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charts/chart3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0.xml" ContentType="application/vnd.openxmlformats-officedocument.drawingml.chart+xml"/>
  <Override PartName="/xl/charts/style29.xml" ContentType="application/vnd.ms-office.chartstyle+xml"/>
  <Override PartName="/xl/charts/colors29.xml" ContentType="application/vnd.ms-office.chartcolorstyle+xml"/>
  <Override PartName="/xl/charts/chart4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H36" i="10" l="1"/>
  <c r="L20" i="39" l="1"/>
  <c r="L21" i="39"/>
  <c r="L22" i="39"/>
  <c r="L23" i="39"/>
  <c r="L24" i="39"/>
  <c r="L25" i="39"/>
  <c r="L26" i="39"/>
  <c r="L27" i="39"/>
  <c r="L28" i="39"/>
  <c r="L29" i="39"/>
  <c r="L30" i="39"/>
  <c r="L19" i="39"/>
  <c r="D15" i="6" l="1"/>
  <c r="G15" i="6"/>
  <c r="J15" i="6"/>
  <c r="M15" i="6"/>
  <c r="M14" i="6" l="1"/>
  <c r="J14" i="6"/>
  <c r="G14" i="6"/>
  <c r="D14" i="6"/>
  <c r="D13" i="6" l="1"/>
  <c r="G13" i="6"/>
  <c r="J13" i="6"/>
  <c r="M13" i="6"/>
  <c r="M12" i="6" l="1"/>
  <c r="J12" i="6"/>
  <c r="G12" i="6"/>
  <c r="D12" i="6"/>
  <c r="M10" i="6" l="1"/>
  <c r="M11" i="6"/>
  <c r="J10" i="6"/>
  <c r="J11" i="6"/>
  <c r="G10" i="6"/>
  <c r="G11" i="6"/>
  <c r="D10" i="6"/>
  <c r="D11" i="6"/>
  <c r="C54" i="37" l="1"/>
  <c r="D54" i="37"/>
  <c r="E54" i="37"/>
  <c r="B54" i="37"/>
  <c r="E77" i="43" l="1"/>
  <c r="E76" i="43"/>
  <c r="E75" i="43"/>
  <c r="E74" i="43"/>
  <c r="E73" i="43"/>
  <c r="E72" i="43"/>
  <c r="E71" i="43"/>
  <c r="E70" i="43"/>
  <c r="E69" i="43"/>
  <c r="E68" i="43"/>
  <c r="E67" i="43"/>
  <c r="E66" i="43"/>
  <c r="E65" i="43"/>
  <c r="E64" i="43"/>
  <c r="E63" i="43"/>
  <c r="E62" i="43"/>
  <c r="E61" i="43"/>
  <c r="E60" i="43"/>
  <c r="E59" i="43"/>
  <c r="E58" i="43"/>
  <c r="E57" i="43"/>
  <c r="E56" i="43"/>
  <c r="D5" i="42"/>
  <c r="D4" i="42"/>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19" i="39" l="1"/>
  <c r="M5" i="6" l="1"/>
  <c r="M6" i="6"/>
  <c r="M4" i="6"/>
  <c r="J5" i="6"/>
  <c r="J6" i="6"/>
  <c r="J4" i="6"/>
  <c r="G6" i="6"/>
  <c r="D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D13" i="12" s="1"/>
  <c r="C7" i="12"/>
  <c r="B7" i="12"/>
  <c r="J6" i="12"/>
  <c r="I6" i="12"/>
  <c r="I12" i="12" s="1"/>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G5" i="6"/>
  <c r="D5" i="6"/>
  <c r="G4" i="6"/>
  <c r="D4" i="6"/>
  <c r="C49" i="12" l="1"/>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<sst xmlns="http://schemas.openxmlformats.org/spreadsheetml/2006/main" count="1585" uniqueCount="703">
  <si>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</si>
  <si>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</si>
  <si>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</si>
  <si>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</si>
  <si>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</si>
  <si>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</si>
  <si>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</si>
  <si>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</si>
  <si>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</si>
  <si>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</si>
  <si>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</si>
  <si>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</si>
  <si>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</si>
  <si>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</si>
  <si>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</si>
  <si>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</si>
  <si>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</si>
  <si>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</si>
  <si>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</si>
  <si>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</si>
  <si>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</si>
  <si>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</si>
  <si>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</si>
  <si>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</si>
  <si>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</si>
  <si>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</si>
  <si>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</si>
  <si>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</si>
  <si>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</si>
  <si>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</si>
  <si>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</si>
  <si>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</si>
  <si>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</si>
  <si>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</si>
  <si>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</si>
  <si>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</si>
  <si>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</si>
  <si>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</si>
  <si>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</si>
  <si>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</si>
  <si>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</si>
  <si>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</si>
  <si>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</si>
  <si>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</si>
  <si>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</si>
  <si>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</si>
  <si>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</si>
  <si>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</si>
  <si>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</si>
  <si>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</si>
  <si>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</si>
  <si>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</si>
  <si>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</si>
  <si>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</si>
  <si>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</si>
  <si>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</si>
  <si>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</si>
  <si>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</si>
  <si>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</si>
  <si>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</si>
  <si>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</si>
  <si>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</si>
  <si>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</si>
  <si>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</si>
  <si>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</si>
  <si>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</si>
  <si>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</si>
  <si>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</si>
  <si>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</si>
  <si>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</si>
  <si>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</si>
  <si>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</si>
  <si>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</si>
  <si>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</si>
  <si>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</si>
  <si>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</si>
  <si>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</si>
  <si>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</si>
  <si>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</si>
  <si>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</si>
  <si>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</si>
  <si>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</si>
  <si>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</si>
  <si>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</si>
  <si>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</si>
  <si>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</si>
  <si>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</si>
  <si>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</si>
  <si>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</si>
  <si>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</si>
  <si>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</si>
  <si>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</si>
  <si>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</si>
  <si>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</si>
  <si>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</si>
  <si>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</si>
  <si>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</si>
  <si>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</si>
  <si>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</si>
  <si>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</si>
  <si>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</si>
  <si>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</si>
  <si>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</si>
  <si>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</si>
  <si>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</si>
  <si>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</si>
  <si>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</si>
  <si>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</si>
  <si>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</si>
  <si>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</si>
  <si>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</si>
  <si>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</si>
  <si>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</si>
  <si>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</si>
  <si>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</si>
  <si>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</si>
  <si>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</si>
  <si>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</si>
  <si>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</si>
  <si>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</si>
  <si>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</si>
  <si>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</si>
  <si>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</si>
  <si>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</si>
  <si>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</si>
  <si>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</si>
  <si>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</si>
  <si>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</si>
  <si>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</si>
  <si>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</si>
  <si>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</si>
  <si>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</si>
  <si>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</si>
  <si>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</si>
  <si>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</si>
  <si>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</si>
  <si>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</si>
  <si>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</si>
  <si>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</si>
  <si>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</si>
  <si>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</si>
  <si>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</si>
  <si>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El Tanque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</si>
  <si>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</si>
  <si>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</si>
  <si>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</si>
  <si>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</si>
  <si>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</si>
  <si>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</si>
  <si>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</si>
  <si>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</si>
  <si>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</si>
  <si>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</si>
  <si>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</si>
  <si>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</si>
  <si>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</si>
  <si>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</si>
  <si>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</si>
  <si>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</si>
  <si>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</si>
  <si>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</si>
  <si>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</si>
  <si>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</si>
  <si>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</si>
  <si>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</si>
  <si>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</si>
  <si>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</si>
  <si>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</si>
  <si>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</si>
  <si>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</si>
  <si>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</si>
  <si>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</si>
  <si>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</si>
  <si>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</si>
  <si>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</si>
  <si>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</si>
  <si>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</si>
  <si>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</si>
  <si>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</si>
  <si>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</si>
  <si>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</si>
  <si>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</si>
  <si>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</si>
  <si>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</si>
  <si>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</si>
  <si>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</si>
  <si>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</si>
  <si>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</si>
  <si>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</si>
  <si>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</si>
  <si>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</si>
  <si>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</si>
  <si>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</si>
  <si>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</si>
  <si>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</si>
  <si>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</si>
  <si>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</si>
  <si>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</si>
  <si>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</si>
  <si>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</si>
  <si>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</si>
  <si>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</si>
  <si>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</si>
  <si>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</si>
  <si>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</si>
  <si>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</si>
  <si>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</si>
  <si>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</si>
  <si>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</si>
  <si>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</si>
  <si>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</si>
  <si>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</si>
  <si>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</si>
  <si>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</si>
  <si>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</si>
  <si>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</si>
  <si>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</si>
  <si>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</si>
  <si>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</si>
  <si>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</si>
  <si>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</si>
  <si>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</si>
  <si>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</si>
  <si>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</si>
  <si>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</si>
  <si>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</si>
  <si>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</si>
  <si>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</si>
  <si>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</si>
  <si>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</si>
  <si>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</si>
  <si>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</si>
  <si>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</si>
  <si>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</si>
  <si>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</si>
  <si>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</si>
  <si>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</si>
  <si>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</si>
  <si>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</si>
  <si>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</si>
  <si>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</si>
  <si>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</si>
  <si>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</si>
  <si>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Población parada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</si>
  <si>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</si>
  <si>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</si>
  <si>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</si>
  <si>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</si>
  <si>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</si>
  <si>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</si>
  <si>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</si>
  <si>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</si>
  <si>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</si>
  <si>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</si>
  <si>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</si>
  <si>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</si>
  <si>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</si>
  <si>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</si>
  <si>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</si>
  <si>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</si>
  <si>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</si>
  <si>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</si>
  <si>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</si>
  <si>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</si>
  <si>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</si>
  <si>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</si>
  <si>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</si>
  <si>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</si>
  <si>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</si>
  <si>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</si>
  <si>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</si>
  <si>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</si>
  <si>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</si>
  <si>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</si>
  <si>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</si>
  <si>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</si>
  <si>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</si>
  <si>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</si>
  <si>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</si>
  <si>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</si>
  <si>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</si>
  <si>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</si>
  <si>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</si>
  <si>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</si>
  <si>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</si>
  <si>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 xml:space="preserve">    2020M02</t>
  </si>
  <si>
    <t xml:space="preserve">    2020M01</t>
  </si>
  <si>
    <t>Variación 2020/2019%</t>
  </si>
  <si>
    <t xml:space="preserve">    2020M03</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</si>
  <si>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</si>
  <si>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</si>
  <si>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</si>
  <si>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</si>
  <si>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</si>
  <si>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</si>
  <si>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</si>
  <si>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</si>
  <si>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</si>
  <si>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</si>
  <si>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</si>
  <si>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</si>
  <si>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</si>
  <si>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</si>
  <si>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</si>
  <si>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</si>
  <si>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</si>
  <si>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</si>
  <si>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</si>
  <si>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</si>
  <si>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</si>
  <si>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</si>
  <si>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</si>
  <si>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</si>
  <si>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</si>
  <si>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</si>
  <si>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</si>
  <si>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2018 Septiembre</t>
  </si>
  <si>
    <t xml:space="preserve">         2015 Tercer trimestre</t>
  </si>
  <si>
    <t>Actividades deportivas, recreativas y de entretenimiento</t>
  </si>
  <si>
    <t xml:space="preserve">      2018 Octubre</t>
  </si>
  <si>
    <t xml:space="preserve">         2015 Cuarto trimestre</t>
  </si>
  <si>
    <t xml:space="preserve">      2018 Noviembre</t>
  </si>
  <si>
    <t xml:space="preserve">         2016 Primer trimestre</t>
  </si>
  <si>
    <t xml:space="preserve">      2018 Diciembre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</si>
  <si>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</si>
  <si>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</si>
  <si>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</si>
  <si>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</si>
  <si>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</si>
  <si>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</si>
  <si>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</si>
  <si>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</si>
  <si>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</si>
  <si>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</si>
  <si>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</si>
  <si>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</si>
  <si>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</si>
  <si>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</si>
  <si>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</si>
  <si>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</si>
  <si>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</si>
  <si>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</si>
  <si>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</si>
  <si>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</si>
  <si>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</si>
  <si>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</si>
  <si>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</si>
  <si>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</si>
  <si>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</si>
  <si>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</si>
  <si>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</si>
  <si>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</si>
  <si>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</si>
  <si>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</si>
  <si>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</si>
  <si>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</si>
  <si>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</si>
  <si>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</si>
  <si>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</si>
  <si>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</si>
  <si>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</si>
  <si>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</si>
  <si>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</si>
  <si>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</si>
  <si>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</si>
  <si>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</si>
  <si>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</si>
  <si>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</si>
  <si>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</si>
  <si>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</si>
  <si>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</si>
  <si>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</si>
  <si>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</si>
  <si>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</si>
  <si>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</si>
  <si>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</si>
  <si>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</si>
  <si>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</si>
  <si>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</si>
  <si>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</si>
  <si>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</si>
  <si>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</si>
  <si>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</si>
  <si>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</si>
  <si>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</si>
  <si>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</si>
  <si>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</si>
  <si>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</si>
  <si>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</si>
  <si>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</si>
  <si>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</si>
  <si>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</si>
  <si>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</si>
  <si>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</si>
  <si>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</si>
  <si>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</si>
  <si>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</si>
  <si>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</si>
  <si>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</si>
  <si>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</si>
  <si>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</si>
  <si>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</si>
  <si>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</si>
  <si>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</si>
  <si>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</si>
  <si>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</si>
  <si>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</si>
  <si>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</si>
  <si>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</si>
  <si>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</si>
  <si>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</si>
  <si>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</si>
  <si>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</si>
  <si>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</si>
  <si>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</si>
  <si>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</si>
  <si>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</si>
  <si>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</si>
  <si>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</si>
  <si>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</si>
  <si>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</si>
  <si>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</si>
  <si>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</si>
  <si>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</si>
  <si>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</si>
  <si>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</si>
  <si>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</si>
  <si>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</si>
  <si>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</si>
  <si>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</si>
  <si>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</si>
  <si>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</si>
  <si>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</si>
  <si>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</si>
  <si>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</si>
  <si>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(2020/19) de la Evolución Mensual de las Principales Variables Turísticas en lo que va de año</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</si>
  <si>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</si>
  <si>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</si>
  <si>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</si>
  <si>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</si>
  <si>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</si>
  <si>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</si>
  <si>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</si>
  <si>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</si>
  <si>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</si>
  <si>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</si>
  <si>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</si>
  <si>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</si>
  <si>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</si>
  <si>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</si>
  <si>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</si>
  <si>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</si>
  <si>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</si>
  <si>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</si>
  <si>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</si>
  <si>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</si>
  <si>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</si>
  <si>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</si>
  <si>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</si>
  <si>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</si>
  <si>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</si>
  <si>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</si>
  <si>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</si>
  <si>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</si>
  <si>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</si>
  <si>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</si>
  <si>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</si>
  <si>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</si>
  <si>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</si>
  <si>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</si>
  <si>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</si>
  <si>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</si>
  <si>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</si>
  <si>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</si>
  <si>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</si>
  <si>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</si>
  <si>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</si>
  <si>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</si>
  <si>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</si>
  <si>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</si>
  <si>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</si>
  <si>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</si>
  <si>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</si>
  <si>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 xml:space="preserve">    2020M04</t>
  </si>
  <si>
    <t>Suspensión</t>
  </si>
  <si>
    <t>Reducción</t>
  </si>
  <si>
    <t>Nº de Trabajadores afectados</t>
  </si>
  <si>
    <t>Nº Total de Solicitudes</t>
  </si>
  <si>
    <t>Total Isla de Tenerife</t>
  </si>
  <si>
    <t>Buenavista</t>
  </si>
  <si>
    <t xml:space="preserve">El Sauzal </t>
  </si>
  <si>
    <t>Granadilla</t>
  </si>
  <si>
    <t>Güimar</t>
  </si>
  <si>
    <t>La Laguna</t>
  </si>
  <si>
    <t>La Matanza</t>
  </si>
  <si>
    <t>La Victoria</t>
  </si>
  <si>
    <t>Vilaflor</t>
  </si>
  <si>
    <t>Expedientes de Regulación Temporal de Empleo en la Isla de Tenerife</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</si>
  <si>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</si>
  <si>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</si>
  <si>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</si>
  <si>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</si>
  <si>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</si>
  <si>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</si>
  <si>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</si>
  <si>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</si>
  <si>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</si>
  <si>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</si>
  <si>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</si>
  <si>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</si>
  <si>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</si>
  <si>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</si>
  <si>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</si>
  <si>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</si>
  <si>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</si>
  <si>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</si>
  <si>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</si>
  <si>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</si>
  <si>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</si>
  <si>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</si>
  <si>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</si>
  <si>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</si>
  <si>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</si>
  <si>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</si>
  <si>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</si>
  <si>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</si>
  <si>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</si>
  <si>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</si>
  <si>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</si>
  <si>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</si>
  <si>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</si>
  <si>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</si>
  <si>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</si>
  <si>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</si>
  <si>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</si>
  <si>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</si>
  <si>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</si>
  <si>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</si>
  <si>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</si>
  <si>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</si>
  <si>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</si>
  <si>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</si>
  <si>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</si>
  <si>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</si>
  <si>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</si>
  <si>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</si>
  <si>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</si>
  <si>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</si>
  <si>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</si>
  <si>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</si>
  <si>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</si>
  <si>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</si>
  <si>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</si>
  <si>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</si>
  <si>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</si>
  <si>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</si>
  <si>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</si>
  <si>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</si>
  <si>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</si>
  <si>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</si>
  <si>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</si>
  <si>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</si>
  <si>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</si>
  <si>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</si>
  <si>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</si>
  <si>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</si>
  <si>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</si>
  <si>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</si>
  <si>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</si>
  <si>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</si>
  <si>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</si>
  <si>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</si>
  <si>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</si>
  <si>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</si>
  <si>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</si>
  <si>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</si>
  <si>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</si>
  <si>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</si>
  <si>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</si>
  <si>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Información y comunicaciones</t>
  </si>
  <si>
    <t>Actividades financieras y de seguros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</si>
  <si>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</si>
  <si>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</si>
  <si>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</si>
  <si>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</si>
  <si>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</si>
  <si>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</si>
  <si>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</si>
  <si>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</si>
  <si>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</si>
  <si>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</si>
  <si>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</si>
  <si>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</si>
  <si>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</si>
  <si>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</si>
  <si>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</si>
  <si>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</si>
  <si>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</si>
  <si>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</si>
  <si>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</si>
  <si>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</si>
  <si>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Estancia Med</t>
  </si>
  <si>
    <t>Los datos aquí presentados, son los relativos a la estadística de turismo realizada hasta finales de marzo 2020, ya que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</si>
  <si>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</si>
  <si>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2020 Tercer trimestre</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</si>
  <si>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</si>
  <si>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</si>
  <si>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</si>
  <si>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</si>
  <si>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</si>
  <si>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Evolución del PIB a precios de mercado  de Canarias a tercer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</si>
  <si>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segundo semestre del 2020.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tercer trimestre de 2020 con un -19,79%.
</t>
  </si>
  <si>
    <t xml:space="preserve">El Producto Interior Bruto (PIB) generado por la economía canaria registró una caída interanual del 19,8% en el tercer trimestre de 2020 en comparación con el mismo periodo del año anterior. Este dato, conocido como la variación real del PIB, fue 11,1 puntos porcentuales peor que el registrado por la economía nacional.Hasta el tercer trimestre la economía canaria ha perdido un 20% de PIB respecto a 2019 frente al 11,5% del conjunto
nacional.
En términos trimestrales, el crecimiento del PIB canario fue del 22,4% en comparación con el segundo trimestre de 2020, a nivel nacional la economía experimentó un incremento en este trimestre del 16,7%.
</t>
  </si>
  <si>
    <t>Elaborado por el Servicio Técnico de Desarrollo Socioeconómico y Comercio</t>
  </si>
  <si>
    <t xml:space="preserve">      2020 Noviembre</t>
  </si>
  <si>
    <t xml:space="preserve">    2020M11</t>
  </si>
  <si>
    <r>
      <t xml:space="preserve">Afiliaciones Residentes </t>
    </r>
    <r>
      <rPr>
        <b/>
        <sz val="10"/>
        <color rgb="FFFF0000"/>
        <rFont val="Arial"/>
        <family val="2"/>
      </rPr>
      <t>*</t>
    </r>
  </si>
  <si>
    <t>Mes de Diciembre 2020</t>
  </si>
  <si>
    <t xml:space="preserve">      2020 Diciembre</t>
  </si>
  <si>
    <t>Nota: *Datos actualizados al último dato disponible</t>
  </si>
  <si>
    <t>Diciembre 2020</t>
  </si>
  <si>
    <t>2020 NOVIEMBRE</t>
  </si>
  <si>
    <t>Datos hasta el 24 de Abril 2020</t>
  </si>
  <si>
    <t>Datos hasta el 2 de Mayo 2020</t>
  </si>
  <si>
    <t>Datos hasta el 9 de Mayo 2020</t>
  </si>
  <si>
    <t>Datos hasta el 25 de Mayo 2020</t>
  </si>
  <si>
    <t>Datos hasta el 12 de Junio 2020</t>
  </si>
  <si>
    <t>Datos hasta el 31 de Julio 2020</t>
  </si>
  <si>
    <t>Datos hasta el 3 de Noviembre 2020</t>
  </si>
  <si>
    <t>Datos hasta el 1 de Enero 2021</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</si>
  <si>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A pesar de no tener disponibles los primeros informes sobre los ERTES en la isla de Tenerife, los datos aportados desde finales de Abril reflejan en las gráficas, cómo continúan aumentando tanto el número de solicitudes de ERTE como el número de trabajadores afectados por dicha medida, incluso tras la finalización del estado de alarma el pasado 21 de Junio, continúan aumentando hasta Enero 2021.</t>
  </si>
  <si>
    <t xml:space="preserve">    2020M12</t>
  </si>
  <si>
    <t>Datos hasta el 31 de Enero 2021</t>
  </si>
  <si>
    <t>Datos PROVISIONALES hasta el 31 de Enero 2021</t>
  </si>
  <si>
    <t>2020 Cuarto trimestre</t>
  </si>
  <si>
    <t>DICIEMBRE 2020</t>
  </si>
  <si>
    <t>2020 DICIEMBRE</t>
  </si>
  <si>
    <t xml:space="preserve">Los recientes datos de afiliaciones según situaciones laborales publicados por el Instituto Canario de Estadística (ISTAC), referidos al mes de diciembre 2020, reflejan una reducción de 1.432 afiliaciones respecto al mes anterior, una variación entre ambos meses del 0,44%.
</t>
  </si>
  <si>
    <t xml:space="preserve">Los recientes datos de empresas inscirtas a la S.S. según según agragaciones de la actividad económica publicados por el Instituto Canario de Estadística (ISTAC), referidos al mes de diciembre 2020, reflejan una reducción de 171 empresas inscritas respecto al mes anterior, una variación entre ambos meses del -0,65%.
</t>
  </si>
  <si>
    <t>MES DE DICIEMBRE</t>
  </si>
  <si>
    <t>La Recaudación acumulada del IGIC en Canarias en el mes de diciembre 2020, presenta una variación interanual del -22,16 %, lo que supone una pérdida de 351.388.961,3 € respecto al año anterior.</t>
  </si>
  <si>
    <t xml:space="preserve">      2021 Enero</t>
  </si>
  <si>
    <t>Mes de Enero 2021</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</si>
  <si>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variacion interanual en el mes de enero 2021, en el caso de los contratos en el Sector Turístico es del -81,9 %, mientras que en el caso de los demandantes de empleo crece en un 49,4 %</t>
  </si>
  <si>
    <t xml:space="preserve">La tasa de variación interanual del IPC en la Provincia de Santa Cruz de Tenerife se sitúa en el 0,4 % en Enero de 2021, aumentando cinco décimas respecto al mes anterior. La tasa de variación interanual a nivel estatal  toma el valor -0,5%.
La tasa de variación mensual de enero se situó en el -0,2 % y deja la variación en lo que va de año en el -0,2 %.
</t>
  </si>
  <si>
    <t xml:space="preserve">    2021M01</t>
  </si>
  <si>
    <t>Indice de Precios de Consumo. Base 2016 Enero 2021</t>
  </si>
  <si>
    <t>Diciembre-2020</t>
  </si>
  <si>
    <t>RESUMEN DE DATOS ACUMULADOS</t>
  </si>
  <si>
    <t>Año actual</t>
  </si>
  <si>
    <t>Año anterior</t>
  </si>
  <si>
    <t>Variación</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</si>
  <si>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</si>
  <si>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SITUACIÓN DE AFILIADOS EN ALTA POR REGÍMENES, PROVINCIAS Y AUTONOMÍAS A 29 DE ENERO 2021</t>
  </si>
  <si>
    <t>AFILIACIONES EN ALTA POR REGÍMENES, GÉNERO, PROVINCIAS Y COMUNIDADES AUTÓNOMAS A 29 DE ENERO 2021</t>
  </si>
  <si>
    <t>Contratos 2021</t>
  </si>
  <si>
    <t>Var 2021/2020 %</t>
  </si>
  <si>
    <t xml:space="preserve"> Durante el mes de enero de 2021 se observa una reducción en las contrataciones respecto al mes anterior, con 13.141 contratos registrados (2.288 contratos menos) lo que supone un descenso del 14,83 % en las contrataciónes respecto a diciembre 2020.
En cuanto a la distribución de las contrataciones teniendo en cuenta el sexo, 6.675 fueron firmadas por hombres (50,8 %), mientras que fueron contratadas 6.466 mujeres ( 49,2 %), lo que supone una diferencia en las contrataciones por sexo de 209 contratos en favor del sexo masculino. 
Por otro lado, se observa gran diferencia en la tipología de contratos ya que de los 13.141 contratos registrados en enero, la contratación temporal representó el 85,58% frente al 14,42% de las contrataciones indefinidas. 
</t>
  </si>
  <si>
    <t>El impacto de la crisis sanitaria por el coronavirus en el mercado laboral no solo ha tenido su reflejo en el incremento del paro, sino también en las contrataciones. Si obsevamos la gráfica durante el 2020, se produjo una caída acelerada en las contrataciones desde el mes de febrero alcanzado en Abril el dato más bajo con una variación interanual en dicho mes del -77,25%. 
En el mes de enero 2021 se observa una variación interanual del -54,3% debido a una nueva reducción en las contrataciones, con 13.141 contratos registrados, menos de la mitad de los contratos registrados en enero del año anterior.</t>
  </si>
  <si>
    <t>Enero 2021</t>
  </si>
  <si>
    <t>Contratos registrados en la Isla de Tenerife según sectores económicos -  Enero 2021</t>
  </si>
  <si>
    <t>Contratos registrados en la Isla deTenerife según estudios terminados  - Enero 2021</t>
  </si>
  <si>
    <t>Contratos registrados en la Isla de Tenerife según ocupaciones  - Enero 2021</t>
  </si>
  <si>
    <t>Paro registrado en la Isla de Tenerife según sectores económicos - Enero 2021</t>
  </si>
  <si>
    <t>Paro registrado en la Isla deTenerife según estudios terminados  - Enero 2021</t>
  </si>
  <si>
    <t>Paro registrado en la Isla de Tenerife según ocupaciones - Enero 2021</t>
  </si>
  <si>
    <t xml:space="preserve">El número de personas desempleadas en Canarias al finalizar el mes de enero de 2021 es de 279.230, lo que significa un incremento en 9.793 personas con relación al mes anterior, representando un aumento del 3,63% respecto al mes de diciembre de 2020. En relación al pasado año (enero de 2020) se observa un aumento en 68.066 personas, lo que supone un incremento del paro de 32,23%.
La distribución por sexos del paro en Canarias nos indica que aumenta el paro en las mujeres en 5.195 (3,55%), mientras que para los hombres aumenta en 4.598 (3,74%) respecto al mes anterior. En relación al año anterior (enero 2020), en los hombres se incrementa el paro en 33.811 (36,19%), en las mujeres aumentan en 34.185 (29,08%).
</t>
  </si>
  <si>
    <r>
      <t xml:space="preserve">Evolución anual del Paro registrado en Canarias 
</t>
    </r>
    <r>
      <rPr>
        <b/>
        <sz val="9"/>
        <rFont val="Arial"/>
        <family val="2"/>
      </rPr>
      <t>(a enero de cada año)</t>
    </r>
  </si>
  <si>
    <t>Variación 2021/2020%</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</si>
  <si>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comienza con 122.335 personas desempleadas en Tenerife en el mes de enero, lo que supone un incremento de 4.711 personas en relación al mes anterior, representando un aumento del 4% respecto al mes de diciembre de 2020. 
En relación al pasado año (enero de 2020) se observa un aumento en 30.946 personas, lo que supone un incremento del paro de 33,86%.
La distribución por sexos del paro en Tenerife nos indica que el mes de enero 2021 aumenta el paro en las mujeres en 2.483 (3,9%), mientras que para los hombres aumenta en 2.228 (4,1%) respecto al mes anterior. 
</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</si>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</sst>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s>
  <fonts count="92">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font>
    <font>
      <b/>
      <sz val="10"/>
      <color rgb="FFFF0000"/>
      <name val="Arial"/>
      <family val="2"/>
      <charset val="1"/>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7">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08">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0" fontId="70" fillId="14"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7" fillId="0" borderId="6" xfId="14" applyNumberFormat="1" applyFont="1" applyBorder="1"/>
    <xf numFmtId="3" fontId="7" fillId="0" borderId="7" xfId="14" applyNumberFormat="1" applyFont="1" applyBorder="1"/>
    <xf numFmtId="3" fontId="13" fillId="0" borderId="6" xfId="0" applyNumberFormat="1" applyFont="1" applyBorder="1"/>
    <xf numFmtId="3" fontId="0"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5" xfId="0" applyBorder="1"/>
    <xf numFmtId="0" fontId="0" fillId="0" borderId="46" xfId="0" applyBorder="1"/>
    <xf numFmtId="0" fontId="0" fillId="0" borderId="47"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6" xfId="6" applyFont="1" applyFill="1" applyBorder="1" applyAlignment="1">
      <alignment horizontal="center" vertical="center"/>
    </xf>
    <xf numFmtId="0" fontId="37" fillId="31" borderId="56" xfId="6" applyFont="1" applyFill="1" applyBorder="1" applyAlignment="1">
      <alignment horizontal="center" vertical="center"/>
    </xf>
    <xf numFmtId="0" fontId="10" fillId="0" borderId="57" xfId="6" applyNumberFormat="1" applyFont="1" applyBorder="1" applyAlignment="1">
      <alignment horizontal="right"/>
    </xf>
    <xf numFmtId="0" fontId="7" fillId="0" borderId="58" xfId="6" applyNumberFormat="1" applyFont="1" applyBorder="1" applyAlignment="1">
      <alignment horizontal="right"/>
    </xf>
    <xf numFmtId="0" fontId="7" fillId="0" borderId="59" xfId="6" applyNumberFormat="1" applyFont="1" applyBorder="1" applyAlignment="1">
      <alignment horizontal="right"/>
    </xf>
    <xf numFmtId="0" fontId="10" fillId="0" borderId="60" xfId="6" applyNumberFormat="1" applyFont="1" applyBorder="1" applyAlignment="1">
      <alignment horizontal="right"/>
    </xf>
    <xf numFmtId="0" fontId="7" fillId="0" borderId="61" xfId="6" applyNumberFormat="1" applyFont="1" applyBorder="1" applyAlignment="1">
      <alignment horizontal="right"/>
    </xf>
    <xf numFmtId="0" fontId="7" fillId="0" borderId="62" xfId="6" applyNumberFormat="1" applyFont="1" applyBorder="1" applyAlignment="1">
      <alignment horizontal="right"/>
    </xf>
    <xf numFmtId="0" fontId="10" fillId="0" borderId="61" xfId="6" applyNumberFormat="1" applyFont="1" applyBorder="1" applyAlignment="1">
      <alignment horizontal="right"/>
    </xf>
    <xf numFmtId="0" fontId="10" fillId="0" borderId="62" xfId="6" applyNumberFormat="1" applyFont="1" applyBorder="1" applyAlignment="1">
      <alignment horizontal="right"/>
    </xf>
    <xf numFmtId="4" fontId="10" fillId="0" borderId="63" xfId="6" applyNumberFormat="1" applyFont="1" applyBorder="1" applyAlignment="1">
      <alignment horizontal="right"/>
    </xf>
    <xf numFmtId="4" fontId="10" fillId="0" borderId="64" xfId="6" applyNumberFormat="1" applyFont="1" applyBorder="1" applyAlignment="1">
      <alignment horizontal="right"/>
    </xf>
    <xf numFmtId="0" fontId="10" fillId="0" borderId="64" xfId="6" applyNumberFormat="1" applyFont="1" applyBorder="1" applyAlignment="1">
      <alignment horizontal="right"/>
    </xf>
    <xf numFmtId="0" fontId="10" fillId="0" borderId="65" xfId="6" applyNumberFormat="1" applyFont="1" applyBorder="1" applyAlignment="1">
      <alignment horizontal="right"/>
    </xf>
    <xf numFmtId="0" fontId="7" fillId="0" borderId="57" xfId="6" applyNumberFormat="1" applyFont="1" applyBorder="1" applyAlignment="1">
      <alignment horizontal="right"/>
    </xf>
    <xf numFmtId="0" fontId="7" fillId="0" borderId="60" xfId="6" applyNumberFormat="1" applyFont="1" applyBorder="1" applyAlignment="1">
      <alignment horizontal="right"/>
    </xf>
    <xf numFmtId="0" fontId="10" fillId="0" borderId="63" xfId="6"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7" fillId="0" borderId="70" xfId="0" applyNumberFormat="1" applyFont="1" applyBorder="1" applyAlignment="1">
      <alignment horizontal="right"/>
    </xf>
    <xf numFmtId="4" fontId="0" fillId="0" borderId="70" xfId="0" applyNumberFormat="1" applyBorder="1"/>
    <xf numFmtId="4" fontId="7" fillId="0" borderId="71"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7" fillId="0" borderId="80"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5" fillId="0" borderId="0" xfId="0" applyFont="1" applyFill="1" applyBorder="1"/>
    <xf numFmtId="2" fontId="13" fillId="0" borderId="6" xfId="0" applyNumberFormat="1" applyFont="1" applyBorder="1" applyAlignment="1">
      <alignment horizontal="center"/>
    </xf>
    <xf numFmtId="0" fontId="7" fillId="0" borderId="0" xfId="6"/>
    <xf numFmtId="0" fontId="34" fillId="26" borderId="0" xfId="17" applyNumberFormat="1" applyFont="1" applyFill="1" applyBorder="1" applyAlignment="1">
      <alignment horizontal="center" vertical="center" wrapText="1"/>
    </xf>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5" xfId="22" applyNumberFormat="1" applyFont="1" applyBorder="1" applyAlignment="1">
      <alignment horizontal="right" vertical="center"/>
    </xf>
    <xf numFmtId="4" fontId="7" fillId="0" borderId="54" xfId="22" applyNumberFormat="1" applyFont="1" applyBorder="1" applyAlignment="1">
      <alignment horizontal="right" vertical="center"/>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169" fontId="0" fillId="0" borderId="0" xfId="0" applyNumberFormat="1"/>
    <xf numFmtId="0" fontId="55" fillId="0" borderId="74"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3" xfId="6" applyNumberFormat="1" applyFont="1" applyBorder="1" applyAlignment="1">
      <alignment horizontal="right"/>
    </xf>
    <xf numFmtId="3" fontId="49" fillId="0" borderId="84" xfId="6" applyNumberFormat="1" applyFont="1" applyBorder="1" applyAlignment="1">
      <alignment horizontal="right"/>
    </xf>
    <xf numFmtId="0" fontId="7" fillId="0" borderId="0" xfId="6" applyAlignment="1">
      <alignment horizontal="center" vertical="center"/>
    </xf>
    <xf numFmtId="3" fontId="9" fillId="0" borderId="85" xfId="0" applyNumberFormat="1" applyFont="1" applyBorder="1" applyAlignment="1"/>
    <xf numFmtId="4" fontId="9" fillId="0" borderId="85" xfId="0" applyNumberFormat="1" applyFont="1" applyBorder="1" applyAlignment="1"/>
    <xf numFmtId="3" fontId="9" fillId="0" borderId="86" xfId="0" applyNumberFormat="1" applyFont="1" applyBorder="1" applyAlignment="1"/>
    <xf numFmtId="4" fontId="9" fillId="0" borderId="86" xfId="0" applyNumberFormat="1" applyFont="1" applyBorder="1" applyAlignment="1"/>
    <xf numFmtId="3" fontId="19" fillId="0" borderId="82" xfId="0" applyNumberFormat="1" applyFont="1" applyBorder="1" applyAlignment="1"/>
    <xf numFmtId="4" fontId="19" fillId="0" borderId="82"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0" fontId="0" fillId="0" borderId="0" xfId="0"/>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0" borderId="1" xfId="0" applyFont="1" applyBorder="1" applyAlignment="1">
      <alignment horizontal="right"/>
    </xf>
    <xf numFmtId="0" fontId="10" fillId="0" borderId="0" xfId="0" applyFont="1" applyBorder="1" applyAlignment="1">
      <alignment horizontal="right"/>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7" fillId="0" borderId="0" xfId="0" applyFont="1" applyFill="1" applyBorder="1" applyAlignment="1" applyProtection="1">
      <alignment horizontal="center"/>
    </xf>
    <xf numFmtId="39" fontId="7" fillId="0" borderId="0" xfId="0" applyNumberFormat="1" applyFont="1" applyBorder="1" applyProtection="1"/>
    <xf numFmtId="0" fontId="7" fillId="0" borderId="1" xfId="0" applyFont="1" applyBorder="1" applyAlignment="1">
      <alignment vertical="center" textRotation="90"/>
    </xf>
    <xf numFmtId="39" fontId="7" fillId="0" borderId="1" xfId="0" applyNumberFormat="1" applyFont="1" applyBorder="1" applyProtection="1"/>
    <xf numFmtId="165" fontId="7" fillId="0" borderId="1" xfId="0" applyNumberFormat="1" applyFont="1" applyBorder="1" applyProtection="1"/>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10" fontId="7" fillId="0" borderId="0" xfId="23" applyNumberFormat="1" applyFont="1" applyBorder="1" applyProtection="1"/>
    <xf numFmtId="0" fontId="0" fillId="0" borderId="0" xfId="0"/>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10" fontId="7" fillId="0" borderId="0" xfId="24" applyNumberFormat="1" applyFont="1" applyBorder="1"/>
    <xf numFmtId="4" fontId="7" fillId="0" borderId="0" xfId="0" applyNumberFormat="1" applyFont="1" applyBorder="1"/>
    <xf numFmtId="0" fontId="10" fillId="0" borderId="0" xfId="0" applyFont="1" applyFill="1" applyBorder="1" applyAlignment="1" applyProtection="1">
      <alignment horizontal="center" wrapText="1"/>
    </xf>
    <xf numFmtId="3" fontId="7" fillId="0" borderId="0" xfId="0" applyNumberFormat="1" applyFont="1" applyBorder="1" applyAlignment="1">
      <alignment wrapText="1"/>
    </xf>
    <xf numFmtId="165" fontId="7" fillId="0" borderId="0" xfId="0" applyNumberFormat="1" applyFont="1" applyBorder="1" applyAlignment="1" applyProtection="1">
      <alignment wrapText="1"/>
    </xf>
    <xf numFmtId="0" fontId="7" fillId="0" borderId="0" xfId="0" applyFont="1" applyBorder="1" applyAlignment="1">
      <alignment wrapText="1"/>
    </xf>
    <xf numFmtId="17" fontId="3" fillId="10" borderId="0" xfId="0" applyNumberFormat="1" applyFont="1" applyFill="1" applyAlignment="1">
      <alignment horizontal="center" vertical="center"/>
    </xf>
    <xf numFmtId="0" fontId="0" fillId="0" borderId="0" xfId="0"/>
    <xf numFmtId="3" fontId="14" fillId="0" borderId="7" xfId="0" applyNumberFormat="1" applyFont="1" applyFill="1" applyBorder="1" applyAlignment="1"/>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1" fillId="0" borderId="0" xfId="14" applyFont="1" applyAlignment="1">
      <alignment horizontal="center"/>
    </xf>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0" fillId="8" borderId="0" xfId="0" applyFont="1" applyFill="1" applyBorder="1" applyAlignment="1">
      <alignment horizontal="center" vertic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4"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0"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1" fillId="0" borderId="0" xfId="0" applyFont="1" applyAlignment="1">
      <alignment horizontal="center" vertical="center"/>
    </xf>
    <xf numFmtId="0" fontId="68" fillId="38" borderId="0" xfId="0" applyFont="1" applyFill="1" applyAlignment="1">
      <alignment horizontal="center" vertical="center"/>
    </xf>
    <xf numFmtId="3" fontId="0" fillId="0" borderId="0" xfId="0" applyNumberFormat="1" applyAlignment="1">
      <alignment horizontal="center"/>
    </xf>
    <xf numFmtId="0" fontId="0" fillId="0" borderId="0" xfId="0" applyAlignment="1">
      <alignment horizont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1" fillId="0" borderId="0" xfId="0" applyFont="1" applyAlignment="1">
      <alignment horizontal="center" wrapText="1"/>
    </xf>
    <xf numFmtId="0" fontId="67" fillId="0" borderId="0" xfId="22" applyFont="1" applyFill="1" applyAlignment="1">
      <alignment horizontal="center" vertical="center" wrapText="1"/>
    </xf>
    <xf numFmtId="0" fontId="80" fillId="0" borderId="0" xfId="0" applyFont="1" applyAlignment="1">
      <alignment horizontal="left"/>
    </xf>
    <xf numFmtId="0" fontId="0" fillId="0" borderId="0" xfId="0"/>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3" fillId="25" borderId="82"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9" fillId="0" borderId="0" xfId="6" applyFont="1"/>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6" applyFont="1" applyAlignment="1">
      <alignment horizontal="left"/>
    </xf>
    <xf numFmtId="0" fontId="7" fillId="0" borderId="0" xfId="6"/>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D2FD-442F-BC83-D7BC350D36B9}"/>
            </c:ext>
          </c:extLst>
        </c:ser>
        <c:dLbls>
          <c:showLegendKey val="0"/>
          <c:showVal val="0"/>
          <c:showCatName val="0"/>
          <c:showSerName val="0"/>
          <c:showPercent val="0"/>
          <c:showBubbleSize val="0"/>
        </c:dLbls>
        <c:smooth val="0"/>
        <c:axId val="349073712"/>
        <c:axId val="349074104"/>
      </c:lineChart>
      <c:catAx>
        <c:axId val="34907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349074104"/>
        <c:crosses val="autoZero"/>
        <c:auto val="1"/>
        <c:lblAlgn val="ctr"/>
        <c:lblOffset val="100"/>
        <c:noMultiLvlLbl val="0"/>
      </c:catAx>
      <c:valAx>
        <c:axId val="349074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490737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B0B1-49AE-9826-E09D629FDCDA}"/>
            </c:ext>
          </c:extLst>
        </c:ser>
        <c:dLbls>
          <c:showLegendKey val="0"/>
          <c:showVal val="0"/>
          <c:showCatName val="0"/>
          <c:showSerName val="0"/>
          <c:showPercent val="0"/>
          <c:showBubbleSize val="0"/>
        </c:dLbls>
        <c:smooth val="0"/>
        <c:axId val="387173504"/>
        <c:axId val="387172328"/>
      </c:lineChart>
      <c:catAx>
        <c:axId val="38717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7172328"/>
        <c:crosses val="autoZero"/>
        <c:auto val="1"/>
        <c:lblAlgn val="ctr"/>
        <c:lblOffset val="100"/>
        <c:noMultiLvlLbl val="0"/>
      </c:catAx>
      <c:valAx>
        <c:axId val="387172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173504"/>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TURISMO_3!$T$3:$T$10</c:f>
              <c:strCache>
                <c:ptCount val="8"/>
                <c:pt idx="0">
                  <c:v>      2020 Mayo</c:v>
                </c:pt>
                <c:pt idx="1">
                  <c:v>      2020 Junio</c:v>
                </c:pt>
                <c:pt idx="2">
                  <c:v>      2020 Julio</c:v>
                </c:pt>
                <c:pt idx="3">
                  <c:v>      2020 Agosto</c:v>
                </c:pt>
                <c:pt idx="4">
                  <c:v>      2020 Septiembre</c:v>
                </c:pt>
                <c:pt idx="5">
                  <c:v>      2020 Octubre</c:v>
                </c:pt>
                <c:pt idx="6">
                  <c:v>      2020 Noviembre</c:v>
                </c:pt>
                <c:pt idx="7">
                  <c:v>      2020 Diciembre</c:v>
                </c:pt>
              </c:strCache>
            </c:strRef>
          </c:cat>
          <c:val>
            <c:numRef>
              <c:f>TURISMO_3!$U$3:$U$10</c:f>
              <c:numCache>
                <c:formatCode>#,##0</c:formatCode>
                <c:ptCount val="8"/>
                <c:pt idx="0">
                  <c:v>72265</c:v>
                </c:pt>
                <c:pt idx="1">
                  <c:v>71523</c:v>
                </c:pt>
                <c:pt idx="2">
                  <c:v>72140</c:v>
                </c:pt>
                <c:pt idx="3">
                  <c:v>71620</c:v>
                </c:pt>
                <c:pt idx="4">
                  <c:v>71630</c:v>
                </c:pt>
                <c:pt idx="5">
                  <c:v>71450</c:v>
                </c:pt>
                <c:pt idx="6">
                  <c:v>70313</c:v>
                </c:pt>
                <c:pt idx="7">
                  <c:v>68917</c:v>
                </c:pt>
              </c:numCache>
            </c:numRef>
          </c:val>
          <c:extLst>
            <c:ext xmlns:c16="http://schemas.microsoft.com/office/drawing/2014/chart" uri="{C3380CC4-5D6E-409C-BE32-E72D297353CC}">
              <c16:uniqueId val="{00000000-748C-41FA-84B7-D4753077D511}"/>
            </c:ext>
          </c:extLst>
        </c:ser>
        <c:dLbls>
          <c:showLegendKey val="0"/>
          <c:showVal val="0"/>
          <c:showCatName val="0"/>
          <c:showSerName val="0"/>
          <c:showPercent val="0"/>
          <c:showBubbleSize val="0"/>
        </c:dLbls>
        <c:gapWidth val="220"/>
        <c:axId val="387171936"/>
        <c:axId val="387171544"/>
      </c:barChart>
      <c:catAx>
        <c:axId val="387171936"/>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7171544"/>
        <c:crosses val="autoZero"/>
        <c:auto val="1"/>
        <c:lblAlgn val="ctr"/>
        <c:lblOffset val="100"/>
        <c:noMultiLvlLbl val="0"/>
      </c:catAx>
      <c:valAx>
        <c:axId val="387171544"/>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7171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TURISMO_3!$T$3:$T$10</c:f>
              <c:strCache>
                <c:ptCount val="8"/>
                <c:pt idx="0">
                  <c:v>      2020 Mayo</c:v>
                </c:pt>
                <c:pt idx="1">
                  <c:v>      2020 Junio</c:v>
                </c:pt>
                <c:pt idx="2">
                  <c:v>      2020 Julio</c:v>
                </c:pt>
                <c:pt idx="3">
                  <c:v>      2020 Agosto</c:v>
                </c:pt>
                <c:pt idx="4">
                  <c:v>      2020 Septiembre</c:v>
                </c:pt>
                <c:pt idx="5">
                  <c:v>      2020 Octubre</c:v>
                </c:pt>
                <c:pt idx="6">
                  <c:v>      2020 Noviembre</c:v>
                </c:pt>
                <c:pt idx="7">
                  <c:v>      2020 Diciembre</c:v>
                </c:pt>
              </c:strCache>
            </c:strRef>
          </c:cat>
          <c:val>
            <c:numRef>
              <c:f>TURISMO_3!$V$3:$V$10</c:f>
              <c:numCache>
                <c:formatCode>#,##0</c:formatCode>
                <c:ptCount val="8"/>
                <c:pt idx="0">
                  <c:v>5692</c:v>
                </c:pt>
                <c:pt idx="1">
                  <c:v>5818</c:v>
                </c:pt>
                <c:pt idx="2">
                  <c:v>5983</c:v>
                </c:pt>
                <c:pt idx="3">
                  <c:v>6028</c:v>
                </c:pt>
                <c:pt idx="4">
                  <c:v>6037</c:v>
                </c:pt>
                <c:pt idx="5">
                  <c:v>6059</c:v>
                </c:pt>
                <c:pt idx="6">
                  <c:v>6076</c:v>
                </c:pt>
                <c:pt idx="7">
                  <c:v>5957</c:v>
                </c:pt>
              </c:numCache>
            </c:numRef>
          </c:val>
          <c:smooth val="0"/>
          <c:extLst>
            <c:ext xmlns:c16="http://schemas.microsoft.com/office/drawing/2014/chart" uri="{C3380CC4-5D6E-409C-BE32-E72D297353CC}">
              <c16:uniqueId val="{00000000-3DEA-4115-BE7E-63932EBBF2C5}"/>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87174680"/>
        <c:axId val="387170368"/>
      </c:lineChart>
      <c:catAx>
        <c:axId val="387174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387170368"/>
        <c:crosses val="autoZero"/>
        <c:auto val="1"/>
        <c:lblAlgn val="ctr"/>
        <c:lblOffset val="100"/>
        <c:noMultiLvlLbl val="0"/>
      </c:catAx>
      <c:valAx>
        <c:axId val="387170368"/>
        <c:scaling>
          <c:orientation val="minMax"/>
        </c:scaling>
        <c:delete val="1"/>
        <c:axPos val="l"/>
        <c:numFmt formatCode="#,##0" sourceLinked="1"/>
        <c:majorTickMark val="none"/>
        <c:minorTickMark val="none"/>
        <c:tickLblPos val="nextTo"/>
        <c:crossAx val="387174680"/>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numCache>
            </c:numRef>
          </c:val>
          <c:extLst>
            <c:ext xmlns:c16="http://schemas.microsoft.com/office/drawing/2014/chart" uri="{C3380CC4-5D6E-409C-BE32-E72D297353CC}">
              <c16:uniqueId val="{00000000-2B47-49BB-977C-520607393684}"/>
            </c:ext>
          </c:extLst>
        </c:ser>
        <c:dLbls>
          <c:showLegendKey val="0"/>
          <c:showVal val="0"/>
          <c:showCatName val="0"/>
          <c:showSerName val="0"/>
          <c:showPercent val="0"/>
          <c:showBubbleSize val="0"/>
        </c:dLbls>
        <c:gapWidth val="326"/>
        <c:overlap val="-58"/>
        <c:axId val="387173896"/>
        <c:axId val="387168408"/>
      </c:barChart>
      <c:dateAx>
        <c:axId val="38717389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168408"/>
        <c:crosses val="autoZero"/>
        <c:auto val="1"/>
        <c:lblOffset val="100"/>
        <c:baseTimeUnit val="months"/>
      </c:dateAx>
      <c:valAx>
        <c:axId val="387168408"/>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1738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numCache>
            </c:numRef>
          </c:val>
          <c:extLst>
            <c:ext xmlns:c16="http://schemas.microsoft.com/office/drawing/2014/chart" uri="{C3380CC4-5D6E-409C-BE32-E72D297353CC}">
              <c16:uniqueId val="{00000000-02C9-4CE3-96CA-6AC341BFEAF3}"/>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numCache>
            </c:numRef>
          </c:val>
          <c:extLst>
            <c:ext xmlns:c16="http://schemas.microsoft.com/office/drawing/2014/chart" uri="{C3380CC4-5D6E-409C-BE32-E72D297353CC}">
              <c16:uniqueId val="{00000001-02C9-4CE3-96CA-6AC341BFEAF3}"/>
            </c:ext>
          </c:extLst>
        </c:ser>
        <c:dLbls>
          <c:showLegendKey val="0"/>
          <c:showVal val="0"/>
          <c:showCatName val="0"/>
          <c:showSerName val="0"/>
          <c:showPercent val="0"/>
          <c:showBubbleSize val="0"/>
        </c:dLbls>
        <c:gapWidth val="164"/>
        <c:overlap val="-35"/>
        <c:axId val="387173112"/>
        <c:axId val="387172720"/>
      </c:barChart>
      <c:dateAx>
        <c:axId val="387173112"/>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7172720"/>
        <c:crosses val="autoZero"/>
        <c:auto val="1"/>
        <c:lblOffset val="100"/>
        <c:baseTimeUnit val="months"/>
      </c:dateAx>
      <c:valAx>
        <c:axId val="38717272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71731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FCBC-4399-A4EB-4FE094B0CDF6}"/>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spPr>
              <a:ln w="9525" cap="rnd">
                <a:solidFill>
                  <a:srgbClr val="885CB4"/>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2-FCBC-4399-A4EB-4FE094B0CDF6}"/>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3-FCBC-4399-A4EB-4FE094B0CDF6}"/>
            </c:ext>
          </c:extLst>
        </c:ser>
        <c:dLbls>
          <c:showLegendKey val="0"/>
          <c:showVal val="0"/>
          <c:showCatName val="0"/>
          <c:showSerName val="0"/>
          <c:showPercent val="0"/>
          <c:showBubbleSize val="0"/>
        </c:dLbls>
        <c:axId val="387169976"/>
        <c:axId val="387168016"/>
      </c:scatterChart>
      <c:valAx>
        <c:axId val="387169976"/>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7168016"/>
        <c:crosses val="autoZero"/>
        <c:crossBetween val="midCat"/>
      </c:valAx>
      <c:valAx>
        <c:axId val="3871680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71699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F606-41A0-B9CC-16CD51A3988D}"/>
            </c:ext>
          </c:extLst>
        </c:ser>
        <c:dLbls>
          <c:showLegendKey val="0"/>
          <c:showVal val="0"/>
          <c:showCatName val="0"/>
          <c:showSerName val="0"/>
          <c:showPercent val="0"/>
          <c:showBubbleSize val="0"/>
        </c:dLbls>
        <c:gapWidth val="355"/>
        <c:overlap val="-70"/>
        <c:axId val="387167624"/>
        <c:axId val="387168800"/>
      </c:barChart>
      <c:catAx>
        <c:axId val="38716762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168800"/>
        <c:crosses val="autoZero"/>
        <c:auto val="1"/>
        <c:lblAlgn val="ctr"/>
        <c:lblOffset val="100"/>
        <c:noMultiLvlLbl val="0"/>
      </c:catAx>
      <c:valAx>
        <c:axId val="387168800"/>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167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C182-4D0C-8CC1-ECA0BF465546}"/>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C182-4D0C-8CC1-ECA0BF465546}"/>
            </c:ext>
          </c:extLst>
        </c:ser>
        <c:dLbls>
          <c:showLegendKey val="0"/>
          <c:showVal val="0"/>
          <c:showCatName val="0"/>
          <c:showSerName val="0"/>
          <c:showPercent val="0"/>
          <c:showBubbleSize val="0"/>
        </c:dLbls>
        <c:gapWidth val="150"/>
        <c:axId val="348489704"/>
        <c:axId val="348485784"/>
      </c:barChart>
      <c:catAx>
        <c:axId val="348489704"/>
        <c:scaling>
          <c:orientation val="minMax"/>
        </c:scaling>
        <c:delete val="0"/>
        <c:axPos val="b"/>
        <c:numFmt formatCode="General" sourceLinked="1"/>
        <c:majorTickMark val="out"/>
        <c:minorTickMark val="none"/>
        <c:tickLblPos val="nextTo"/>
        <c:crossAx val="348485784"/>
        <c:crosses val="autoZero"/>
        <c:auto val="1"/>
        <c:lblAlgn val="ctr"/>
        <c:lblOffset val="100"/>
        <c:noMultiLvlLbl val="0"/>
      </c:catAx>
      <c:valAx>
        <c:axId val="348485784"/>
        <c:scaling>
          <c:orientation val="minMax"/>
        </c:scaling>
        <c:delete val="0"/>
        <c:axPos val="l"/>
        <c:majorGridlines/>
        <c:numFmt formatCode="#,##0" sourceLinked="1"/>
        <c:majorTickMark val="out"/>
        <c:minorTickMark val="none"/>
        <c:tickLblPos val="nextTo"/>
        <c:crossAx val="348489704"/>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Enero </a:t>
            </a:r>
            <a:r>
              <a:rPr lang="es-ES">
                <a:solidFill>
                  <a:schemeClr val="accent5">
                    <a:lumMod val="50000"/>
                  </a:schemeClr>
                </a:solidFill>
              </a:rPr>
              <a:t>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Enero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E51-499F-A15C-64878F7548B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E51-499F-A15C-64878F7548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E51-499F-A15C-64878F7548B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E51-499F-A15C-64878F7548B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E51-499F-A15C-64878F7548B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E51-499F-A15C-64878F7548B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E51-499F-A15C-64878F7548B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E51-499F-A15C-64878F7548B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E51-499F-A15C-64878F7548B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E51-499F-A15C-64878F7548B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10462</c:v>
                </c:pt>
                <c:pt idx="1">
                  <c:v>2336</c:v>
                </c:pt>
                <c:pt idx="2">
                  <c:v>4541</c:v>
                </c:pt>
                <c:pt idx="3">
                  <c:v>11632</c:v>
                </c:pt>
                <c:pt idx="4">
                  <c:v>20518</c:v>
                </c:pt>
                <c:pt idx="5">
                  <c:v>23181</c:v>
                </c:pt>
                <c:pt idx="6">
                  <c:v>49665</c:v>
                </c:pt>
              </c:numCache>
            </c:numRef>
          </c:val>
          <c:extLst>
            <c:ext xmlns:c16="http://schemas.microsoft.com/office/drawing/2014/chart" uri="{C3380CC4-5D6E-409C-BE32-E72D297353CC}">
              <c16:uniqueId val="{0000000E-BE51-499F-A15C-64878F7548B5}"/>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BE51-499F-A15C-64878F7548B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BE51-499F-A15C-64878F7548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BE51-499F-A15C-64878F7548B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BE51-499F-A15C-64878F7548B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BE51-499F-A15C-64878F7548B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BE51-499F-A15C-64878F7548B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BE51-499F-A15C-64878F7548B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BE51-499F-A15C-64878F7548B5}"/>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Enero</a:t>
            </a:r>
            <a:r>
              <a:rPr lang="en-US">
                <a:solidFill>
                  <a:schemeClr val="accent5">
                    <a:lumMod val="50000"/>
                  </a:schemeClr>
                </a:solidFill>
              </a:rPr>
              <a:t>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Enero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A46-4710-A475-C187819F756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A46-4710-A475-C187819F756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A46-4710-A475-C187819F756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A46-4710-A475-C187819F7560}"/>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A46-4710-A475-C187819F7560}"/>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A46-4710-A475-C187819F7560}"/>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A46-4710-A475-C187819F7560}"/>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102</c:v>
                </c:pt>
                <c:pt idx="1">
                  <c:v>69382</c:v>
                </c:pt>
                <c:pt idx="2">
                  <c:v>38928</c:v>
                </c:pt>
                <c:pt idx="3">
                  <c:v>7134</c:v>
                </c:pt>
                <c:pt idx="4">
                  <c:v>6789</c:v>
                </c:pt>
              </c:numCache>
            </c:numRef>
          </c:val>
          <c:extLst>
            <c:ext xmlns:c16="http://schemas.microsoft.com/office/drawing/2014/chart" uri="{C3380CC4-5D6E-409C-BE32-E72D297353CC}">
              <c16:uniqueId val="{0000000A-4A46-4710-A475-C187819F7560}"/>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B231-4EA2-A897-D2D7E2124C56}"/>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B231-4EA2-A897-D2D7E2124C56}"/>
            </c:ext>
          </c:extLst>
        </c:ser>
        <c:dLbls>
          <c:showLegendKey val="0"/>
          <c:showVal val="0"/>
          <c:showCatName val="0"/>
          <c:showSerName val="0"/>
          <c:showPercent val="0"/>
          <c:showBubbleSize val="0"/>
        </c:dLbls>
        <c:marker val="1"/>
        <c:smooth val="0"/>
        <c:axId val="386121488"/>
        <c:axId val="386121096"/>
      </c:lineChart>
      <c:catAx>
        <c:axId val="386121488"/>
        <c:scaling>
          <c:orientation val="minMax"/>
        </c:scaling>
        <c:delete val="0"/>
        <c:axPos val="b"/>
        <c:numFmt formatCode="General" sourceLinked="1"/>
        <c:majorTickMark val="out"/>
        <c:minorTickMark val="none"/>
        <c:tickLblPos val="nextTo"/>
        <c:crossAx val="386121096"/>
        <c:crosses val="autoZero"/>
        <c:auto val="1"/>
        <c:lblAlgn val="ctr"/>
        <c:lblOffset val="100"/>
        <c:noMultiLvlLbl val="0"/>
      </c:catAx>
      <c:valAx>
        <c:axId val="386121096"/>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38612148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a:solidFill>
                  <a:schemeClr val="accent5">
                    <a:lumMod val="50000"/>
                  </a:schemeClr>
                </a:solidFill>
              </a:defRPr>
            </a:pPr>
            <a:r>
              <a:rPr lang="en-US" sz="1500" baseline="0">
                <a:solidFill>
                  <a:schemeClr val="accent5">
                    <a:lumMod val="50000"/>
                  </a:schemeClr>
                </a:solidFill>
              </a:rPr>
              <a:t>Enero</a:t>
            </a:r>
            <a:r>
              <a:rPr lang="en-US" sz="1500">
                <a:solidFill>
                  <a:schemeClr val="accent5">
                    <a:lumMod val="50000"/>
                  </a:schemeClr>
                </a:solidFill>
              </a:rPr>
              <a:t> 2021</a:t>
            </a:r>
          </a:p>
        </c:rich>
      </c:tx>
      <c:layout>
        <c:manualLayout>
          <c:xMode val="edge"/>
          <c:yMode val="edge"/>
          <c:x val="8.7935816533572559E-4"/>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Enero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1E3-4E86-B966-ABC69D9718C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1E3-4E86-B966-ABC69D9718C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1E3-4E86-B966-ABC69D9718C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61E3-4E86-B966-ABC69D9718C4}"/>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61E3-4E86-B966-ABC69D9718C4}"/>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61E3-4E86-B966-ABC69D9718C4}"/>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61E3-4E86-B966-ABC69D9718C4}"/>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61E3-4E86-B966-ABC69D9718C4}"/>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61E3-4E86-B966-ABC69D9718C4}"/>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61E3-4E86-B966-ABC69D9718C4}"/>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E3-4E86-B966-ABC69D9718C4}"/>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E3-4E86-B966-ABC69D9718C4}"/>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E3-4E86-B966-ABC69D9718C4}"/>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E3-4E86-B966-ABC69D9718C4}"/>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1E3-4E86-B966-ABC69D9718C4}"/>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1E3-4E86-B966-ABC69D9718C4}"/>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E3-4E86-B966-ABC69D9718C4}"/>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E3-4E86-B966-ABC69D9718C4}"/>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61E3-4E86-B966-ABC69D9718C4}"/>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61E3-4E86-B966-ABC69D9718C4}"/>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65</c:v>
                </c:pt>
                <c:pt idx="1">
                  <c:v>561</c:v>
                </c:pt>
                <c:pt idx="2">
                  <c:v>6741</c:v>
                </c:pt>
                <c:pt idx="3">
                  <c:v>7037</c:v>
                </c:pt>
                <c:pt idx="4">
                  <c:v>12297</c:v>
                </c:pt>
                <c:pt idx="5">
                  <c:v>44307</c:v>
                </c:pt>
                <c:pt idx="6">
                  <c:v>1516</c:v>
                </c:pt>
                <c:pt idx="7">
                  <c:v>11576</c:v>
                </c:pt>
                <c:pt idx="8">
                  <c:v>4519</c:v>
                </c:pt>
                <c:pt idx="9">
                  <c:v>33716</c:v>
                </c:pt>
              </c:numCache>
            </c:numRef>
          </c:val>
          <c:extLst>
            <c:ext xmlns:c16="http://schemas.microsoft.com/office/drawing/2014/chart" uri="{C3380CC4-5D6E-409C-BE32-E72D297353CC}">
              <c16:uniqueId val="{00000014-61E3-4E86-B966-ABC69D9718C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Enero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9118</c:v>
                </c:pt>
                <c:pt idx="1">
                  <c:v>7317</c:v>
                </c:pt>
                <c:pt idx="2">
                  <c:v>48854</c:v>
                </c:pt>
                <c:pt idx="3" formatCode="General">
                  <c:v>1040</c:v>
                </c:pt>
                <c:pt idx="4">
                  <c:v>4177</c:v>
                </c:pt>
                <c:pt idx="5" formatCode="General">
                  <c:v>541</c:v>
                </c:pt>
                <c:pt idx="6">
                  <c:v>56457</c:v>
                </c:pt>
              </c:numCache>
            </c:numRef>
          </c:val>
          <c:extLst>
            <c:ext xmlns:c16="http://schemas.microsoft.com/office/drawing/2014/chart" uri="{C3380CC4-5D6E-409C-BE32-E72D297353CC}">
              <c16:uniqueId val="{00000000-0A2D-4BED-A8F7-4DFCE9E733E7}"/>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10002</c:v>
                </c:pt>
                <c:pt idx="1">
                  <c:v>8133</c:v>
                </c:pt>
                <c:pt idx="2">
                  <c:v>61013</c:v>
                </c:pt>
                <c:pt idx="3" formatCode="General">
                  <c:v>960</c:v>
                </c:pt>
                <c:pt idx="4">
                  <c:v>5236</c:v>
                </c:pt>
                <c:pt idx="5" formatCode="General">
                  <c:v>504</c:v>
                </c:pt>
                <c:pt idx="6">
                  <c:v>65878</c:v>
                </c:pt>
              </c:numCache>
            </c:numRef>
          </c:val>
          <c:extLst>
            <c:ext xmlns:c16="http://schemas.microsoft.com/office/drawing/2014/chart" uri="{C3380CC4-5D6E-409C-BE32-E72D297353CC}">
              <c16:uniqueId val="{00000001-0A2D-4BED-A8F7-4DFCE9E733E7}"/>
            </c:ext>
          </c:extLst>
        </c:ser>
        <c:dLbls>
          <c:dLblPos val="outEnd"/>
          <c:showLegendKey val="0"/>
          <c:showVal val="1"/>
          <c:showCatName val="0"/>
          <c:showSerName val="0"/>
          <c:showPercent val="0"/>
          <c:showBubbleSize val="0"/>
        </c:dLbls>
        <c:gapWidth val="100"/>
        <c:overlap val="-24"/>
        <c:axId val="348484216"/>
        <c:axId val="348483040"/>
      </c:barChart>
      <c:catAx>
        <c:axId val="34848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48483040"/>
        <c:crosses val="autoZero"/>
        <c:auto val="1"/>
        <c:lblAlgn val="ctr"/>
        <c:lblOffset val="100"/>
        <c:noMultiLvlLbl val="0"/>
      </c:catAx>
      <c:valAx>
        <c:axId val="348483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48484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1E88-4877-B72A-30A6366CA1F8}"/>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1E88-4877-B72A-30A6366CA1F8}"/>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1E88-4877-B72A-30A6366CA1F8}"/>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1E88-4877-B72A-30A6366CA1F8}"/>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1E88-4877-B72A-30A6366CA1F8}"/>
            </c:ext>
          </c:extLst>
        </c:ser>
        <c:dLbls>
          <c:showLegendKey val="0"/>
          <c:showVal val="0"/>
          <c:showCatName val="0"/>
          <c:showSerName val="0"/>
          <c:showPercent val="0"/>
          <c:showBubbleSize val="0"/>
        </c:dLbls>
        <c:gapWidth val="150"/>
        <c:axId val="348483432"/>
        <c:axId val="348483824"/>
      </c:barChart>
      <c:catAx>
        <c:axId val="348483432"/>
        <c:scaling>
          <c:orientation val="minMax"/>
        </c:scaling>
        <c:delete val="0"/>
        <c:axPos val="b"/>
        <c:numFmt formatCode="General" sourceLinked="1"/>
        <c:majorTickMark val="out"/>
        <c:minorTickMark val="none"/>
        <c:tickLblPos val="nextTo"/>
        <c:crossAx val="348483824"/>
        <c:crosses val="autoZero"/>
        <c:auto val="1"/>
        <c:lblAlgn val="ctr"/>
        <c:lblOffset val="100"/>
        <c:noMultiLvlLbl val="0"/>
      </c:catAx>
      <c:valAx>
        <c:axId val="348483824"/>
        <c:scaling>
          <c:orientation val="minMax"/>
        </c:scaling>
        <c:delete val="0"/>
        <c:axPos val="l"/>
        <c:majorGridlines/>
        <c:numFmt formatCode="#,##0" sourceLinked="1"/>
        <c:majorTickMark val="out"/>
        <c:minorTickMark val="none"/>
        <c:tickLblPos val="nextTo"/>
        <c:crossAx val="348483432"/>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FE1B-439D-935B-2D33C82F09A5}"/>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FE1B-439D-935B-2D33C82F09A5}"/>
            </c:ext>
          </c:extLst>
        </c:ser>
        <c:dLbls>
          <c:showLegendKey val="0"/>
          <c:showVal val="0"/>
          <c:showCatName val="0"/>
          <c:showSerName val="0"/>
          <c:showPercent val="0"/>
          <c:showBubbleSize val="0"/>
        </c:dLbls>
        <c:gapWidth val="100"/>
        <c:overlap val="-24"/>
        <c:axId val="348487352"/>
        <c:axId val="348486176"/>
      </c:barChart>
      <c:catAx>
        <c:axId val="3484873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48486176"/>
        <c:crosses val="autoZero"/>
        <c:auto val="1"/>
        <c:lblAlgn val="ctr"/>
        <c:lblOffset val="100"/>
        <c:noMultiLvlLbl val="0"/>
      </c:catAx>
      <c:valAx>
        <c:axId val="34848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48487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ERTES!$C$22</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516-44F2-AC92-21A1223D0A0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516-44F2-AC92-21A1223D0A0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516-44F2-AC92-21A1223D0A0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516-44F2-AC92-21A1223D0A0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516-44F2-AC92-21A1223D0A0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2516-44F2-AC92-21A1223D0A0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2516-44F2-AC92-21A1223D0A0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2516-44F2-AC92-21A1223D0A0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2516-44F2-AC92-21A1223D0A0C}"/>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2516-44F2-AC92-21A1223D0A0C}"/>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2516-44F2-AC92-21A1223D0A0C}"/>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2516-44F2-AC92-21A1223D0A0C}"/>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2516-44F2-AC92-21A1223D0A0C}"/>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2516-44F2-AC92-21A1223D0A0C}"/>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2516-44F2-AC92-21A1223D0A0C}"/>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2516-44F2-AC92-21A1223D0A0C}"/>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2516-44F2-AC92-21A1223D0A0C}"/>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2516-44F2-AC92-21A1223D0A0C}"/>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2516-44F2-AC92-21A1223D0A0C}"/>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2516-44F2-AC92-21A1223D0A0C}"/>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2516-44F2-AC92-21A1223D0A0C}"/>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2516-44F2-AC92-21A1223D0A0C}"/>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2516-44F2-AC92-21A1223D0A0C}"/>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2516-44F2-AC92-21A1223D0A0C}"/>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2516-44F2-AC92-21A1223D0A0C}"/>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2516-44F2-AC92-21A1223D0A0C}"/>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2516-44F2-AC92-21A1223D0A0C}"/>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2516-44F2-AC92-21A1223D0A0C}"/>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2516-44F2-AC92-21A1223D0A0C}"/>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2516-44F2-AC92-21A1223D0A0C}"/>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2516-44F2-AC92-21A1223D0A0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2516-44F2-AC92-21A1223D0A0C}"/>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16-44F2-AC92-21A1223D0A0C}"/>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16-44F2-AC92-21A1223D0A0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2516-44F2-AC92-21A1223D0A0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2516-44F2-AC92-21A1223D0A0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2516-44F2-AC92-21A1223D0A0C}"/>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516-44F2-AC92-21A1223D0A0C}"/>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16-44F2-AC92-21A1223D0A0C}"/>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16-44F2-AC92-21A1223D0A0C}"/>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516-44F2-AC92-21A1223D0A0C}"/>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516-44F2-AC92-21A1223D0A0C}"/>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2516-44F2-AC92-21A1223D0A0C}"/>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2516-44F2-AC92-21A1223D0A0C}"/>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2516-44F2-AC92-21A1223D0A0C}"/>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2516-44F2-AC92-21A1223D0A0C}"/>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516-44F2-AC92-21A1223D0A0C}"/>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2516-44F2-AC92-21A1223D0A0C}"/>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2516-44F2-AC92-21A1223D0A0C}"/>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2516-44F2-AC92-21A1223D0A0C}"/>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2516-44F2-AC92-21A1223D0A0C}"/>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2516-44F2-AC92-21A1223D0A0C}"/>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2516-44F2-AC92-21A1223D0A0C}"/>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2516-44F2-AC92-21A1223D0A0C}"/>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2516-44F2-AC92-21A1223D0A0C}"/>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2516-44F2-AC92-21A1223D0A0C}"/>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2516-44F2-AC92-21A1223D0A0C}"/>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2516-44F2-AC92-21A1223D0A0C}"/>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516-44F2-AC92-21A1223D0A0C}"/>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2516-44F2-AC92-21A1223D0A0C}"/>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516-44F2-AC92-21A1223D0A0C}"/>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516-44F2-AC92-21A1223D0A0C}"/>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ERTES!$A$23:$A$53</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ERTES!$C$23:$C$53</c:f>
              <c:numCache>
                <c:formatCode>#,##0</c:formatCode>
                <c:ptCount val="31"/>
                <c:pt idx="0">
                  <c:v>1302</c:v>
                </c:pt>
                <c:pt idx="1">
                  <c:v>66</c:v>
                </c:pt>
                <c:pt idx="2">
                  <c:v>68</c:v>
                </c:pt>
                <c:pt idx="3">
                  <c:v>1806</c:v>
                </c:pt>
                <c:pt idx="4">
                  <c:v>47</c:v>
                </c:pt>
                <c:pt idx="5">
                  <c:v>268</c:v>
                </c:pt>
                <c:pt idx="6">
                  <c:v>182</c:v>
                </c:pt>
                <c:pt idx="7">
                  <c:v>88</c:v>
                </c:pt>
                <c:pt idx="8">
                  <c:v>21</c:v>
                </c:pt>
                <c:pt idx="9">
                  <c:v>22</c:v>
                </c:pt>
                <c:pt idx="10">
                  <c:v>51</c:v>
                </c:pt>
                <c:pt idx="11">
                  <c:v>605</c:v>
                </c:pt>
                <c:pt idx="12">
                  <c:v>223</c:v>
                </c:pt>
                <c:pt idx="13">
                  <c:v>194</c:v>
                </c:pt>
                <c:pt idx="14" formatCode="General">
                  <c:v>251</c:v>
                </c:pt>
                <c:pt idx="15" formatCode="General">
                  <c:v>43</c:v>
                </c:pt>
                <c:pt idx="16">
                  <c:v>1874</c:v>
                </c:pt>
                <c:pt idx="17" formatCode="General">
                  <c:v>93</c:v>
                </c:pt>
                <c:pt idx="18" formatCode="General">
                  <c:v>511</c:v>
                </c:pt>
                <c:pt idx="19" formatCode="General">
                  <c:v>79</c:v>
                </c:pt>
                <c:pt idx="20" formatCode="General">
                  <c:v>418</c:v>
                </c:pt>
                <c:pt idx="21" formatCode="General">
                  <c:v>21</c:v>
                </c:pt>
                <c:pt idx="22" formatCode="General">
                  <c:v>733</c:v>
                </c:pt>
                <c:pt idx="23" formatCode="General">
                  <c:v>41</c:v>
                </c:pt>
                <c:pt idx="24" formatCode="General">
                  <c:v>418</c:v>
                </c:pt>
                <c:pt idx="25">
                  <c:v>3311</c:v>
                </c:pt>
                <c:pt idx="26" formatCode="General">
                  <c:v>235</c:v>
                </c:pt>
                <c:pt idx="27" formatCode="General">
                  <c:v>213</c:v>
                </c:pt>
                <c:pt idx="28" formatCode="General">
                  <c:v>219</c:v>
                </c:pt>
                <c:pt idx="29" formatCode="General">
                  <c:v>121</c:v>
                </c:pt>
                <c:pt idx="30" formatCode="General">
                  <c:v>21</c:v>
                </c:pt>
              </c:numCache>
            </c:numRef>
          </c:val>
          <c:extLst>
            <c:ext xmlns:c16="http://schemas.microsoft.com/office/drawing/2014/chart" uri="{C3380CC4-5D6E-409C-BE32-E72D297353CC}">
              <c16:uniqueId val="{0000003E-2516-44F2-AC92-21A1223D0A0C}"/>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del Número de </a:t>
            </a:r>
            <a:r>
              <a:rPr lang="en-US" sz="1400" b="1" i="0" u="none" strike="noStrike" kern="1200" spc="0" baseline="0">
                <a:solidFill>
                  <a:schemeClr val="bg2">
                    <a:lumMod val="25000"/>
                  </a:schemeClr>
                </a:solidFill>
                <a:latin typeface="+mn-lt"/>
                <a:ea typeface="+mn-ea"/>
                <a:cs typeface="+mn-cs"/>
              </a:rPr>
              <a:t>Trabajadores afectados</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barChart>
        <c:barDir val="col"/>
        <c:grouping val="clustered"/>
        <c:varyColors val="0"/>
        <c:ser>
          <c:idx val="0"/>
          <c:order val="0"/>
          <c:tx>
            <c:strRef>
              <c:f>ERTES!$B$2</c:f>
              <c:strCache>
                <c:ptCount val="1"/>
                <c:pt idx="0">
                  <c:v>Nº de Trabajadores afectados</c:v>
                </c:pt>
              </c:strCache>
            </c:strRef>
          </c:tx>
          <c:spPr>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ERTES!$A$3:$A$11</c:f>
              <c:strCache>
                <c:ptCount val="9"/>
                <c:pt idx="0">
                  <c:v>Datos hasta el 24 de Abril 2020</c:v>
                </c:pt>
                <c:pt idx="1">
                  <c:v>Datos hasta el 2 de Mayo 2020</c:v>
                </c:pt>
                <c:pt idx="2">
                  <c:v>Datos hasta el 9 de Mayo 2020</c:v>
                </c:pt>
                <c:pt idx="3">
                  <c:v>Datos hasta el 25 de Mayo 2020</c:v>
                </c:pt>
                <c:pt idx="4">
                  <c:v>Datos hasta el 12 de Junio 2020</c:v>
                </c:pt>
                <c:pt idx="5">
                  <c:v>Datos hasta el 31 de Julio 2020</c:v>
                </c:pt>
                <c:pt idx="6">
                  <c:v>Datos hasta el 3 de Noviembre 2020</c:v>
                </c:pt>
                <c:pt idx="7">
                  <c:v>Datos hasta el 1 de Enero 2021</c:v>
                </c:pt>
                <c:pt idx="8">
                  <c:v>Datos hasta el 31 de Enero 2021</c:v>
                </c:pt>
              </c:strCache>
            </c:strRef>
          </c:cat>
          <c:val>
            <c:numRef>
              <c:f>ERTES!$B$3:$B$11</c:f>
              <c:numCache>
                <c:formatCode>#,##0</c:formatCode>
                <c:ptCount val="9"/>
                <c:pt idx="0">
                  <c:v>80581</c:v>
                </c:pt>
                <c:pt idx="1">
                  <c:v>81401</c:v>
                </c:pt>
                <c:pt idx="2">
                  <c:v>81529</c:v>
                </c:pt>
                <c:pt idx="3">
                  <c:v>81834</c:v>
                </c:pt>
                <c:pt idx="4">
                  <c:v>81914</c:v>
                </c:pt>
                <c:pt idx="5">
                  <c:v>83382</c:v>
                </c:pt>
                <c:pt idx="6">
                  <c:v>83633</c:v>
                </c:pt>
                <c:pt idx="7">
                  <c:v>86002</c:v>
                </c:pt>
                <c:pt idx="8">
                  <c:v>88274</c:v>
                </c:pt>
              </c:numCache>
            </c:numRef>
          </c:val>
          <c:extLst>
            <c:ext xmlns:c16="http://schemas.microsoft.com/office/drawing/2014/chart" uri="{C3380CC4-5D6E-409C-BE32-E72D297353CC}">
              <c16:uniqueId val="{00000000-2A00-4A05-A8C5-E8A57F4DE9DE}"/>
            </c:ext>
          </c:extLst>
        </c:ser>
        <c:dLbls>
          <c:showLegendKey val="0"/>
          <c:showVal val="0"/>
          <c:showCatName val="0"/>
          <c:showSerName val="0"/>
          <c:showPercent val="0"/>
          <c:showBubbleSize val="0"/>
        </c:dLbls>
        <c:gapWidth val="100"/>
        <c:overlap val="-24"/>
        <c:axId val="348488136"/>
        <c:axId val="348488528"/>
      </c:barChart>
      <c:catAx>
        <c:axId val="3484881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48488528"/>
        <c:crosses val="autoZero"/>
        <c:auto val="1"/>
        <c:lblAlgn val="ctr"/>
        <c:lblOffset val="100"/>
        <c:noMultiLvlLbl val="0"/>
      </c:catAx>
      <c:valAx>
        <c:axId val="34848852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8488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del Número Total de Solicitudes</a:t>
            </a:r>
          </a:p>
        </c:rich>
      </c:tx>
      <c:overlay val="0"/>
      <c:spPr>
        <a:noFill/>
        <a:ln>
          <a:noFill/>
        </a:ln>
        <a:effectLst/>
      </c:spPr>
      <c:txPr>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ERTES!$D$2</c:f>
              <c:strCache>
                <c:ptCount val="1"/>
                <c:pt idx="0">
                  <c:v>Nº Total de Solicitudes</c:v>
                </c:pt>
              </c:strCache>
            </c:strRef>
          </c:tx>
          <c:spPr>
            <a:gradFill rotWithShape="1">
              <a:gsLst>
                <a:gs pos="0">
                  <a:schemeClr val="bg2">
                    <a:lumMod val="90000"/>
                  </a:schemeClr>
                </a:gs>
                <a:gs pos="61000">
                  <a:schemeClr val="bg2">
                    <a:lumMod val="50000"/>
                  </a:schemeClr>
                </a:gs>
                <a:gs pos="80000">
                  <a:schemeClr val="bg2">
                    <a:lumMod val="50000"/>
                  </a:schemeClr>
                </a:gs>
                <a:gs pos="85000">
                  <a:srgbClr val="ACA476"/>
                </a:gs>
                <a:gs pos="96000">
                  <a:schemeClr val="bg2">
                    <a:lumMod val="90000"/>
                  </a:schemeClr>
                </a:gs>
              </a:gsLst>
              <a:lin ang="5400000" scaled="1"/>
            </a:gradFill>
            <a:ln w="9525" cap="flat" cmpd="sng" algn="ctr">
              <a:noFill/>
              <a:round/>
            </a:ln>
            <a:effectLst>
              <a:outerShdw blurRad="40000" dist="20000" dir="5400000" rotWithShape="0">
                <a:srgbClr val="000000">
                  <a:alpha val="38000"/>
                </a:srgbClr>
              </a:outerShdw>
            </a:effectLst>
            <a:sp3d/>
          </c:spPr>
          <c:invertIfNegative val="0"/>
          <c:cat>
            <c:strRef>
              <c:f>ERTES!$A$3:$A$11</c:f>
              <c:strCache>
                <c:ptCount val="9"/>
                <c:pt idx="0">
                  <c:v>Datos hasta el 24 de Abril 2020</c:v>
                </c:pt>
                <c:pt idx="1">
                  <c:v>Datos hasta el 2 de Mayo 2020</c:v>
                </c:pt>
                <c:pt idx="2">
                  <c:v>Datos hasta el 9 de Mayo 2020</c:v>
                </c:pt>
                <c:pt idx="3">
                  <c:v>Datos hasta el 25 de Mayo 2020</c:v>
                </c:pt>
                <c:pt idx="4">
                  <c:v>Datos hasta el 12 de Junio 2020</c:v>
                </c:pt>
                <c:pt idx="5">
                  <c:v>Datos hasta el 31 de Julio 2020</c:v>
                </c:pt>
                <c:pt idx="6">
                  <c:v>Datos hasta el 3 de Noviembre 2020</c:v>
                </c:pt>
                <c:pt idx="7">
                  <c:v>Datos hasta el 1 de Enero 2021</c:v>
                </c:pt>
                <c:pt idx="8">
                  <c:v>Datos hasta el 31 de Enero 2021</c:v>
                </c:pt>
              </c:strCache>
            </c:strRef>
          </c:cat>
          <c:val>
            <c:numRef>
              <c:f>ERTES!$D$3:$D$11</c:f>
              <c:numCache>
                <c:formatCode>#,##0</c:formatCode>
                <c:ptCount val="9"/>
                <c:pt idx="0">
                  <c:v>11902</c:v>
                </c:pt>
                <c:pt idx="1">
                  <c:v>12039</c:v>
                </c:pt>
                <c:pt idx="2">
                  <c:v>12105</c:v>
                </c:pt>
                <c:pt idx="3">
                  <c:v>12242</c:v>
                </c:pt>
                <c:pt idx="4">
                  <c:v>12274</c:v>
                </c:pt>
                <c:pt idx="5">
                  <c:v>12289</c:v>
                </c:pt>
                <c:pt idx="6">
                  <c:v>12584</c:v>
                </c:pt>
                <c:pt idx="7">
                  <c:v>13010</c:v>
                </c:pt>
                <c:pt idx="8">
                  <c:v>13545</c:v>
                </c:pt>
              </c:numCache>
            </c:numRef>
          </c:val>
          <c:shape val="cylinder"/>
          <c:extLst>
            <c:ext xmlns:c16="http://schemas.microsoft.com/office/drawing/2014/chart" uri="{C3380CC4-5D6E-409C-BE32-E72D297353CC}">
              <c16:uniqueId val="{00000000-E720-477D-9D50-A73EF1BE84DF}"/>
            </c:ext>
          </c:extLst>
        </c:ser>
        <c:dLbls>
          <c:showLegendKey val="0"/>
          <c:showVal val="0"/>
          <c:showCatName val="0"/>
          <c:showSerName val="0"/>
          <c:showPercent val="0"/>
          <c:showBubbleSize val="0"/>
        </c:dLbls>
        <c:gapWidth val="150"/>
        <c:shape val="box"/>
        <c:axId val="389347560"/>
        <c:axId val="389349520"/>
        <c:axId val="0"/>
      </c:bar3DChart>
      <c:catAx>
        <c:axId val="389347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389349520"/>
        <c:crosses val="autoZero"/>
        <c:auto val="1"/>
        <c:lblAlgn val="ctr"/>
        <c:lblOffset val="100"/>
        <c:noMultiLvlLbl val="0"/>
      </c:catAx>
      <c:valAx>
        <c:axId val="38934952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9347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numCache>
            </c:numRef>
          </c:val>
          <c:extLst>
            <c:ext xmlns:c16="http://schemas.microsoft.com/office/drawing/2014/chart" uri="{C3380CC4-5D6E-409C-BE32-E72D297353CC}">
              <c16:uniqueId val="{00000000-2F8E-4C31-983B-500AB2A95792}"/>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numCache>
            </c:numRef>
          </c:val>
          <c:extLst>
            <c:ext xmlns:c16="http://schemas.microsoft.com/office/drawing/2014/chart" uri="{C3380CC4-5D6E-409C-BE32-E72D297353CC}">
              <c16:uniqueId val="{00000001-2F8E-4C31-983B-500AB2A95792}"/>
            </c:ext>
          </c:extLst>
        </c:ser>
        <c:dLbls>
          <c:showLegendKey val="0"/>
          <c:showVal val="0"/>
          <c:showCatName val="0"/>
          <c:showSerName val="0"/>
          <c:showPercent val="0"/>
          <c:showBubbleSize val="0"/>
        </c:dLbls>
        <c:gapWidth val="80"/>
        <c:overlap val="25"/>
        <c:axId val="389345600"/>
        <c:axId val="389346384"/>
      </c:barChart>
      <c:dateAx>
        <c:axId val="389345600"/>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389346384"/>
        <c:crosses val="autoZero"/>
        <c:auto val="1"/>
        <c:lblOffset val="100"/>
        <c:baseTimeUnit val="months"/>
      </c:dateAx>
      <c:valAx>
        <c:axId val="389346384"/>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38934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numCache>
            </c:numRef>
          </c:val>
          <c:extLst>
            <c:ext xmlns:c16="http://schemas.microsoft.com/office/drawing/2014/chart" uri="{C3380CC4-5D6E-409C-BE32-E72D297353CC}">
              <c16:uniqueId val="{00000000-E204-4735-9476-455204D0C5CE}"/>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numCache>
            </c:numRef>
          </c:val>
          <c:extLst>
            <c:ext xmlns:c16="http://schemas.microsoft.com/office/drawing/2014/chart" uri="{C3380CC4-5D6E-409C-BE32-E72D297353CC}">
              <c16:uniqueId val="{00000001-E204-4735-9476-455204D0C5CE}"/>
            </c:ext>
          </c:extLst>
        </c:ser>
        <c:dLbls>
          <c:showLegendKey val="0"/>
          <c:showVal val="0"/>
          <c:showCatName val="0"/>
          <c:showSerName val="0"/>
          <c:showPercent val="0"/>
          <c:showBubbleSize val="0"/>
        </c:dLbls>
        <c:gapWidth val="100"/>
        <c:overlap val="-24"/>
        <c:axId val="389351088"/>
        <c:axId val="389345992"/>
      </c:barChart>
      <c:dateAx>
        <c:axId val="389351088"/>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345992"/>
        <c:crosses val="autoZero"/>
        <c:auto val="1"/>
        <c:lblOffset val="100"/>
        <c:baseTimeUnit val="months"/>
      </c:dateAx>
      <c:valAx>
        <c:axId val="389345992"/>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35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numCache>
            </c:numRef>
          </c:yVal>
          <c:smooth val="0"/>
          <c:extLst>
            <c:ext xmlns:c16="http://schemas.microsoft.com/office/drawing/2014/chart" uri="{C3380CC4-5D6E-409C-BE32-E72D297353CC}">
              <c16:uniqueId val="{00000000-8CA3-4CA5-A132-62A84D5975B8}"/>
            </c:ext>
          </c:extLst>
        </c:ser>
        <c:dLbls>
          <c:showLegendKey val="0"/>
          <c:showVal val="0"/>
          <c:showCatName val="0"/>
          <c:showSerName val="0"/>
          <c:showPercent val="0"/>
          <c:showBubbleSize val="0"/>
        </c:dLbls>
        <c:axId val="389346776"/>
        <c:axId val="389351872"/>
      </c:scatterChart>
      <c:valAx>
        <c:axId val="389346776"/>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389351872"/>
        <c:crosses val="autoZero"/>
        <c:crossBetween val="midCat"/>
      </c:valAx>
      <c:valAx>
        <c:axId val="38935187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389346776"/>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TURISMO_2!$E$3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1979-40BF-88D1-F0A9E764E160}"/>
            </c:ext>
          </c:extLst>
        </c:ser>
        <c:ser>
          <c:idx val="1"/>
          <c:order val="1"/>
          <c:tx>
            <c:strRef>
              <c:f>TURISMO_2!$F$3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TURISMO_2!$F$4:$F$15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1979-40BF-88D1-F0A9E764E160}"/>
            </c:ext>
          </c:extLst>
        </c:ser>
        <c:dLbls>
          <c:showLegendKey val="0"/>
          <c:showVal val="0"/>
          <c:showCatName val="0"/>
          <c:showSerName val="0"/>
          <c:showPercent val="0"/>
          <c:showBubbleSize val="0"/>
        </c:dLbls>
        <c:gapWidth val="150"/>
        <c:axId val="386121880"/>
        <c:axId val="386123056"/>
      </c:barChart>
      <c:catAx>
        <c:axId val="386121880"/>
        <c:scaling>
          <c:orientation val="minMax"/>
        </c:scaling>
        <c:delete val="0"/>
        <c:axPos val="b"/>
        <c:numFmt formatCode="General" sourceLinked="1"/>
        <c:majorTickMark val="out"/>
        <c:minorTickMark val="none"/>
        <c:tickLblPos val="nextTo"/>
        <c:crossAx val="386123056"/>
        <c:crosses val="autoZero"/>
        <c:auto val="1"/>
        <c:lblAlgn val="ctr"/>
        <c:lblOffset val="100"/>
        <c:noMultiLvlLbl val="0"/>
      </c:catAx>
      <c:valAx>
        <c:axId val="386123056"/>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386121880"/>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CONTRATOS_1!$J$18</c:f>
              <c:strCache>
                <c:ptCount val="1"/>
                <c:pt idx="0">
                  <c:v>Contratos 2020</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CONTRATOS_1!$J$19:$J$30</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29B1-4FF2-B546-589CD2144CAB}"/>
            </c:ext>
          </c:extLst>
        </c:ser>
        <c:ser>
          <c:idx val="1"/>
          <c:order val="1"/>
          <c:tx>
            <c:strRef>
              <c:f>CONTRATOS_1!$K$18</c:f>
              <c:strCache>
                <c:ptCount val="1"/>
                <c:pt idx="0">
                  <c:v>Contratos 2021</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CONTRATOS_1!$K$19:$K$30</c:f>
              <c:numCache>
                <c:formatCode>#,##0</c:formatCode>
                <c:ptCount val="12"/>
                <c:pt idx="0">
                  <c:v>13141</c:v>
                </c:pt>
              </c:numCache>
            </c:numRef>
          </c:val>
          <c:smooth val="0"/>
          <c:extLst>
            <c:ext xmlns:c16="http://schemas.microsoft.com/office/drawing/2014/chart" uri="{C3380CC4-5D6E-409C-BE32-E72D297353CC}">
              <c16:uniqueId val="{00000001-29B1-4FF2-B546-589CD2144CAB}"/>
            </c:ext>
          </c:extLst>
        </c:ser>
        <c:dLbls>
          <c:showLegendKey val="0"/>
          <c:showVal val="0"/>
          <c:showCatName val="0"/>
          <c:showSerName val="0"/>
          <c:showPercent val="0"/>
          <c:showBubbleSize val="0"/>
        </c:dLbls>
        <c:smooth val="0"/>
        <c:axId val="389352264"/>
        <c:axId val="389344816"/>
      </c:lineChart>
      <c:catAx>
        <c:axId val="38935226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344816"/>
        <c:crosses val="autoZero"/>
        <c:auto val="1"/>
        <c:lblAlgn val="ctr"/>
        <c:lblOffset val="100"/>
        <c:noMultiLvlLbl val="1"/>
      </c:catAx>
      <c:valAx>
        <c:axId val="38934481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352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Enero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Enero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7DB-4ADC-B893-D4DD44A66DB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7DB-4ADC-B893-D4DD44A66DB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7DB-4ADC-B893-D4DD44A66DB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7DB-4ADC-B893-D4DD44A66DB6}"/>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07DB-4ADC-B893-D4DD44A66DB6}"/>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07DB-4ADC-B893-D4DD44A66DB6}"/>
              </c:ext>
            </c:extLst>
          </c:dPt>
          <c:dLbls>
            <c:dLbl>
              <c:idx val="0"/>
              <c:layout>
                <c:manualLayout>
                  <c:x val="-1.3332456146795608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DB-4ADC-B893-D4DD44A66DB6}"/>
                </c:ext>
              </c:extLst>
            </c:dLbl>
            <c:dLbl>
              <c:idx val="1"/>
              <c:layout>
                <c:manualLayout>
                  <c:x val="-3.3154478560470102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DB-4ADC-B893-D4DD44A66DB6}"/>
                </c:ext>
              </c:extLst>
            </c:dLbl>
            <c:dLbl>
              <c:idx val="2"/>
              <c:layout>
                <c:manualLayout>
                  <c:x val="-6.238015216292167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DB-4ADC-B893-D4DD44A66DB6}"/>
                </c:ext>
              </c:extLst>
            </c:dLbl>
            <c:dLbl>
              <c:idx val="3"/>
              <c:layout>
                <c:manualLayout>
                  <c:x val="-8.4238794665548136E-2"/>
                  <c:y val="-6.6025217543120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DB-4ADC-B893-D4DD44A66DB6}"/>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DB-4ADC-B893-D4DD44A66DB6}"/>
                </c:ext>
              </c:extLst>
            </c:dLbl>
            <c:dLbl>
              <c:idx val="5"/>
              <c:layout>
                <c:manualLayout>
                  <c:x val="8.728963385922224E-2"/>
                  <c:y val="-6.01135727478815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DB-4ADC-B893-D4DD44A66D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408</c:v>
                </c:pt>
                <c:pt idx="1">
                  <c:v>685</c:v>
                </c:pt>
                <c:pt idx="2">
                  <c:v>1387</c:v>
                </c:pt>
                <c:pt idx="3">
                  <c:v>2480</c:v>
                </c:pt>
                <c:pt idx="4">
                  <c:v>1476</c:v>
                </c:pt>
                <c:pt idx="5">
                  <c:v>6705</c:v>
                </c:pt>
              </c:numCache>
            </c:numRef>
          </c:val>
          <c:extLst>
            <c:ext xmlns:c16="http://schemas.microsoft.com/office/drawing/2014/chart" uri="{C3380CC4-5D6E-409C-BE32-E72D297353CC}">
              <c16:uniqueId val="{0000000C-07DB-4ADC-B893-D4DD44A66DB6}"/>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effectLst/>
              </a:rPr>
              <a:t>Enero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Enero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DBD-4FE1-B373-15E473A2E0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DBD-4FE1-B373-15E473A2E0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DBD-4FE1-B373-15E473A2E0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DBD-4FE1-B373-15E473A2E0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DBD-4FE1-B373-15E473A2E0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DDBD-4FE1-B373-15E473A2E0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BD-4FE1-B373-15E473A2E0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DBD-4FE1-B373-15E473A2E0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DBD-4FE1-B373-15E473A2E0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419</c:v>
                </c:pt>
                <c:pt idx="1">
                  <c:v>3271</c:v>
                </c:pt>
                <c:pt idx="2">
                  <c:v>7274</c:v>
                </c:pt>
                <c:pt idx="3">
                  <c:v>1627</c:v>
                </c:pt>
                <c:pt idx="4" formatCode="General">
                  <c:v>535</c:v>
                </c:pt>
                <c:pt idx="5" formatCode="General">
                  <c:v>15</c:v>
                </c:pt>
              </c:numCache>
            </c:numRef>
          </c:val>
          <c:extLst>
            <c:ext xmlns:c16="http://schemas.microsoft.com/office/drawing/2014/chart" uri="{C3380CC4-5D6E-409C-BE32-E72D297353CC}">
              <c16:uniqueId val="{0000000C-DDBD-4FE1-B373-15E473A2E0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ENERO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Enero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5AD8-45DF-96D8-DA552AD6DE2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5AD8-45DF-96D8-DA552AD6DE2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5AD8-45DF-96D8-DA552AD6DE2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5AD8-45DF-96D8-DA552AD6DE2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5AD8-45DF-96D8-DA552AD6DE2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5AD8-45DF-96D8-DA552AD6DE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5AD8-45DF-96D8-DA552AD6DE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5AD8-45DF-96D8-DA552AD6DE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5AD8-45DF-96D8-DA552AD6DE2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5AD8-45DF-96D8-DA552AD6DE28}"/>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D8-45DF-96D8-DA552AD6DE28}"/>
                </c:ext>
              </c:extLst>
            </c:dLbl>
            <c:dLbl>
              <c:idx val="1"/>
              <c:layout>
                <c:manualLayout>
                  <c:x val="3.0500564195552467E-3"/>
                  <c:y val="-2.58045496542707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D8-45DF-96D8-DA552AD6DE28}"/>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D8-45DF-96D8-DA552AD6DE28}"/>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D8-45DF-96D8-DA552AD6DE28}"/>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D8-45DF-96D8-DA552AD6DE28}"/>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D8-45DF-96D8-DA552AD6DE28}"/>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D8-45DF-96D8-DA552AD6DE28}"/>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5AD8-45DF-96D8-DA552AD6DE28}"/>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AD8-45DF-96D8-DA552AD6DE28}"/>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AD8-45DF-96D8-DA552AD6DE28}"/>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3</c:v>
                </c:pt>
                <c:pt idx="1">
                  <c:v>46</c:v>
                </c:pt>
                <c:pt idx="2">
                  <c:v>1377</c:v>
                </c:pt>
                <c:pt idx="3">
                  <c:v>991</c:v>
                </c:pt>
                <c:pt idx="4">
                  <c:v>1167</c:v>
                </c:pt>
                <c:pt idx="5">
                  <c:v>3892</c:v>
                </c:pt>
                <c:pt idx="6">
                  <c:v>60</c:v>
                </c:pt>
                <c:pt idx="7">
                  <c:v>1458</c:v>
                </c:pt>
                <c:pt idx="8">
                  <c:v>528</c:v>
                </c:pt>
                <c:pt idx="9">
                  <c:v>3619</c:v>
                </c:pt>
              </c:numCache>
            </c:numRef>
          </c:val>
          <c:extLst>
            <c:ext xmlns:c16="http://schemas.microsoft.com/office/drawing/2014/chart" uri="{C3380CC4-5D6E-409C-BE32-E72D297353CC}">
              <c16:uniqueId val="{00000014-5AD8-45DF-96D8-DA552AD6DE2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2021M01</c:v>
                </c:pt>
                <c:pt idx="1">
                  <c:v>    2020M12</c:v>
                </c:pt>
                <c:pt idx="2">
                  <c:v>    2020M11</c:v>
                </c:pt>
                <c:pt idx="3">
                  <c:v>    2020M10</c:v>
                </c:pt>
                <c:pt idx="4">
                  <c:v>    2020M09</c:v>
                </c:pt>
                <c:pt idx="5">
                  <c:v>    2020M08</c:v>
                </c:pt>
                <c:pt idx="6">
                  <c:v>    2020M07</c:v>
                </c:pt>
                <c:pt idx="7">
                  <c:v>    2020M06</c:v>
                </c:pt>
                <c:pt idx="8">
                  <c:v>    2020M05</c:v>
                </c:pt>
                <c:pt idx="9">
                  <c:v>    2020M04</c:v>
                </c:pt>
                <c:pt idx="10">
                  <c:v>    2020M03</c:v>
                </c:pt>
                <c:pt idx="11">
                  <c:v>    2020M02</c:v>
                </c:pt>
                <c:pt idx="12">
                  <c:v>    2020M01</c:v>
                </c:pt>
              </c:strCache>
            </c:strRef>
          </c:cat>
          <c:val>
            <c:numRef>
              <c:f>IPC_2!$B$5:$B$17</c:f>
              <c:numCache>
                <c:formatCode>#,##0.000</c:formatCode>
                <c:ptCount val="13"/>
                <c:pt idx="0">
                  <c:v>104.77800000000001</c:v>
                </c:pt>
                <c:pt idx="1">
                  <c:v>104.94799999999999</c:v>
                </c:pt>
                <c:pt idx="2">
                  <c:v>104.797</c:v>
                </c:pt>
                <c:pt idx="3">
                  <c:v>104.794</c:v>
                </c:pt>
                <c:pt idx="4">
                  <c:v>104.041</c:v>
                </c:pt>
                <c:pt idx="5">
                  <c:v>104.095</c:v>
                </c:pt>
                <c:pt idx="6">
                  <c:v>104.137</c:v>
                </c:pt>
                <c:pt idx="7">
                  <c:v>104.94</c:v>
                </c:pt>
                <c:pt idx="8">
                  <c:v>104.35299999999999</c:v>
                </c:pt>
                <c:pt idx="9">
                  <c:v>104.29600000000001</c:v>
                </c:pt>
                <c:pt idx="10">
                  <c:v>104.172</c:v>
                </c:pt>
                <c:pt idx="11">
                  <c:v>104.32599999999999</c:v>
                </c:pt>
                <c:pt idx="12">
                  <c:v>104.327</c:v>
                </c:pt>
              </c:numCache>
            </c:numRef>
          </c:val>
          <c:extLst>
            <c:ext xmlns:c16="http://schemas.microsoft.com/office/drawing/2014/chart" uri="{C3380CC4-5D6E-409C-BE32-E72D297353CC}">
              <c16:uniqueId val="{00000000-56ED-4A73-9FA1-815B2EA48AF1}"/>
            </c:ext>
          </c:extLst>
        </c:ser>
        <c:dLbls>
          <c:showLegendKey val="0"/>
          <c:showVal val="0"/>
          <c:showCatName val="0"/>
          <c:showSerName val="0"/>
          <c:showPercent val="0"/>
          <c:showBubbleSize val="0"/>
        </c:dLbls>
        <c:gapWidth val="182"/>
        <c:axId val="389348736"/>
        <c:axId val="390676008"/>
      </c:barChart>
      <c:catAx>
        <c:axId val="389348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0676008"/>
        <c:crosses val="autoZero"/>
        <c:auto val="1"/>
        <c:lblAlgn val="ctr"/>
        <c:lblOffset val="100"/>
        <c:noMultiLvlLbl val="0"/>
      </c:catAx>
      <c:valAx>
        <c:axId val="390676008"/>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9348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REF!$K$4</c:f>
              <c:strCache>
                <c:ptCount val="1"/>
                <c:pt idx="0">
                  <c:v>2019</c:v>
                </c:pt>
              </c:strCache>
            </c:strRef>
          </c:tx>
          <c:spPr>
            <a:ln w="22225" cap="rnd" cmpd="sng" algn="ctr">
              <a:solidFill>
                <a:schemeClr val="accent1"/>
              </a:solidFill>
              <a:round/>
            </a:ln>
            <a:effectLst/>
          </c:spPr>
          <c:marker>
            <c:symbol val="none"/>
          </c:marker>
          <c:dLbls>
            <c:dLbl>
              <c:idx val="0"/>
              <c:layout>
                <c:manualLayout>
                  <c:x val="-5.4665686674057606E-2"/>
                  <c:y val="-9.325334993252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FA-4D02-A925-C8EBCAC4ECB3}"/>
                </c:ext>
              </c:extLst>
            </c:dLbl>
            <c:dLbl>
              <c:idx val="1"/>
              <c:delete val="1"/>
              <c:extLst>
                <c:ext xmlns:c15="http://schemas.microsoft.com/office/drawing/2012/chart" uri="{CE6537A1-D6FC-4f65-9D91-7224C49458BB}"/>
                <c:ext xmlns:c16="http://schemas.microsoft.com/office/drawing/2014/chart" uri="{C3380CC4-5D6E-409C-BE32-E72D297353CC}">
                  <c16:uniqueId val="{00000001-43FA-4D02-A925-C8EBCAC4ECB3}"/>
                </c:ext>
              </c:extLst>
            </c:dLbl>
            <c:dLbl>
              <c:idx val="2"/>
              <c:layout>
                <c:manualLayout>
                  <c:x val="-7.9779511602184508E-2"/>
                  <c:y val="-5.8715732567457053E-2"/>
                </c:manualLayout>
              </c:layout>
              <c:spPr>
                <a:noFill/>
                <a:ln>
                  <a:noFill/>
                </a:ln>
                <a:effectLst/>
              </c:spPr>
              <c:txPr>
                <a:bodyPr rot="0" spcFirstLastPara="1" vertOverflow="ellipsis" vert="horz" wrap="square" lIns="38100" tIns="19050" rIns="38100" bIns="19050" anchor="ctr" anchorCtr="0">
                  <a:noAutofit/>
                </a:bodyPr>
                <a:lstStyle/>
                <a:p>
                  <a:pPr algn="ctr" rtl="0">
                    <a:defRPr lang="en-US" sz="900" b="0" i="0" u="none" strike="noStrike" kern="1200" baseline="0">
                      <a:solidFill>
                        <a:schemeClr val="tx2">
                          <a:lumMod val="20000"/>
                          <a:lumOff val="80000"/>
                        </a:schemeClr>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0.13054177602799646"/>
                      <c:h val="8.3264071157771929E-2"/>
                    </c:manualLayout>
                  </c15:layout>
                </c:ext>
                <c:ext xmlns:c16="http://schemas.microsoft.com/office/drawing/2014/chart" uri="{C3380CC4-5D6E-409C-BE32-E72D297353CC}">
                  <c16:uniqueId val="{00000002-43FA-4D02-A925-C8EBCAC4ECB3}"/>
                </c:ext>
              </c:extLst>
            </c:dLbl>
            <c:dLbl>
              <c:idx val="3"/>
              <c:delete val="1"/>
              <c:extLst>
                <c:ext xmlns:c15="http://schemas.microsoft.com/office/drawing/2012/chart" uri="{CE6537A1-D6FC-4f65-9D91-7224C49458BB}"/>
                <c:ext xmlns:c16="http://schemas.microsoft.com/office/drawing/2014/chart" uri="{C3380CC4-5D6E-409C-BE32-E72D297353CC}">
                  <c16:uniqueId val="{00000003-43FA-4D02-A925-C8EBCAC4ECB3}"/>
                </c:ext>
              </c:extLst>
            </c:dLbl>
            <c:dLbl>
              <c:idx val="4"/>
              <c:layout>
                <c:manualLayout>
                  <c:x val="-5.5496045426495035E-2"/>
                  <c:y val="-4.266591583539869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FA-4D02-A925-C8EBCAC4ECB3}"/>
                </c:ext>
              </c:extLst>
            </c:dLbl>
            <c:dLbl>
              <c:idx val="5"/>
              <c:delete val="1"/>
              <c:extLst>
                <c:ext xmlns:c15="http://schemas.microsoft.com/office/drawing/2012/chart" uri="{CE6537A1-D6FC-4f65-9D91-7224C49458BB}"/>
                <c:ext xmlns:c16="http://schemas.microsoft.com/office/drawing/2014/chart" uri="{C3380CC4-5D6E-409C-BE32-E72D297353CC}">
                  <c16:uniqueId val="{00000005-43FA-4D02-A925-C8EBCAC4ECB3}"/>
                </c:ext>
              </c:extLst>
            </c:dLbl>
            <c:dLbl>
              <c:idx val="6"/>
              <c:layout>
                <c:manualLayout>
                  <c:x val="-6.1285974770347404E-2"/>
                  <c:y val="-4.731727296025428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FA-4D02-A925-C8EBCAC4ECB3}"/>
                </c:ext>
              </c:extLst>
            </c:dLbl>
            <c:dLbl>
              <c:idx val="7"/>
              <c:delete val="1"/>
              <c:extLst>
                <c:ext xmlns:c15="http://schemas.microsoft.com/office/drawing/2012/chart" uri="{CE6537A1-D6FC-4f65-9D91-7224C49458BB}"/>
                <c:ext xmlns:c16="http://schemas.microsoft.com/office/drawing/2014/chart" uri="{C3380CC4-5D6E-409C-BE32-E72D297353CC}">
                  <c16:uniqueId val="{00000007-43FA-4D02-A925-C8EBCAC4ECB3}"/>
                </c:ext>
              </c:extLst>
            </c:dLbl>
            <c:dLbl>
              <c:idx val="8"/>
              <c:layout>
                <c:manualLayout>
                  <c:x val="-7.0360609759448703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FA-4D02-A925-C8EBCAC4ECB3}"/>
                </c:ext>
              </c:extLst>
            </c:dLbl>
            <c:dLbl>
              <c:idx val="9"/>
              <c:delete val="1"/>
              <c:extLst>
                <c:ext xmlns:c15="http://schemas.microsoft.com/office/drawing/2012/chart" uri="{CE6537A1-D6FC-4f65-9D91-7224C49458BB}"/>
                <c:ext xmlns:c16="http://schemas.microsoft.com/office/drawing/2014/chart" uri="{C3380CC4-5D6E-409C-BE32-E72D297353CC}">
                  <c16:uniqueId val="{00000009-43FA-4D02-A925-C8EBCAC4ECB3}"/>
                </c:ext>
              </c:extLst>
            </c:dLbl>
            <c:dLbl>
              <c:idx val="10"/>
              <c:layout>
                <c:manualLayout>
                  <c:x val="-7.0360609759448814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FA-4D02-A925-C8EBCAC4ECB3}"/>
                </c:ext>
              </c:extLst>
            </c:dLbl>
            <c:dLbl>
              <c:idx val="11"/>
              <c:layout>
                <c:manualLayout>
                  <c:x val="0"/>
                  <c:y val="-5.069707817170104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1" i="0" u="none" strike="noStrike" kern="1200" baseline="0">
                      <a:solidFill>
                        <a:srgbClr val="4F81BD"/>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FA-4D02-A925-C8EBCAC4EC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REF!$K$5:$K$16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43FA-4D02-A925-C8EBCAC4ECB3}"/>
            </c:ext>
          </c:extLst>
        </c:ser>
        <c:ser>
          <c:idx val="1"/>
          <c:order val="1"/>
          <c:tx>
            <c:strRef>
              <c:f>REF!$L$4</c:f>
              <c:strCache>
                <c:ptCount val="1"/>
                <c:pt idx="0">
                  <c:v>2020</c:v>
                </c:pt>
              </c:strCache>
            </c:strRef>
          </c:tx>
          <c:spPr>
            <a:ln w="22225" cap="rnd" cmpd="sng" algn="ctr">
              <a:solidFill>
                <a:schemeClr val="accent6"/>
              </a:solidFill>
              <a:round/>
            </a:ln>
            <a:effectLst/>
          </c:spPr>
          <c:marker>
            <c:symbol val="none"/>
          </c:marker>
          <c:dLbls>
            <c:dLbl>
              <c:idx val="0"/>
              <c:layout>
                <c:manualLayout>
                  <c:x val="-5.3004486215557256E-2"/>
                  <c:y val="3.240727557627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FA-4D02-A925-C8EBCAC4ECB3}"/>
                </c:ext>
              </c:extLst>
            </c:dLbl>
            <c:dLbl>
              <c:idx val="1"/>
              <c:delete val="1"/>
              <c:extLst>
                <c:ext xmlns:c15="http://schemas.microsoft.com/office/drawing/2012/chart" uri="{CE6537A1-D6FC-4f65-9D91-7224C49458BB}"/>
                <c:ext xmlns:c16="http://schemas.microsoft.com/office/drawing/2014/chart" uri="{C3380CC4-5D6E-409C-BE32-E72D297353CC}">
                  <c16:uniqueId val="{0000000E-43FA-4D02-A925-C8EBCAC4ECB3}"/>
                </c:ext>
              </c:extLst>
            </c:dLbl>
            <c:dLbl>
              <c:idx val="2"/>
              <c:layout>
                <c:manualLayout>
                  <c:x val="-4.4897906212359263E-2"/>
                  <c:y val="5.555548163155692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FA-4D02-A925-C8EBCAC4ECB3}"/>
                </c:ext>
              </c:extLst>
            </c:dLbl>
            <c:dLbl>
              <c:idx val="3"/>
              <c:delete val="1"/>
              <c:extLst>
                <c:ext xmlns:c15="http://schemas.microsoft.com/office/drawing/2012/chart" uri="{CE6537A1-D6FC-4f65-9D91-7224C49458BB}"/>
                <c:ext xmlns:c16="http://schemas.microsoft.com/office/drawing/2014/chart" uri="{C3380CC4-5D6E-409C-BE32-E72D297353CC}">
                  <c16:uniqueId val="{00000010-43FA-4D02-A925-C8EBCAC4ECB3}"/>
                </c:ext>
              </c:extLst>
            </c:dLbl>
            <c:dLbl>
              <c:idx val="4"/>
              <c:layout>
                <c:manualLayout>
                  <c:x val="-5.3742606251049152E-2"/>
                  <c:y val="6.798092299552933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3FA-4D02-A925-C8EBCAC4ECB3}"/>
                </c:ext>
              </c:extLst>
            </c:dLbl>
            <c:dLbl>
              <c:idx val="5"/>
              <c:delete val="1"/>
              <c:extLst>
                <c:ext xmlns:c15="http://schemas.microsoft.com/office/drawing/2012/chart" uri="{CE6537A1-D6FC-4f65-9D91-7224C49458BB}"/>
                <c:ext xmlns:c16="http://schemas.microsoft.com/office/drawing/2014/chart" uri="{C3380CC4-5D6E-409C-BE32-E72D297353CC}">
                  <c16:uniqueId val="{00000012-43FA-4D02-A925-C8EBCAC4ECB3}"/>
                </c:ext>
              </c:extLst>
            </c:dLbl>
            <c:dLbl>
              <c:idx val="6"/>
              <c:layout>
                <c:manualLayout>
                  <c:x val="-5.3989978935980447E-2"/>
                  <c:y val="9.12547407090617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3FA-4D02-A925-C8EBCAC4ECB3}"/>
                </c:ext>
              </c:extLst>
            </c:dLbl>
            <c:dLbl>
              <c:idx val="7"/>
              <c:delete val="1"/>
              <c:extLst>
                <c:ext xmlns:c15="http://schemas.microsoft.com/office/drawing/2012/chart" uri="{CE6537A1-D6FC-4f65-9D91-7224C49458BB}"/>
                <c:ext xmlns:c16="http://schemas.microsoft.com/office/drawing/2014/chart" uri="{C3380CC4-5D6E-409C-BE32-E72D297353CC}">
                  <c16:uniqueId val="{00000014-43FA-4D02-A925-C8EBCAC4ECB3}"/>
                </c:ext>
              </c:extLst>
            </c:dLbl>
            <c:dLbl>
              <c:idx val="8"/>
              <c:layout>
                <c:manualLayout>
                  <c:x val="-4.7845214636425125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3FA-4D02-A925-C8EBCAC4ECB3}"/>
                </c:ext>
              </c:extLst>
            </c:dLbl>
            <c:dLbl>
              <c:idx val="9"/>
              <c:delete val="1"/>
              <c:extLst>
                <c:ext xmlns:c15="http://schemas.microsoft.com/office/drawing/2012/chart" uri="{CE6537A1-D6FC-4f65-9D91-7224C49458BB}"/>
                <c:ext xmlns:c16="http://schemas.microsoft.com/office/drawing/2014/chart" uri="{C3380CC4-5D6E-409C-BE32-E72D297353CC}">
                  <c16:uniqueId val="{00000016-43FA-4D02-A925-C8EBCAC4ECB3}"/>
                </c:ext>
              </c:extLst>
            </c:dLbl>
            <c:dLbl>
              <c:idx val="10"/>
              <c:layout>
                <c:manualLayout>
                  <c:x val="-6.0510124393125891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3FA-4D02-A925-C8EBCAC4ECB3}"/>
                </c:ext>
              </c:extLst>
            </c:dLbl>
            <c:dLbl>
              <c:idx val="11"/>
              <c:layout>
                <c:manualLayout>
                  <c:x val="-1.4072121951889743E-3"/>
                  <c:y val="-4.05576625373608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3FA-4D02-A925-C8EBCAC4EC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REF!$L$5:$L$16</c:f>
              <c:numCache>
                <c:formatCode>#,##0.00</c:formatCode>
                <c:ptCount val="12"/>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43FA-4D02-A925-C8EBCAC4ECB3}"/>
            </c:ext>
          </c:extLst>
        </c:ser>
        <c:dLbls>
          <c:showLegendKey val="0"/>
          <c:showVal val="0"/>
          <c:showCatName val="0"/>
          <c:showSerName val="0"/>
          <c:showPercent val="0"/>
          <c:showBubbleSize val="0"/>
        </c:dLbls>
        <c:dropLines>
          <c:spPr>
            <a:ln w="9525" cap="flat" cmpd="sng" algn="ctr">
              <a:solidFill>
                <a:schemeClr val="accent6">
                  <a:alpha val="33000"/>
                </a:schemeClr>
              </a:solidFill>
              <a:round/>
            </a:ln>
            <a:effectLst/>
          </c:spPr>
        </c:dropLines>
        <c:smooth val="0"/>
        <c:axId val="390677576"/>
        <c:axId val="390676792"/>
      </c:lineChart>
      <c:catAx>
        <c:axId val="39067757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90676792"/>
        <c:crosses val="autoZero"/>
        <c:auto val="1"/>
        <c:lblAlgn val="ctr"/>
        <c:lblOffset val="100"/>
        <c:noMultiLvlLbl val="0"/>
      </c:catAx>
      <c:valAx>
        <c:axId val="39067679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90677576"/>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9896-4F63-9D8F-63BE9594E25C}"/>
            </c:ext>
          </c:extLst>
        </c:ser>
        <c:dLbls>
          <c:showLegendKey val="0"/>
          <c:showVal val="0"/>
          <c:showCatName val="0"/>
          <c:showSerName val="0"/>
          <c:showPercent val="0"/>
          <c:showBubbleSize val="0"/>
        </c:dLbls>
        <c:axId val="390673656"/>
        <c:axId val="390679144"/>
      </c:scatterChart>
      <c:valAx>
        <c:axId val="390673656"/>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90679144"/>
        <c:crosses val="autoZero"/>
        <c:crossBetween val="midCat"/>
      </c:valAx>
      <c:valAx>
        <c:axId val="390679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906736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tercer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numCache>
            </c:numRef>
          </c:cat>
          <c:val>
            <c:numRef>
              <c:f>PIB!$V$23:$V$36</c:f>
              <c:numCache>
                <c:formatCode>General</c:formatCode>
                <c:ptCount val="14"/>
                <c:pt idx="0">
                  <c:v>-19.79</c:v>
                </c:pt>
                <c:pt idx="1">
                  <c:v>1.66</c:v>
                </c:pt>
                <c:pt idx="2">
                  <c:v>2.33</c:v>
                </c:pt>
                <c:pt idx="3">
                  <c:v>3.71</c:v>
                </c:pt>
                <c:pt idx="4">
                  <c:v>2.5299999999999998</c:v>
                </c:pt>
                <c:pt idx="5">
                  <c:v>3.51</c:v>
                </c:pt>
                <c:pt idx="6">
                  <c:v>0.65</c:v>
                </c:pt>
                <c:pt idx="7">
                  <c:v>-0.59</c:v>
                </c:pt>
                <c:pt idx="8">
                  <c:v>-2.88</c:v>
                </c:pt>
                <c:pt idx="9">
                  <c:v>-1.32</c:v>
                </c:pt>
                <c:pt idx="10">
                  <c:v>1</c:v>
                </c:pt>
                <c:pt idx="11">
                  <c:v>-4.88</c:v>
                </c:pt>
                <c:pt idx="12">
                  <c:v>-0.33</c:v>
                </c:pt>
                <c:pt idx="13">
                  <c:v>2.89</c:v>
                </c:pt>
              </c:numCache>
            </c:numRef>
          </c:val>
          <c:extLst>
            <c:ext xmlns:c16="http://schemas.microsoft.com/office/drawing/2014/chart" uri="{C3380CC4-5D6E-409C-BE32-E72D297353CC}">
              <c16:uniqueId val="{00000000-B4C3-4799-89CB-B41AB8DE7063}"/>
            </c:ext>
          </c:extLst>
        </c:ser>
        <c:dLbls>
          <c:showLegendKey val="0"/>
          <c:showVal val="0"/>
          <c:showCatName val="0"/>
          <c:showSerName val="0"/>
          <c:showPercent val="0"/>
          <c:showBubbleSize val="0"/>
        </c:dLbls>
        <c:gapWidth val="100"/>
        <c:overlap val="-24"/>
        <c:axId val="390678752"/>
        <c:axId val="390675224"/>
      </c:barChart>
      <c:catAx>
        <c:axId val="390678752"/>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0675224"/>
        <c:crosses val="autoZero"/>
        <c:auto val="1"/>
        <c:lblAlgn val="ctr"/>
        <c:lblOffset val="100"/>
        <c:noMultiLvlLbl val="0"/>
      </c:catAx>
      <c:valAx>
        <c:axId val="390675224"/>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0678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FB0F-4EA1-9E80-44AD1B25FFE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FB0F-4EA1-9E80-44AD1B25FFE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FB0F-4EA1-9E80-44AD1B25FFE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FB0F-4EA1-9E80-44AD1B25FFE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FB0F-4EA1-9E80-44AD1B25FFE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FB0F-4EA1-9E80-44AD1B25FFE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FB0F-4EA1-9E80-44AD1B25FFE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FB0F-4EA1-9E80-44AD1B25FFE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FB0F-4EA1-9E80-44AD1B25FFE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FB0F-4EA1-9E80-44AD1B25FFE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FB0F-4EA1-9E80-44AD1B25FFE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FB0F-4EA1-9E80-44AD1B25FFE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FB0F-4EA1-9E80-44AD1B25FFE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FB0F-4EA1-9E80-44AD1B25FFE8}"/>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FB0F-4EA1-9E80-44AD1B25FFE8}"/>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FB0F-4EA1-9E80-44AD1B25FFE8}"/>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FB0F-4EA1-9E80-44AD1B25FFE8}"/>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FB0F-4EA1-9E80-44AD1B25FFE8}"/>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FB0F-4EA1-9E80-44AD1B25FFE8}"/>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FB0F-4EA1-9E80-44AD1B25FFE8}"/>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FB0F-4EA1-9E80-44AD1B25FFE8}"/>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FB0F-4EA1-9E80-44AD1B25FFE8}"/>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FB0F-4EA1-9E80-44AD1B25FFE8}"/>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FB0F-4EA1-9E80-44AD1B25FFE8}"/>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FB0F-4EA1-9E80-44AD1B25FFE8}"/>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FB0F-4EA1-9E80-44AD1B25FFE8}"/>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FB0F-4EA1-9E80-44AD1B25FFE8}"/>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FB0F-4EA1-9E80-44AD1B25FFE8}"/>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FB0F-4EA1-9E80-44AD1B25FFE8}"/>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FB0F-4EA1-9E80-44AD1B25FFE8}"/>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FB0F-4EA1-9E80-44AD1B25FFE8}"/>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FB0F-4EA1-9E80-44AD1B25FFE8}"/>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FB0F-4EA1-9E80-44AD1B25FFE8}"/>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FB0F-4EA1-9E80-44AD1B25FFE8}"/>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FB0F-4EA1-9E80-44AD1B25FFE8}"/>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B0F-4EA1-9E80-44AD1B25FFE8}"/>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B0F-4EA1-9E80-44AD1B25FFE8}"/>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B0F-4EA1-9E80-44AD1B25FF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17311</c:v>
                </c:pt>
                <c:pt idx="1">
                  <c:v>2098</c:v>
                </c:pt>
                <c:pt idx="2">
                  <c:v>2918</c:v>
                </c:pt>
                <c:pt idx="3">
                  <c:v>28126</c:v>
                </c:pt>
                <c:pt idx="4">
                  <c:v>1601</c:v>
                </c:pt>
                <c:pt idx="5">
                  <c:v>10671</c:v>
                </c:pt>
                <c:pt idx="6">
                  <c:v>997</c:v>
                </c:pt>
                <c:pt idx="7">
                  <c:v>1545</c:v>
                </c:pt>
                <c:pt idx="8">
                  <c:v>18522</c:v>
                </c:pt>
                <c:pt idx="9">
                  <c:v>1925</c:v>
                </c:pt>
                <c:pt idx="10">
                  <c:v>7790</c:v>
                </c:pt>
                <c:pt idx="11">
                  <c:v>7585</c:v>
                </c:pt>
                <c:pt idx="12">
                  <c:v>7509</c:v>
                </c:pt>
                <c:pt idx="13">
                  <c:v>58258</c:v>
                </c:pt>
                <c:pt idx="14">
                  <c:v>3271</c:v>
                </c:pt>
                <c:pt idx="15">
                  <c:v>14998</c:v>
                </c:pt>
                <c:pt idx="16">
                  <c:v>8848</c:v>
                </c:pt>
                <c:pt idx="17">
                  <c:v>13274</c:v>
                </c:pt>
                <c:pt idx="18">
                  <c:v>7003</c:v>
                </c:pt>
                <c:pt idx="19">
                  <c:v>1704</c:v>
                </c:pt>
                <c:pt idx="20">
                  <c:v>7893</c:v>
                </c:pt>
                <c:pt idx="21">
                  <c:v>71282</c:v>
                </c:pt>
                <c:pt idx="22">
                  <c:v>5398</c:v>
                </c:pt>
                <c:pt idx="23">
                  <c:v>3457</c:v>
                </c:pt>
                <c:pt idx="24">
                  <c:v>3326</c:v>
                </c:pt>
                <c:pt idx="25">
                  <c:v>1552</c:v>
                </c:pt>
                <c:pt idx="26">
                  <c:v>8720</c:v>
                </c:pt>
                <c:pt idx="27" formatCode="General">
                  <c:v>933</c:v>
                </c:pt>
                <c:pt idx="28">
                  <c:v>4542</c:v>
                </c:pt>
                <c:pt idx="29">
                  <c:v>3093</c:v>
                </c:pt>
                <c:pt idx="30" formatCode="General">
                  <c:v>621</c:v>
                </c:pt>
              </c:numCache>
            </c:numRef>
          </c:val>
          <c:extLst>
            <c:ext xmlns:c16="http://schemas.microsoft.com/office/drawing/2014/chart" uri="{C3380CC4-5D6E-409C-BE32-E72D297353CC}">
              <c16:uniqueId val="{0000003E-FB0F-4EA1-9E80-44AD1B25FFE8}"/>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-0.97727023168990879</c:v>
                </c:pt>
                <c:pt idx="1">
                  <c:v>1.1111111111111112</c:v>
                </c:pt>
                <c:pt idx="2">
                  <c:v>-0.92081031307550654</c:v>
                </c:pt>
                <c:pt idx="3">
                  <c:v>-0.50377833753148615</c:v>
                </c:pt>
                <c:pt idx="4">
                  <c:v>-0.16304347826086957</c:v>
                </c:pt>
                <c:pt idx="5">
                  <c:v>-2.8414384199739144</c:v>
                </c:pt>
                <c:pt idx="6">
                  <c:v>0.71980721684974802</c:v>
                </c:pt>
                <c:pt idx="7">
                  <c:v>0.51020408163265307</c:v>
                </c:pt>
                <c:pt idx="8">
                  <c:v>-2.3434040013093793</c:v>
                </c:pt>
                <c:pt idx="9">
                  <c:v>0.4162724692526017</c:v>
                </c:pt>
                <c:pt idx="10">
                  <c:v>0.21018215787015412</c:v>
                </c:pt>
                <c:pt idx="11">
                  <c:v>-0.2694691457828079</c:v>
                </c:pt>
                <c:pt idx="12">
                  <c:v>-0.23746333286771898</c:v>
                </c:pt>
                <c:pt idx="13">
                  <c:v>-0.28774678283110861</c:v>
                </c:pt>
                <c:pt idx="14">
                  <c:v>-0.8966782147951905</c:v>
                </c:pt>
                <c:pt idx="15">
                  <c:v>-1.3775708187815288</c:v>
                </c:pt>
                <c:pt idx="16">
                  <c:v>1.6800628512721338</c:v>
                </c:pt>
                <c:pt idx="17">
                  <c:v>-1.7363154796939377</c:v>
                </c:pt>
                <c:pt idx="18">
                  <c:v>1.182825742758685</c:v>
                </c:pt>
                <c:pt idx="19">
                  <c:v>0.67250866109639285</c:v>
                </c:pt>
                <c:pt idx="20">
                  <c:v>0</c:v>
                </c:pt>
              </c:numCache>
            </c:numRef>
          </c:val>
          <c:extLst>
            <c:ext xmlns:c16="http://schemas.microsoft.com/office/drawing/2014/chart" uri="{C3380CC4-5D6E-409C-BE32-E72D297353CC}">
              <c16:uniqueId val="{00000000-0FC9-4F00-B071-81FF62198D19}"/>
            </c:ext>
          </c:extLst>
        </c:ser>
        <c:dLbls>
          <c:showLegendKey val="0"/>
          <c:showVal val="0"/>
          <c:showCatName val="0"/>
          <c:showSerName val="0"/>
          <c:showPercent val="0"/>
          <c:showBubbleSize val="0"/>
        </c:dLbls>
        <c:gapWidth val="100"/>
        <c:overlap val="-24"/>
        <c:axId val="390675616"/>
        <c:axId val="390674048"/>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0FC9-4F00-B071-81FF62198D19}"/>
                  </c:ext>
                </c:extLst>
              </c15:ser>
            </c15:filteredBarSeries>
          </c:ext>
        </c:extLst>
      </c:barChart>
      <c:catAx>
        <c:axId val="39067561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390674048"/>
        <c:crosses val="autoZero"/>
        <c:auto val="1"/>
        <c:lblAlgn val="ctr"/>
        <c:lblOffset val="100"/>
        <c:noMultiLvlLbl val="0"/>
      </c:catAx>
      <c:valAx>
        <c:axId val="390674048"/>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390675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Diciembre 20/19</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TURISMO_2!$E$3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TURISMO_2!$E$15</c:f>
              <c:numCache>
                <c:formatCode>#,##0_);\(#,##0\)</c:formatCode>
                <c:ptCount val="1"/>
                <c:pt idx="0">
                  <c:v>3554690</c:v>
                </c:pt>
              </c:numCache>
            </c:numRef>
          </c:val>
          <c:extLst>
            <c:ext xmlns:c16="http://schemas.microsoft.com/office/drawing/2014/chart" uri="{C3380CC4-5D6E-409C-BE32-E72D297353CC}">
              <c16:uniqueId val="{00000000-59A5-4154-A98A-7EF51D93F00F}"/>
            </c:ext>
          </c:extLst>
        </c:ser>
        <c:ser>
          <c:idx val="1"/>
          <c:order val="1"/>
          <c:tx>
            <c:strRef>
              <c:f>TURISMO_2!$F$3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A5-4154-A98A-7EF51D93F0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TURISMO_2!$F$15</c:f>
              <c:numCache>
                <c:formatCode>#,##0_);\(#,##0\)</c:formatCode>
                <c:ptCount val="1"/>
                <c:pt idx="0">
                  <c:v>526651</c:v>
                </c:pt>
              </c:numCache>
            </c:numRef>
          </c:val>
          <c:extLst>
            <c:ext xmlns:c16="http://schemas.microsoft.com/office/drawing/2014/chart" uri="{C3380CC4-5D6E-409C-BE32-E72D297353CC}">
              <c16:uniqueId val="{00000002-59A5-4154-A98A-7EF51D93F00F}"/>
            </c:ext>
          </c:extLst>
        </c:ser>
        <c:dLbls>
          <c:dLblPos val="inEnd"/>
          <c:showLegendKey val="0"/>
          <c:showVal val="1"/>
          <c:showCatName val="0"/>
          <c:showSerName val="0"/>
          <c:showPercent val="0"/>
          <c:showBubbleSize val="0"/>
        </c:dLbls>
        <c:gapWidth val="164"/>
        <c:overlap val="-35"/>
        <c:axId val="386122664"/>
        <c:axId val="386122272"/>
      </c:barChart>
      <c:catAx>
        <c:axId val="386122664"/>
        <c:scaling>
          <c:orientation val="minMax"/>
        </c:scaling>
        <c:delete val="1"/>
        <c:axPos val="b"/>
        <c:numFmt formatCode="General" sourceLinked="1"/>
        <c:majorTickMark val="none"/>
        <c:minorTickMark val="none"/>
        <c:tickLblPos val="nextTo"/>
        <c:crossAx val="386122272"/>
        <c:crosses val="autoZero"/>
        <c:auto val="1"/>
        <c:lblAlgn val="ctr"/>
        <c:lblOffset val="100"/>
        <c:noMultiLvlLbl val="0"/>
      </c:catAx>
      <c:valAx>
        <c:axId val="386122272"/>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6122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diciembre 2020</a:t>
            </a: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Diciembre 2020</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DE9-4515-9F58-5C68DDA4B38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ADE9-4515-9F58-5C68DDA4B38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ADE9-4515-9F58-5C68DDA4B38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ADE9-4515-9F58-5C68DDA4B386}"/>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ADE9-4515-9F58-5C68DDA4B386}"/>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ADE9-4515-9F58-5C68DDA4B386}"/>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ADE9-4515-9F58-5C68DDA4B386}"/>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ADE9-4515-9F58-5C68DDA4B386}"/>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ADE9-4515-9F58-5C68DDA4B386}"/>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ADE9-4515-9F58-5C68DDA4B386}"/>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DE9-4515-9F58-5C68DDA4B38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984</c:v>
                </c:pt>
                <c:pt idx="1">
                  <c:v>1303</c:v>
                </c:pt>
                <c:pt idx="2">
                  <c:v>2285</c:v>
                </c:pt>
                <c:pt idx="3">
                  <c:v>21367</c:v>
                </c:pt>
              </c:numCache>
            </c:numRef>
          </c:val>
          <c:extLst>
            <c:ext xmlns:c16="http://schemas.microsoft.com/office/drawing/2014/chart" uri="{C3380CC4-5D6E-409C-BE32-E72D297353CC}">
              <c16:uniqueId val="{00000014-ADE9-4515-9F58-5C68DDA4B386}"/>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diciembre 2020</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S.S.'!$A$8:$A$22</c:f>
              <c:strCache>
                <c:ptCount val="15"/>
                <c:pt idx="0">
                  <c:v>Comercio al por mayor y al por menor; reparación de vehículos de motor y motocicletas</c:v>
                </c:pt>
                <c:pt idx="1">
                  <c:v>Transporte y almacenamiento</c:v>
                </c:pt>
                <c:pt idx="2">
                  <c:v>Hostelería</c:v>
                </c:pt>
                <c:pt idx="3">
                  <c:v>Información y comunicaciones</c:v>
                </c:pt>
                <c:pt idx="4">
                  <c:v>Actividades financieras y de seguros</c:v>
                </c:pt>
                <c:pt idx="5">
                  <c:v>Actividades inmobiliarias</c:v>
                </c:pt>
                <c:pt idx="6">
                  <c:v>Actividades profesionales, científicas y técnicas</c:v>
                </c:pt>
                <c:pt idx="7">
                  <c:v>Actividades administrativas y servicios auxiliares</c:v>
                </c:pt>
                <c:pt idx="8">
                  <c:v>Administración pública y defensa; seguridad social obligatoria</c:v>
                </c:pt>
                <c:pt idx="9">
                  <c:v>Educación</c:v>
                </c:pt>
                <c:pt idx="10">
                  <c:v>Actividades sanitarias y de servicios sociales</c:v>
                </c:pt>
                <c:pt idx="11">
                  <c:v>Actividades artísticas, recreativas y de entretenimiento</c:v>
                </c:pt>
                <c:pt idx="12">
                  <c:v>Otros servicios</c:v>
                </c:pt>
                <c:pt idx="13">
                  <c:v>Actividades de los hogares como empleadores de personal doméstico; actividades de los hogares como productores de bienes y servicios para uso propio</c:v>
                </c:pt>
                <c:pt idx="14">
                  <c:v>Actividades de organizaciones y organismos extraterritoriales</c:v>
                </c:pt>
              </c:strCache>
            </c:strRef>
          </c:cat>
          <c:val>
            <c:numRef>
              <c:f>'EMPRESAS S.S.'!$B$8:$B$22</c:f>
              <c:numCache>
                <c:formatCode>#,##0</c:formatCode>
                <c:ptCount val="15"/>
                <c:pt idx="0">
                  <c:v>6569</c:v>
                </c:pt>
                <c:pt idx="1">
                  <c:v>1452</c:v>
                </c:pt>
                <c:pt idx="2">
                  <c:v>4390</c:v>
                </c:pt>
                <c:pt idx="3">
                  <c:v>437</c:v>
                </c:pt>
                <c:pt idx="4">
                  <c:v>318</c:v>
                </c:pt>
                <c:pt idx="5">
                  <c:v>757</c:v>
                </c:pt>
                <c:pt idx="6">
                  <c:v>1733</c:v>
                </c:pt>
                <c:pt idx="7">
                  <c:v>1344</c:v>
                </c:pt>
                <c:pt idx="8">
                  <c:v>0</c:v>
                </c:pt>
                <c:pt idx="9">
                  <c:v>606</c:v>
                </c:pt>
                <c:pt idx="10">
                  <c:v>969</c:v>
                </c:pt>
                <c:pt idx="11">
                  <c:v>649</c:v>
                </c:pt>
                <c:pt idx="12">
                  <c:v>1619</c:v>
                </c:pt>
                <c:pt idx="13">
                  <c:v>518</c:v>
                </c:pt>
                <c:pt idx="14">
                  <c:v>6</c:v>
                </c:pt>
              </c:numCache>
            </c:numRef>
          </c:val>
          <c:extLst>
            <c:ext xmlns:c16="http://schemas.microsoft.com/office/drawing/2014/chart" uri="{C3380CC4-5D6E-409C-BE32-E72D297353CC}">
              <c16:uniqueId val="{00000000-CD63-401F-A4F7-EF5B80C60F69}"/>
            </c:ext>
          </c:extLst>
        </c:ser>
        <c:dLbls>
          <c:showLegendKey val="0"/>
          <c:showVal val="0"/>
          <c:showCatName val="0"/>
          <c:showSerName val="0"/>
          <c:showPercent val="0"/>
          <c:showBubbleSize val="0"/>
        </c:dLbls>
        <c:gapWidth val="100"/>
        <c:axId val="390672088"/>
        <c:axId val="390672480"/>
      </c:barChart>
      <c:catAx>
        <c:axId val="3906720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390672480"/>
        <c:crosses val="autoZero"/>
        <c:auto val="1"/>
        <c:lblAlgn val="ctr"/>
        <c:lblOffset val="100"/>
        <c:noMultiLvlLbl val="0"/>
      </c:catAx>
      <c:valAx>
        <c:axId val="39067248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0672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Enero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187</c:v>
                </c:pt>
                <c:pt idx="1">
                  <c:v>34</c:v>
                </c:pt>
                <c:pt idx="2">
                  <c:v>8</c:v>
                </c:pt>
                <c:pt idx="3">
                  <c:v>302</c:v>
                </c:pt>
                <c:pt idx="4">
                  <c:v>1174</c:v>
                </c:pt>
                <c:pt idx="5">
                  <c:v>63</c:v>
                </c:pt>
                <c:pt idx="6">
                  <c:v>56</c:v>
                </c:pt>
                <c:pt idx="7">
                  <c:v>75</c:v>
                </c:pt>
                <c:pt idx="8">
                  <c:v>122</c:v>
                </c:pt>
                <c:pt idx="9">
                  <c:v>5</c:v>
                </c:pt>
                <c:pt idx="10">
                  <c:v>10</c:v>
                </c:pt>
                <c:pt idx="11">
                  <c:v>172</c:v>
                </c:pt>
              </c:numCache>
            </c:numRef>
          </c:val>
          <c:extLst>
            <c:ext xmlns:c16="http://schemas.microsoft.com/office/drawing/2014/chart" uri="{C3380CC4-5D6E-409C-BE32-E72D297353CC}">
              <c16:uniqueId val="{00000000-A3C5-4FE0-A234-EC647085242E}"/>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2281</c:v>
                </c:pt>
                <c:pt idx="1">
                  <c:v>312</c:v>
                </c:pt>
                <c:pt idx="2">
                  <c:v>360</c:v>
                </c:pt>
                <c:pt idx="3">
                  <c:v>7872</c:v>
                </c:pt>
                <c:pt idx="4">
                  <c:v>15309</c:v>
                </c:pt>
                <c:pt idx="5">
                  <c:v>893</c:v>
                </c:pt>
                <c:pt idx="6">
                  <c:v>768</c:v>
                </c:pt>
                <c:pt idx="7">
                  <c:v>561</c:v>
                </c:pt>
                <c:pt idx="8">
                  <c:v>964</c:v>
                </c:pt>
                <c:pt idx="9">
                  <c:v>86</c:v>
                </c:pt>
                <c:pt idx="10">
                  <c:v>162</c:v>
                </c:pt>
                <c:pt idx="11">
                  <c:v>1714</c:v>
                </c:pt>
              </c:numCache>
            </c:numRef>
          </c:val>
          <c:extLst>
            <c:ext xmlns:c16="http://schemas.microsoft.com/office/drawing/2014/chart" uri="{C3380CC4-5D6E-409C-BE32-E72D297353CC}">
              <c16:uniqueId val="{00000001-A3C5-4FE0-A234-EC647085242E}"/>
            </c:ext>
          </c:extLst>
        </c:ser>
        <c:dLbls>
          <c:showLegendKey val="0"/>
          <c:showVal val="0"/>
          <c:showCatName val="0"/>
          <c:showSerName val="0"/>
          <c:showPercent val="0"/>
          <c:showBubbleSize val="0"/>
        </c:dLbls>
        <c:gapWidth val="182"/>
        <c:axId val="386118352"/>
        <c:axId val="386119136"/>
      </c:barChart>
      <c:catAx>
        <c:axId val="38611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119136"/>
        <c:crosses val="autoZero"/>
        <c:auto val="1"/>
        <c:lblAlgn val="ctr"/>
        <c:lblOffset val="100"/>
        <c:noMultiLvlLbl val="0"/>
      </c:catAx>
      <c:valAx>
        <c:axId val="386119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1183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Diciembre 2020</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30CB-48A8-9B64-6BDBFD90CACB}"/>
              </c:ext>
            </c:extLst>
          </c:dPt>
          <c:dPt>
            <c:idx val="1"/>
            <c:bubble3D val="0"/>
            <c:spPr>
              <a:solidFill>
                <a:srgbClr val="ED7D31"/>
              </a:solidFill>
              <a:ln w="25400">
                <a:noFill/>
              </a:ln>
            </c:spPr>
            <c:extLst>
              <c:ext xmlns:c16="http://schemas.microsoft.com/office/drawing/2014/chart" uri="{C3380CC4-5D6E-409C-BE32-E72D297353CC}">
                <c16:uniqueId val="{00000003-30CB-48A8-9B64-6BDBFD90CACB}"/>
              </c:ext>
            </c:extLst>
          </c:dPt>
          <c:dPt>
            <c:idx val="2"/>
            <c:bubble3D val="0"/>
            <c:spPr>
              <a:solidFill>
                <a:srgbClr val="A5A5A5"/>
              </a:solidFill>
              <a:ln w="25400">
                <a:noFill/>
              </a:ln>
            </c:spPr>
            <c:extLst>
              <c:ext xmlns:c16="http://schemas.microsoft.com/office/drawing/2014/chart" uri="{C3380CC4-5D6E-409C-BE32-E72D297353CC}">
                <c16:uniqueId val="{00000005-30CB-48A8-9B64-6BDBFD90CACB}"/>
              </c:ext>
            </c:extLst>
          </c:dPt>
          <c:dPt>
            <c:idx val="3"/>
            <c:bubble3D val="0"/>
            <c:spPr>
              <a:solidFill>
                <a:srgbClr val="FFC000"/>
              </a:solidFill>
              <a:ln w="25400">
                <a:noFill/>
              </a:ln>
            </c:spPr>
            <c:extLst>
              <c:ext xmlns:c16="http://schemas.microsoft.com/office/drawing/2014/chart" uri="{C3380CC4-5D6E-409C-BE32-E72D297353CC}">
                <c16:uniqueId val="{00000007-30CB-48A8-9B64-6BDBFD90CACB}"/>
              </c:ext>
            </c:extLst>
          </c:dPt>
          <c:dPt>
            <c:idx val="4"/>
            <c:bubble3D val="0"/>
            <c:spPr>
              <a:solidFill>
                <a:srgbClr val="4472C4"/>
              </a:solidFill>
              <a:ln w="25400">
                <a:noFill/>
              </a:ln>
            </c:spPr>
            <c:extLst>
              <c:ext xmlns:c16="http://schemas.microsoft.com/office/drawing/2014/chart" uri="{C3380CC4-5D6E-409C-BE32-E72D297353CC}">
                <c16:uniqueId val="{00000009-30CB-48A8-9B64-6BDBFD90CACB}"/>
              </c:ext>
            </c:extLst>
          </c:dPt>
          <c:dPt>
            <c:idx val="5"/>
            <c:bubble3D val="0"/>
            <c:spPr>
              <a:solidFill>
                <a:srgbClr val="70AD47"/>
              </a:solidFill>
              <a:ln w="25400">
                <a:noFill/>
              </a:ln>
            </c:spPr>
            <c:extLst>
              <c:ext xmlns:c16="http://schemas.microsoft.com/office/drawing/2014/chart" uri="{C3380CC4-5D6E-409C-BE32-E72D297353CC}">
                <c16:uniqueId val="{0000000B-30CB-48A8-9B64-6BDBFD90CAC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30CB-48A8-9B64-6BDBFD90CACB}"/>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30CB-48A8-9B64-6BDBFD90CACB}"/>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30CB-48A8-9B64-6BDBFD90CACB}"/>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30CB-48A8-9B64-6BDBFD90CACB}"/>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21253</c:v>
                </c:pt>
                <c:pt idx="1">
                  <c:v>29463</c:v>
                </c:pt>
                <c:pt idx="2">
                  <c:v>1</c:v>
                </c:pt>
                <c:pt idx="3">
                  <c:v>6303</c:v>
                </c:pt>
                <c:pt idx="4">
                  <c:v>1027</c:v>
                </c:pt>
                <c:pt idx="5">
                  <c:v>2360</c:v>
                </c:pt>
                <c:pt idx="6">
                  <c:v>1000</c:v>
                </c:pt>
                <c:pt idx="7">
                  <c:v>2101</c:v>
                </c:pt>
                <c:pt idx="8">
                  <c:v>1570</c:v>
                </c:pt>
                <c:pt idx="9">
                  <c:v>3839</c:v>
                </c:pt>
              </c:numCache>
            </c:numRef>
          </c:val>
          <c:extLst>
            <c:ext xmlns:c16="http://schemas.microsoft.com/office/drawing/2014/chart" uri="{C3380CC4-5D6E-409C-BE32-E72D297353CC}">
              <c16:uniqueId val="{00000014-30CB-48A8-9B64-6BDBFD90CACB}"/>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Diciembre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2020</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CE25-47F3-B32D-8800462541EC}"/>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CE25-47F3-B32D-8800462541EC}"/>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CE25-47F3-B32D-8800462541EC}"/>
              </c:ext>
            </c:extLst>
          </c:dPt>
          <c:dPt>
            <c:idx val="3"/>
            <c:bubble3D val="0"/>
            <c:spPr>
              <a:solidFill>
                <a:srgbClr val="FFC000"/>
              </a:solidFill>
              <a:ln>
                <a:noFill/>
              </a:ln>
              <a:effectLst/>
            </c:spPr>
            <c:extLst>
              <c:ext xmlns:c16="http://schemas.microsoft.com/office/drawing/2014/chart" uri="{C3380CC4-5D6E-409C-BE32-E72D297353CC}">
                <c16:uniqueId val="{00000007-CE25-47F3-B32D-8800462541EC}"/>
              </c:ext>
            </c:extLst>
          </c:dPt>
          <c:dPt>
            <c:idx val="4"/>
            <c:bubble3D val="0"/>
            <c:spPr>
              <a:solidFill>
                <a:srgbClr val="92D050"/>
              </a:solidFill>
              <a:ln>
                <a:noFill/>
              </a:ln>
              <a:effectLst/>
            </c:spPr>
            <c:extLst>
              <c:ext xmlns:c16="http://schemas.microsoft.com/office/drawing/2014/chart" uri="{C3380CC4-5D6E-409C-BE32-E72D297353CC}">
                <c16:uniqueId val="{00000009-CE25-47F3-B32D-8800462541EC}"/>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CE25-47F3-B32D-8800462541EC}"/>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CE25-47F3-B32D-8800462541EC}"/>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CE25-47F3-B32D-8800462541EC}"/>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CE25-47F3-B32D-8800462541EC}"/>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CE25-47F3-B32D-8800462541EC}"/>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409</c:v>
                </c:pt>
                <c:pt idx="1">
                  <c:v>3981</c:v>
                </c:pt>
                <c:pt idx="2" formatCode="General">
                  <c:v>0</c:v>
                </c:pt>
                <c:pt idx="3" formatCode="General">
                  <c:v>725</c:v>
                </c:pt>
                <c:pt idx="4" formatCode="General">
                  <c:v>53</c:v>
                </c:pt>
                <c:pt idx="5" formatCode="General">
                  <c:v>43</c:v>
                </c:pt>
                <c:pt idx="6" formatCode="General">
                  <c:v>88</c:v>
                </c:pt>
                <c:pt idx="7" formatCode="General">
                  <c:v>163</c:v>
                </c:pt>
                <c:pt idx="8" formatCode="General">
                  <c:v>98</c:v>
                </c:pt>
                <c:pt idx="9" formatCode="General">
                  <c:v>397</c:v>
                </c:pt>
              </c:numCache>
            </c:numRef>
          </c:val>
          <c:extLst>
            <c:ext xmlns:c16="http://schemas.microsoft.com/office/drawing/2014/chart" uri="{C3380CC4-5D6E-409C-BE32-E72D297353CC}">
              <c16:uniqueId val="{00000014-CE25-47F3-B32D-8800462541EC}"/>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Enero</c:v>
                </c:pt>
                <c:pt idx="1">
                  <c:v>      2019 Febrero</c:v>
                </c:pt>
                <c:pt idx="2">
                  <c:v>      2019 Marzo</c:v>
                </c:pt>
                <c:pt idx="3">
                  <c:v>      2019 Abril</c:v>
                </c:pt>
                <c:pt idx="4">
                  <c:v>      2019 Mayo</c:v>
                </c:pt>
                <c:pt idx="5">
                  <c:v>      2019 Junio</c:v>
                </c:pt>
                <c:pt idx="6">
                  <c:v>      2019 Julio</c:v>
                </c:pt>
                <c:pt idx="7">
                  <c:v>      2019 Agosto</c:v>
                </c:pt>
                <c:pt idx="8">
                  <c:v>      2019 Septiembre</c:v>
                </c:pt>
                <c:pt idx="9">
                  <c:v>      2019 Octubre</c:v>
                </c:pt>
                <c:pt idx="10">
                  <c:v>      2019 Noviembre</c:v>
                </c:pt>
                <c:pt idx="11">
                  <c:v>      2019 Diciembre</c:v>
                </c:pt>
                <c:pt idx="12">
                  <c:v>      2020 Enero</c:v>
                </c:pt>
                <c:pt idx="13">
                  <c:v>      2020 Febrero</c:v>
                </c:pt>
                <c:pt idx="14">
                  <c:v>      2020 Marzo</c:v>
                </c:pt>
                <c:pt idx="15">
                  <c:v>      2020 Abril</c:v>
                </c:pt>
                <c:pt idx="16">
                  <c:v>      2020 Mayo</c:v>
                </c:pt>
                <c:pt idx="17">
                  <c:v>      2020 Junio</c:v>
                </c:pt>
                <c:pt idx="18">
                  <c:v>      2020 Julio</c:v>
                </c:pt>
                <c:pt idx="19">
                  <c:v>      2020 Agosto</c:v>
                </c:pt>
                <c:pt idx="20">
                  <c:v>      2020 Septiembre</c:v>
                </c:pt>
                <c:pt idx="21">
                  <c:v>      2020 Octubre</c:v>
                </c:pt>
                <c:pt idx="22">
                  <c:v>      2020 Noviembre</c:v>
                </c:pt>
                <c:pt idx="23">
                  <c:v>      2020 Diciembre</c:v>
                </c:pt>
                <c:pt idx="24">
                  <c:v>      2021 Enero</c:v>
                </c:pt>
              </c:strCache>
            </c:strRef>
          </c:cat>
          <c:val>
            <c:numRef>
              <c:f>TURISMO_3!$M$7:$M$31</c:f>
              <c:numCache>
                <c:formatCode>#,##0</c:formatCode>
                <c:ptCount val="25"/>
                <c:pt idx="0">
                  <c:v>11896</c:v>
                </c:pt>
                <c:pt idx="1">
                  <c:v>10808</c:v>
                </c:pt>
                <c:pt idx="2">
                  <c:v>12784</c:v>
                </c:pt>
                <c:pt idx="3">
                  <c:v>12217</c:v>
                </c:pt>
                <c:pt idx="4">
                  <c:v>12455</c:v>
                </c:pt>
                <c:pt idx="5">
                  <c:v>13183</c:v>
                </c:pt>
                <c:pt idx="6">
                  <c:v>16770</c:v>
                </c:pt>
                <c:pt idx="7">
                  <c:v>14810</c:v>
                </c:pt>
                <c:pt idx="8">
                  <c:v>15522</c:v>
                </c:pt>
                <c:pt idx="9">
                  <c:v>15495</c:v>
                </c:pt>
                <c:pt idx="10">
                  <c:v>13563</c:v>
                </c:pt>
                <c:pt idx="11">
                  <c:v>13234</c:v>
                </c:pt>
                <c:pt idx="12">
                  <c:v>12224</c:v>
                </c:pt>
                <c:pt idx="13">
                  <c:v>11253</c:v>
                </c:pt>
                <c:pt idx="14">
                  <c:v>6636</c:v>
                </c:pt>
                <c:pt idx="15">
                  <c:v>604</c:v>
                </c:pt>
                <c:pt idx="16">
                  <c:v>788</c:v>
                </c:pt>
                <c:pt idx="17">
                  <c:v>2087</c:v>
                </c:pt>
                <c:pt idx="18">
                  <c:v>3688</c:v>
                </c:pt>
                <c:pt idx="19">
                  <c:v>3548</c:v>
                </c:pt>
                <c:pt idx="20">
                  <c:v>3913</c:v>
                </c:pt>
                <c:pt idx="21">
                  <c:v>3490</c:v>
                </c:pt>
                <c:pt idx="22">
                  <c:v>3136</c:v>
                </c:pt>
                <c:pt idx="23">
                  <c:v>2950</c:v>
                </c:pt>
                <c:pt idx="24">
                  <c:v>2208</c:v>
                </c:pt>
              </c:numCache>
            </c:numRef>
          </c:val>
          <c:smooth val="0"/>
          <c:extLst>
            <c:ext xmlns:c16="http://schemas.microsoft.com/office/drawing/2014/chart" uri="{C3380CC4-5D6E-409C-BE32-E72D297353CC}">
              <c16:uniqueId val="{00000000-BD25-4E8D-A3A3-DC13EE8C84E2}"/>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Enero</c:v>
                </c:pt>
                <c:pt idx="1">
                  <c:v>      2019 Febrero</c:v>
                </c:pt>
                <c:pt idx="2">
                  <c:v>      2019 Marzo</c:v>
                </c:pt>
                <c:pt idx="3">
                  <c:v>      2019 Abril</c:v>
                </c:pt>
                <c:pt idx="4">
                  <c:v>      2019 Mayo</c:v>
                </c:pt>
                <c:pt idx="5">
                  <c:v>      2019 Junio</c:v>
                </c:pt>
                <c:pt idx="6">
                  <c:v>      2019 Julio</c:v>
                </c:pt>
                <c:pt idx="7">
                  <c:v>      2019 Agosto</c:v>
                </c:pt>
                <c:pt idx="8">
                  <c:v>      2019 Septiembre</c:v>
                </c:pt>
                <c:pt idx="9">
                  <c:v>      2019 Octubre</c:v>
                </c:pt>
                <c:pt idx="10">
                  <c:v>      2019 Noviembre</c:v>
                </c:pt>
                <c:pt idx="11">
                  <c:v>      2019 Diciembre</c:v>
                </c:pt>
                <c:pt idx="12">
                  <c:v>      2020 Enero</c:v>
                </c:pt>
                <c:pt idx="13">
                  <c:v>      2020 Febrero</c:v>
                </c:pt>
                <c:pt idx="14">
                  <c:v>      2020 Marzo</c:v>
                </c:pt>
                <c:pt idx="15">
                  <c:v>      2020 Abril</c:v>
                </c:pt>
                <c:pt idx="16">
                  <c:v>      2020 Mayo</c:v>
                </c:pt>
                <c:pt idx="17">
                  <c:v>      2020 Junio</c:v>
                </c:pt>
                <c:pt idx="18">
                  <c:v>      2020 Julio</c:v>
                </c:pt>
                <c:pt idx="19">
                  <c:v>      2020 Agosto</c:v>
                </c:pt>
                <c:pt idx="20">
                  <c:v>      2020 Septiembre</c:v>
                </c:pt>
                <c:pt idx="21">
                  <c:v>      2020 Octubre</c:v>
                </c:pt>
                <c:pt idx="22">
                  <c:v>      2020 Noviembre</c:v>
                </c:pt>
                <c:pt idx="23">
                  <c:v>      2020 Diciembre</c:v>
                </c:pt>
                <c:pt idx="24">
                  <c:v>      2021 Enero</c:v>
                </c:pt>
              </c:strCache>
            </c:strRef>
          </c:cat>
          <c:val>
            <c:numRef>
              <c:f>TURISMO_3!$N$7:$N$31</c:f>
              <c:numCache>
                <c:formatCode>#,##0</c:formatCode>
                <c:ptCount val="25"/>
                <c:pt idx="0">
                  <c:v>20223</c:v>
                </c:pt>
                <c:pt idx="1">
                  <c:v>20219</c:v>
                </c:pt>
                <c:pt idx="2">
                  <c:v>20279</c:v>
                </c:pt>
                <c:pt idx="3">
                  <c:v>20068</c:v>
                </c:pt>
                <c:pt idx="4">
                  <c:v>20321</c:v>
                </c:pt>
                <c:pt idx="5">
                  <c:v>20092</c:v>
                </c:pt>
                <c:pt idx="6">
                  <c:v>19991</c:v>
                </c:pt>
                <c:pt idx="7">
                  <c:v>20058</c:v>
                </c:pt>
                <c:pt idx="8">
                  <c:v>19935</c:v>
                </c:pt>
                <c:pt idx="9">
                  <c:v>20900</c:v>
                </c:pt>
                <c:pt idx="10">
                  <c:v>21055</c:v>
                </c:pt>
                <c:pt idx="11">
                  <c:v>20615</c:v>
                </c:pt>
                <c:pt idx="12">
                  <c:v>20933</c:v>
                </c:pt>
                <c:pt idx="13">
                  <c:v>20409</c:v>
                </c:pt>
                <c:pt idx="14">
                  <c:v>24951</c:v>
                </c:pt>
                <c:pt idx="15">
                  <c:v>29121</c:v>
                </c:pt>
                <c:pt idx="16">
                  <c:v>29874</c:v>
                </c:pt>
                <c:pt idx="17">
                  <c:v>29817</c:v>
                </c:pt>
                <c:pt idx="18">
                  <c:v>28751</c:v>
                </c:pt>
                <c:pt idx="19">
                  <c:v>28413</c:v>
                </c:pt>
                <c:pt idx="20">
                  <c:v>28199</c:v>
                </c:pt>
                <c:pt idx="21">
                  <c:v>29323</c:v>
                </c:pt>
                <c:pt idx="22">
                  <c:v>30095</c:v>
                </c:pt>
                <c:pt idx="23">
                  <c:v>30324</c:v>
                </c:pt>
                <c:pt idx="24">
                  <c:v>31282</c:v>
                </c:pt>
              </c:numCache>
            </c:numRef>
          </c:val>
          <c:smooth val="0"/>
          <c:extLst>
            <c:ext xmlns:c16="http://schemas.microsoft.com/office/drawing/2014/chart" uri="{C3380CC4-5D6E-409C-BE32-E72D297353CC}">
              <c16:uniqueId val="{00000001-BD25-4E8D-A3A3-DC13EE8C84E2}"/>
            </c:ext>
          </c:extLst>
        </c:ser>
        <c:dLbls>
          <c:showLegendKey val="0"/>
          <c:showVal val="0"/>
          <c:showCatName val="0"/>
          <c:showSerName val="0"/>
          <c:showPercent val="0"/>
          <c:showBubbleSize val="0"/>
        </c:dLbls>
        <c:axId val="386123840"/>
        <c:axId val="386124624"/>
        <c:axId val="349309128"/>
      </c:line3DChart>
      <c:catAx>
        <c:axId val="386123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6124624"/>
        <c:crosses val="autoZero"/>
        <c:auto val="1"/>
        <c:lblAlgn val="ctr"/>
        <c:lblOffset val="100"/>
        <c:noMultiLvlLbl val="0"/>
      </c:catAx>
      <c:valAx>
        <c:axId val="386124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123840"/>
        <c:crosses val="autoZero"/>
        <c:crossBetween val="between"/>
      </c:valAx>
      <c:serAx>
        <c:axId val="349309128"/>
        <c:scaling>
          <c:orientation val="minMax"/>
        </c:scaling>
        <c:delete val="1"/>
        <c:axPos val="b"/>
        <c:majorTickMark val="out"/>
        <c:minorTickMark val="none"/>
        <c:tickLblPos val="nextTo"/>
        <c:crossAx val="386124624"/>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ACF5-43AA-814D-8B33A2CE29C7}"/>
            </c:ext>
          </c:extLst>
        </c:ser>
        <c:dLbls>
          <c:showLegendKey val="0"/>
          <c:showVal val="0"/>
          <c:showCatName val="0"/>
          <c:showSerName val="0"/>
          <c:showPercent val="0"/>
          <c:showBubbleSize val="0"/>
        </c:dLbls>
        <c:gapWidth val="150"/>
        <c:axId val="386125016"/>
        <c:axId val="386118744"/>
      </c:barChart>
      <c:catAx>
        <c:axId val="386125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6118744"/>
        <c:crosses val="autoZero"/>
        <c:auto val="1"/>
        <c:lblAlgn val="ctr"/>
        <c:lblOffset val="100"/>
        <c:noMultiLvlLbl val="0"/>
      </c:catAx>
      <c:valAx>
        <c:axId val="386118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12501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2717" y="653142"/>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91294" y="532632"/>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7182" y="691143"/>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938" y="105885"/>
          <a:ext cx="1930433" cy="34086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938" y="105885"/>
        <a:ext cx="1930433" cy="34086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7496" y="674010"/>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4339" y="497853"/>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1961" y="712011"/>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59" y="29371"/>
          <a:ext cx="2069550" cy="42434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59" y="29371"/>
        <a:ext cx="2069550" cy="424341"/>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hyperlink" Target="#&#205;NDICE!A1"/><Relationship Id="rId1" Type="http://schemas.openxmlformats.org/officeDocument/2006/relationships/chart" Target="../charts/chart24.xml"/><Relationship Id="rId4"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205;NDICE!A1"/><Relationship Id="rId5" Type="http://schemas.openxmlformats.org/officeDocument/2006/relationships/chart" Target="../charts/chart30.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hyperlink" Target="#&#205;NDICE!A1"/><Relationship Id="rId1"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hyperlink" Target="#&#205;NDICE!A1"/><Relationship Id="rId1"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16874"/>
          <a:ext cx="13208000" cy="4270376"/>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214314</xdr:colOff>
      <xdr:row>18</xdr:row>
      <xdr:rowOff>1564481</xdr:rowOff>
    </xdr:from>
    <xdr:to>
      <xdr:col>18</xdr:col>
      <xdr:colOff>597694</xdr:colOff>
      <xdr:row>63</xdr:row>
      <xdr:rowOff>123825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55</xdr:row>
      <xdr:rowOff>14287</xdr:rowOff>
    </xdr:from>
    <xdr:to>
      <xdr:col>5</xdr:col>
      <xdr:colOff>386173</xdr:colOff>
      <xdr:row>61</xdr:row>
      <xdr:rowOff>50007</xdr:rowOff>
    </xdr:to>
    <xdr:grpSp>
      <xdr:nvGrpSpPr>
        <xdr:cNvPr id="3" name="Grupo 2">
          <a:hlinkClick xmlns:r="http://schemas.openxmlformats.org/officeDocument/2006/relationships" r:id="rId2" tooltip="VOLVER AL ÍNDICE"/>
        </xdr:cNvPr>
        <xdr:cNvGrpSpPr/>
      </xdr:nvGrpSpPr>
      <xdr:grpSpPr>
        <a:xfrm>
          <a:off x="6372226" y="12682537"/>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666747</xdr:colOff>
      <xdr:row>3</xdr:row>
      <xdr:rowOff>107155</xdr:rowOff>
    </xdr:from>
    <xdr:to>
      <xdr:col>17</xdr:col>
      <xdr:colOff>726279</xdr:colOff>
      <xdr:row>18</xdr:row>
      <xdr:rowOff>893624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95250</xdr:colOff>
      <xdr:row>3</xdr:row>
      <xdr:rowOff>95250</xdr:rowOff>
    </xdr:from>
    <xdr:to>
      <xdr:col>11</xdr:col>
      <xdr:colOff>607218</xdr:colOff>
      <xdr:row>18</xdr:row>
      <xdr:rowOff>881719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309564</xdr:colOff>
      <xdr:row>43</xdr:row>
      <xdr:rowOff>166689</xdr:rowOff>
    </xdr:from>
    <xdr:to>
      <xdr:col>14</xdr:col>
      <xdr:colOff>350454</xdr:colOff>
      <xdr:row>50</xdr:row>
      <xdr:rowOff>11909</xdr:rowOff>
    </xdr:to>
    <xdr:grpSp>
      <xdr:nvGrpSpPr>
        <xdr:cNvPr id="2" name="Grupo 1">
          <a:hlinkClick xmlns:r="http://schemas.openxmlformats.org/officeDocument/2006/relationships" r:id="rId1" tooltip="VOLVER AL ÍNDICE"/>
        </xdr:cNvPr>
        <xdr:cNvGrpSpPr/>
      </xdr:nvGrpSpPr>
      <xdr:grpSpPr>
        <a:xfrm>
          <a:off x="11608595" y="9596439"/>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13</xdr:col>
      <xdr:colOff>476250</xdr:colOff>
      <xdr:row>15</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11908</xdr:colOff>
      <xdr:row>0</xdr:row>
      <xdr:rowOff>23812</xdr:rowOff>
    </xdr:from>
    <xdr:to>
      <xdr:col>20</xdr:col>
      <xdr:colOff>166688</xdr:colOff>
      <xdr:row>15</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39290</xdr:rowOff>
    </xdr:from>
    <xdr:to>
      <xdr:col>6</xdr:col>
      <xdr:colOff>619125</xdr:colOff>
      <xdr:row>41</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83345</xdr:colOff>
      <xdr:row>17</xdr:row>
      <xdr:rowOff>27384</xdr:rowOff>
    </xdr:from>
    <xdr:to>
      <xdr:col>20</xdr:col>
      <xdr:colOff>142875</xdr:colOff>
      <xdr:row>30</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4761</xdr:rowOff>
    </xdr:from>
    <xdr:to>
      <xdr:col>8</xdr:col>
      <xdr:colOff>702467</xdr:colOff>
      <xdr:row>24</xdr:row>
      <xdr:rowOff>142874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383381</xdr:colOff>
      <xdr:row>24</xdr:row>
      <xdr:rowOff>183357</xdr:rowOff>
    </xdr:from>
    <xdr:to>
      <xdr:col>9</xdr:col>
      <xdr:colOff>424272</xdr:colOff>
      <xdr:row>31</xdr:row>
      <xdr:rowOff>28577</xdr:rowOff>
    </xdr:to>
    <xdr:grpSp>
      <xdr:nvGrpSpPr>
        <xdr:cNvPr id="3" name="Grupo 2">
          <a:hlinkClick xmlns:r="http://schemas.openxmlformats.org/officeDocument/2006/relationships" r:id="rId2" tooltip="VOLVER AL ÍNDICE"/>
        </xdr:cNvPr>
        <xdr:cNvGrpSpPr/>
      </xdr:nvGrpSpPr>
      <xdr:grpSpPr>
        <a:xfrm>
          <a:off x="8705850" y="551735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15</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15</xdr:row>
      <xdr:rowOff>71438</xdr:rowOff>
    </xdr:from>
    <xdr:to>
      <xdr:col>13</xdr:col>
      <xdr:colOff>559592</xdr:colOff>
      <xdr:row>23</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6365311"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202407</xdr:colOff>
      <xdr:row>39</xdr:row>
      <xdr:rowOff>71437</xdr:rowOff>
    </xdr:from>
    <xdr:to>
      <xdr:col>0</xdr:col>
      <xdr:colOff>1005298</xdr:colOff>
      <xdr:row>45</xdr:row>
      <xdr:rowOff>105637</xdr:rowOff>
    </xdr:to>
    <xdr:grpSp>
      <xdr:nvGrpSpPr>
        <xdr:cNvPr id="7" name="Grupo 6">
          <a:hlinkClick xmlns:r="http://schemas.openxmlformats.org/officeDocument/2006/relationships" r:id="rId1" tooltip="VOLVER AL ÍNDICE"/>
        </xdr:cNvPr>
        <xdr:cNvGrpSpPr/>
      </xdr:nvGrpSpPr>
      <xdr:grpSpPr>
        <a:xfrm>
          <a:off x="202407" y="75009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350693</xdr:colOff>
      <xdr:row>19</xdr:row>
      <xdr:rowOff>51954</xdr:rowOff>
    </xdr:from>
    <xdr:to>
      <xdr:col>6</xdr:col>
      <xdr:colOff>636443</xdr:colOff>
      <xdr:row>40</xdr:row>
      <xdr:rowOff>42429</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760268</xdr:colOff>
      <xdr:row>19</xdr:row>
      <xdr:rowOff>54550</xdr:rowOff>
    </xdr:from>
    <xdr:to>
      <xdr:col>13</xdr:col>
      <xdr:colOff>440531</xdr:colOff>
      <xdr:row>40</xdr:row>
      <xdr:rowOff>23812</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6</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31750</xdr:colOff>
      <xdr:row>55</xdr:row>
      <xdr:rowOff>169333</xdr:rowOff>
    </xdr:from>
    <xdr:to>
      <xdr:col>7</xdr:col>
      <xdr:colOff>834641</xdr:colOff>
      <xdr:row>62</xdr:row>
      <xdr:rowOff>14553</xdr:rowOff>
    </xdr:to>
    <xdr:grpSp>
      <xdr:nvGrpSpPr>
        <xdr:cNvPr id="15" name="Grupo 14">
          <a:hlinkClick xmlns:r="http://schemas.openxmlformats.org/officeDocument/2006/relationships" r:id="rId4" tooltip="VOLVER AL ÍNDICE"/>
        </xdr:cNvPr>
        <xdr:cNvGrpSpPr/>
      </xdr:nvGrpSpPr>
      <xdr:grpSpPr>
        <a:xfrm>
          <a:off x="6008688" y="10646833"/>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428623</xdr:colOff>
      <xdr:row>33</xdr:row>
      <xdr:rowOff>178593</xdr:rowOff>
    </xdr:from>
    <xdr:to>
      <xdr:col>18</xdr:col>
      <xdr:colOff>845344</xdr:colOff>
      <xdr:row>48</xdr:row>
      <xdr:rowOff>64293</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49470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881062</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R21" sqref="R21"/>
    </sheetView>
  </sheetViews>
  <sheetFormatPr baseColWidth="10" defaultRowHeight="15"/>
  <cols>
    <col min="1" max="1" width="26.5703125" style="182" customWidth="1"/>
    <col min="2" max="16384" width="11.42578125" style="182"/>
  </cols>
  <sheetData>
    <row r="1" spans="1:16" ht="45.75" customHeight="1">
      <c r="A1" s="421"/>
      <c r="B1" s="421"/>
      <c r="C1" s="421"/>
      <c r="D1" s="421"/>
      <c r="E1" s="421"/>
      <c r="F1" s="421"/>
      <c r="G1" s="421"/>
      <c r="H1" s="421"/>
      <c r="I1" s="421"/>
      <c r="J1" s="421"/>
      <c r="K1" s="421"/>
      <c r="L1" s="421"/>
      <c r="M1" s="421"/>
      <c r="N1" s="421"/>
      <c r="O1" s="421"/>
      <c r="P1" s="421"/>
    </row>
    <row r="2" spans="1:16" ht="24.95" customHeight="1">
      <c r="A2" s="183" t="s">
        <v>532</v>
      </c>
      <c r="B2" s="186" t="s">
        <v>480</v>
      </c>
      <c r="C2" s="184"/>
      <c r="D2" s="185"/>
      <c r="E2" s="185"/>
      <c r="F2" s="185"/>
      <c r="G2" s="185"/>
      <c r="H2" s="185"/>
      <c r="I2" s="185"/>
      <c r="J2" s="185"/>
      <c r="K2" s="185"/>
      <c r="L2" s="185"/>
      <c r="M2" s="185"/>
      <c r="N2" s="185"/>
      <c r="O2" s="185"/>
      <c r="P2" s="185"/>
    </row>
    <row r="3" spans="1:16" ht="18" customHeight="1">
      <c r="A3" s="183" t="s">
        <v>533</v>
      </c>
      <c r="B3" s="186" t="s">
        <v>44</v>
      </c>
      <c r="C3" s="184"/>
      <c r="D3" s="185"/>
      <c r="E3" s="185"/>
      <c r="F3" s="185"/>
      <c r="G3" s="185"/>
      <c r="H3" s="185"/>
      <c r="I3" s="185"/>
      <c r="J3" s="185"/>
      <c r="K3" s="185"/>
      <c r="L3" s="185"/>
      <c r="M3" s="185"/>
      <c r="N3" s="185"/>
      <c r="O3" s="185"/>
      <c r="P3" s="185"/>
    </row>
    <row r="4" spans="1:16" ht="24.95" customHeight="1">
      <c r="A4" s="183" t="s">
        <v>437</v>
      </c>
      <c r="B4" s="186" t="s">
        <v>481</v>
      </c>
      <c r="C4" s="184"/>
      <c r="D4" s="185"/>
      <c r="E4" s="185"/>
      <c r="F4" s="185"/>
      <c r="G4" s="185"/>
      <c r="H4" s="185"/>
      <c r="I4" s="185"/>
      <c r="J4" s="185"/>
      <c r="K4" s="185"/>
      <c r="L4" s="185"/>
      <c r="M4" s="185"/>
      <c r="N4" s="185"/>
      <c r="O4" s="185"/>
      <c r="P4" s="185"/>
    </row>
    <row r="5" spans="1:16" ht="18" customHeight="1">
      <c r="A5" s="183" t="s">
        <v>439</v>
      </c>
      <c r="B5" s="186" t="s">
        <v>436</v>
      </c>
      <c r="C5" s="184"/>
      <c r="D5" s="185"/>
      <c r="E5" s="185"/>
      <c r="F5" s="185"/>
      <c r="G5" s="185"/>
      <c r="H5" s="185"/>
      <c r="I5" s="185"/>
      <c r="J5" s="185"/>
      <c r="K5" s="185"/>
      <c r="L5" s="185"/>
      <c r="M5" s="185"/>
      <c r="N5" s="185"/>
      <c r="O5" s="185"/>
      <c r="P5" s="185"/>
    </row>
    <row r="6" spans="1:16" ht="18" customHeight="1">
      <c r="A6" s="183" t="s">
        <v>438</v>
      </c>
      <c r="B6" s="186" t="s">
        <v>441</v>
      </c>
      <c r="C6" s="184"/>
      <c r="D6" s="185"/>
      <c r="E6" s="185"/>
      <c r="F6" s="185"/>
      <c r="G6" s="185"/>
      <c r="H6" s="185"/>
      <c r="I6" s="185"/>
      <c r="J6" s="185"/>
      <c r="K6" s="185"/>
      <c r="L6" s="185"/>
      <c r="M6" s="185"/>
      <c r="N6" s="185"/>
      <c r="O6" s="185"/>
      <c r="P6" s="185"/>
    </row>
    <row r="7" spans="1:16" ht="24.95" customHeight="1">
      <c r="A7" s="183" t="s">
        <v>445</v>
      </c>
      <c r="B7" s="186" t="s">
        <v>442</v>
      </c>
      <c r="C7" s="184"/>
      <c r="D7" s="185"/>
      <c r="E7" s="185"/>
      <c r="F7" s="185"/>
      <c r="G7" s="185"/>
      <c r="H7" s="185"/>
      <c r="I7" s="185"/>
      <c r="J7" s="185"/>
      <c r="K7" s="185"/>
      <c r="L7" s="185"/>
      <c r="M7" s="185"/>
      <c r="N7" s="185"/>
      <c r="O7" s="185"/>
      <c r="P7" s="185"/>
    </row>
    <row r="8" spans="1:16" ht="18" customHeight="1">
      <c r="A8" s="183" t="s">
        <v>446</v>
      </c>
      <c r="B8" s="186" t="s">
        <v>458</v>
      </c>
      <c r="C8" s="184"/>
      <c r="D8" s="185"/>
      <c r="E8" s="185"/>
      <c r="F8" s="185"/>
      <c r="G8" s="185"/>
      <c r="H8" s="185"/>
      <c r="I8" s="185"/>
      <c r="J8" s="185"/>
      <c r="K8" s="185"/>
      <c r="L8" s="185"/>
      <c r="M8" s="185"/>
      <c r="N8" s="185"/>
      <c r="O8" s="185"/>
      <c r="P8" s="185"/>
    </row>
    <row r="9" spans="1:16" ht="18" customHeight="1">
      <c r="A9" s="183" t="s">
        <v>447</v>
      </c>
      <c r="B9" s="186" t="s">
        <v>482</v>
      </c>
      <c r="C9" s="184"/>
      <c r="D9" s="185"/>
      <c r="E9" s="185"/>
      <c r="F9" s="185"/>
      <c r="G9" s="185"/>
      <c r="H9" s="185"/>
      <c r="I9" s="185"/>
      <c r="J9" s="185"/>
      <c r="K9" s="185"/>
      <c r="L9" s="185"/>
      <c r="M9" s="185"/>
      <c r="N9" s="185"/>
      <c r="O9" s="185"/>
      <c r="P9" s="185"/>
    </row>
    <row r="10" spans="1:16" ht="18" customHeight="1">
      <c r="A10" s="183" t="s">
        <v>448</v>
      </c>
      <c r="B10" s="186" t="s">
        <v>457</v>
      </c>
      <c r="C10" s="184"/>
      <c r="D10" s="185"/>
      <c r="E10" s="185"/>
      <c r="F10" s="185"/>
      <c r="G10" s="185"/>
      <c r="H10" s="185"/>
      <c r="I10" s="185"/>
      <c r="J10" s="185"/>
      <c r="K10" s="185"/>
      <c r="L10" s="185"/>
      <c r="M10" s="185"/>
      <c r="N10" s="185"/>
      <c r="O10" s="185"/>
      <c r="P10" s="185"/>
    </row>
    <row r="11" spans="1:16" ht="18" customHeight="1">
      <c r="A11" s="183" t="s">
        <v>449</v>
      </c>
      <c r="B11" s="186" t="s">
        <v>453</v>
      </c>
      <c r="C11" s="184"/>
      <c r="D11" s="185"/>
      <c r="E11" s="185"/>
      <c r="F11" s="185"/>
      <c r="G11" s="185"/>
      <c r="H11" s="185"/>
      <c r="I11" s="185"/>
      <c r="J11" s="185"/>
      <c r="K11" s="185"/>
      <c r="L11" s="185"/>
      <c r="M11" s="185"/>
      <c r="N11" s="185"/>
      <c r="O11" s="185"/>
      <c r="P11" s="185"/>
    </row>
    <row r="12" spans="1:16" ht="18" customHeight="1">
      <c r="A12" s="183" t="s">
        <v>450</v>
      </c>
      <c r="B12" s="186" t="s">
        <v>454</v>
      </c>
      <c r="C12" s="184"/>
      <c r="D12" s="185"/>
      <c r="E12" s="185"/>
      <c r="F12" s="185"/>
      <c r="G12" s="185"/>
      <c r="H12" s="185"/>
      <c r="I12" s="185"/>
      <c r="J12" s="185"/>
      <c r="K12" s="185"/>
      <c r="L12" s="185"/>
      <c r="M12" s="185"/>
      <c r="N12" s="185"/>
      <c r="O12" s="185"/>
      <c r="P12" s="185"/>
    </row>
    <row r="13" spans="1:16" ht="18" customHeight="1">
      <c r="A13" s="183" t="s">
        <v>451</v>
      </c>
      <c r="B13" s="186" t="s">
        <v>455</v>
      </c>
      <c r="C13" s="184"/>
      <c r="D13" s="185"/>
      <c r="E13" s="185"/>
      <c r="F13" s="185"/>
      <c r="G13" s="185"/>
      <c r="H13" s="185"/>
      <c r="I13" s="185"/>
      <c r="J13" s="185"/>
      <c r="K13" s="185"/>
      <c r="L13" s="185"/>
      <c r="M13" s="185"/>
      <c r="N13" s="185"/>
      <c r="O13" s="185"/>
      <c r="P13" s="185"/>
    </row>
    <row r="14" spans="1:16" ht="18" customHeight="1">
      <c r="A14" s="183" t="s">
        <v>452</v>
      </c>
      <c r="B14" s="186" t="s">
        <v>456</v>
      </c>
      <c r="C14" s="184"/>
      <c r="D14" s="185"/>
      <c r="E14" s="185"/>
      <c r="F14" s="185"/>
      <c r="G14" s="185"/>
      <c r="H14" s="185"/>
      <c r="I14" s="185"/>
      <c r="J14" s="185"/>
      <c r="K14" s="185"/>
      <c r="L14" s="185"/>
      <c r="M14" s="185"/>
      <c r="N14" s="185"/>
      <c r="O14" s="185"/>
      <c r="P14" s="185"/>
    </row>
    <row r="15" spans="1:16" ht="24.95" customHeight="1">
      <c r="A15" s="183" t="s">
        <v>498</v>
      </c>
      <c r="B15" s="186" t="s">
        <v>499</v>
      </c>
      <c r="C15" s="184"/>
      <c r="D15" s="185"/>
      <c r="E15" s="185"/>
      <c r="F15" s="185"/>
      <c r="G15" s="185"/>
      <c r="H15" s="185"/>
      <c r="I15" s="185"/>
      <c r="J15" s="185"/>
      <c r="K15" s="185"/>
      <c r="L15" s="185"/>
      <c r="M15" s="185"/>
      <c r="N15" s="185"/>
      <c r="O15" s="185"/>
      <c r="P15" s="185"/>
    </row>
    <row r="16" spans="1:16" ht="24.95" customHeight="1">
      <c r="A16" s="183" t="s">
        <v>459</v>
      </c>
      <c r="B16" s="186" t="s">
        <v>530</v>
      </c>
      <c r="C16" s="184"/>
      <c r="D16" s="185"/>
      <c r="E16" s="185"/>
      <c r="F16" s="185"/>
      <c r="G16" s="185"/>
      <c r="H16" s="185"/>
      <c r="I16" s="185"/>
      <c r="J16" s="185"/>
      <c r="K16" s="185"/>
      <c r="L16" s="185"/>
      <c r="M16" s="185"/>
      <c r="N16" s="185"/>
      <c r="O16" s="185"/>
      <c r="P16" s="185"/>
    </row>
    <row r="17" spans="1:16" ht="18" customHeight="1">
      <c r="A17" s="183" t="s">
        <v>460</v>
      </c>
      <c r="B17" s="186" t="s">
        <v>463</v>
      </c>
      <c r="C17" s="184"/>
      <c r="D17" s="185"/>
      <c r="E17" s="185"/>
      <c r="F17" s="185"/>
      <c r="G17" s="185"/>
      <c r="H17" s="185"/>
      <c r="I17" s="185"/>
      <c r="J17" s="185"/>
      <c r="K17" s="185"/>
      <c r="L17" s="185"/>
      <c r="M17" s="185"/>
      <c r="N17" s="185"/>
      <c r="O17" s="185"/>
      <c r="P17" s="185"/>
    </row>
    <row r="18" spans="1:16" ht="18" customHeight="1">
      <c r="A18" s="183" t="s">
        <v>461</v>
      </c>
      <c r="B18" s="186" t="s">
        <v>464</v>
      </c>
      <c r="C18" s="184"/>
      <c r="D18" s="185"/>
      <c r="E18" s="185"/>
      <c r="F18" s="185"/>
      <c r="G18" s="185"/>
      <c r="H18" s="185"/>
      <c r="I18" s="185"/>
      <c r="J18" s="185"/>
      <c r="K18" s="185"/>
      <c r="L18" s="185"/>
      <c r="M18" s="185"/>
      <c r="N18" s="185"/>
      <c r="O18" s="185"/>
      <c r="P18" s="185"/>
    </row>
    <row r="19" spans="1:16" ht="18" customHeight="1">
      <c r="A19" s="183" t="s">
        <v>462</v>
      </c>
      <c r="B19" s="186" t="s">
        <v>465</v>
      </c>
      <c r="C19" s="184"/>
      <c r="D19" s="185"/>
      <c r="E19" s="185"/>
      <c r="F19" s="185"/>
      <c r="G19" s="185"/>
      <c r="H19" s="185"/>
      <c r="I19" s="185"/>
      <c r="J19" s="185"/>
      <c r="K19" s="185"/>
      <c r="L19" s="185"/>
      <c r="M19" s="185"/>
      <c r="N19" s="185"/>
      <c r="O19" s="185"/>
      <c r="P19" s="185"/>
    </row>
    <row r="20" spans="1:16" ht="24.95" customHeight="1">
      <c r="A20" s="183" t="s">
        <v>469</v>
      </c>
      <c r="B20" s="186" t="s">
        <v>466</v>
      </c>
      <c r="C20" s="184"/>
      <c r="D20" s="185"/>
      <c r="E20" s="185"/>
      <c r="F20" s="185"/>
      <c r="G20" s="185"/>
      <c r="H20" s="185"/>
      <c r="I20" s="185"/>
      <c r="J20" s="185"/>
      <c r="K20" s="185"/>
      <c r="L20" s="185"/>
      <c r="M20" s="185"/>
      <c r="N20" s="185"/>
      <c r="O20" s="185"/>
      <c r="P20" s="185"/>
    </row>
    <row r="21" spans="1:16" ht="18" customHeight="1">
      <c r="A21" s="183" t="s">
        <v>470</v>
      </c>
      <c r="B21" s="186" t="s">
        <v>467</v>
      </c>
      <c r="C21" s="184"/>
      <c r="D21" s="185"/>
      <c r="E21" s="185"/>
      <c r="F21" s="185"/>
      <c r="G21" s="185"/>
      <c r="H21" s="185"/>
      <c r="I21" s="185"/>
      <c r="J21" s="185"/>
      <c r="K21" s="185"/>
      <c r="L21" s="185"/>
      <c r="M21" s="185"/>
      <c r="N21" s="185"/>
      <c r="O21" s="185"/>
      <c r="P21" s="185"/>
    </row>
    <row r="22" spans="1:16" ht="24.95" customHeight="1">
      <c r="A22" s="183" t="s">
        <v>471</v>
      </c>
      <c r="B22" s="186" t="s">
        <v>468</v>
      </c>
      <c r="C22" s="184"/>
      <c r="D22" s="185"/>
      <c r="E22" s="185"/>
      <c r="F22" s="185"/>
      <c r="G22" s="185"/>
      <c r="H22" s="185"/>
      <c r="I22" s="185"/>
      <c r="J22" s="185"/>
      <c r="K22" s="185"/>
      <c r="L22" s="185"/>
      <c r="M22" s="185"/>
      <c r="N22" s="185"/>
      <c r="O22" s="185"/>
      <c r="P22" s="185"/>
    </row>
    <row r="23" spans="1:16" ht="24.95" customHeight="1">
      <c r="A23" s="183" t="s">
        <v>564</v>
      </c>
      <c r="B23" s="422" t="s">
        <v>563</v>
      </c>
      <c r="C23" s="422"/>
      <c r="D23" s="422"/>
      <c r="E23" s="422"/>
      <c r="F23" s="422"/>
      <c r="G23" s="422"/>
      <c r="H23" s="422"/>
      <c r="I23" s="422"/>
      <c r="J23" s="422"/>
      <c r="K23" s="422"/>
      <c r="L23" s="422"/>
      <c r="M23" s="422"/>
      <c r="N23" s="422"/>
      <c r="O23" s="422"/>
      <c r="P23" s="422"/>
    </row>
    <row r="24" spans="1:16" ht="18" customHeight="1">
      <c r="A24" s="183"/>
      <c r="B24" s="422"/>
      <c r="C24" s="422"/>
      <c r="D24" s="422"/>
      <c r="E24" s="422"/>
      <c r="F24" s="422"/>
      <c r="G24" s="422"/>
      <c r="H24" s="422"/>
      <c r="I24" s="422"/>
      <c r="J24" s="422"/>
      <c r="K24" s="422"/>
      <c r="L24" s="422"/>
      <c r="M24" s="422"/>
      <c r="N24" s="422"/>
      <c r="O24" s="422"/>
      <c r="P24" s="422"/>
    </row>
    <row r="25" spans="1:16" ht="24.95" customHeight="1">
      <c r="A25" s="183" t="s">
        <v>476</v>
      </c>
      <c r="B25" s="186" t="s">
        <v>472</v>
      </c>
      <c r="C25" s="184"/>
      <c r="D25" s="185"/>
      <c r="E25" s="185"/>
      <c r="F25" s="185"/>
      <c r="G25" s="185"/>
      <c r="H25" s="185"/>
      <c r="I25" s="185"/>
      <c r="J25" s="185"/>
      <c r="K25" s="185"/>
      <c r="L25" s="185"/>
      <c r="M25" s="185"/>
      <c r="N25" s="185"/>
      <c r="O25" s="185"/>
      <c r="P25" s="185"/>
    </row>
    <row r="26" spans="1:16" ht="18" customHeight="1">
      <c r="A26" s="183" t="s">
        <v>477</v>
      </c>
      <c r="B26" s="186" t="s">
        <v>473</v>
      </c>
      <c r="C26" s="184"/>
      <c r="D26" s="185"/>
      <c r="E26" s="185"/>
      <c r="F26" s="185"/>
      <c r="G26" s="185"/>
      <c r="H26" s="185"/>
      <c r="I26" s="185"/>
      <c r="J26" s="185"/>
      <c r="K26" s="185"/>
      <c r="L26" s="185"/>
      <c r="M26" s="185"/>
      <c r="N26" s="185"/>
      <c r="O26" s="185"/>
      <c r="P26" s="185"/>
    </row>
    <row r="27" spans="1:16" ht="25.5" customHeight="1">
      <c r="A27" s="183" t="s">
        <v>565</v>
      </c>
      <c r="B27" s="184" t="s">
        <v>566</v>
      </c>
      <c r="C27" s="184"/>
      <c r="D27" s="184"/>
      <c r="E27" s="184"/>
      <c r="F27" s="184"/>
      <c r="G27" s="184"/>
      <c r="H27" s="184"/>
      <c r="I27" s="184"/>
      <c r="J27" s="184"/>
      <c r="K27" s="184"/>
      <c r="L27" s="184"/>
      <c r="M27" s="185"/>
      <c r="N27" s="185"/>
      <c r="O27" s="185"/>
      <c r="P27" s="185"/>
    </row>
    <row r="28" spans="1:16" ht="24.95" customHeight="1">
      <c r="A28" s="183" t="s">
        <v>478</v>
      </c>
      <c r="B28" s="186" t="s">
        <v>474</v>
      </c>
      <c r="C28" s="184"/>
      <c r="D28" s="185"/>
      <c r="E28" s="185"/>
      <c r="F28" s="185"/>
      <c r="G28" s="185"/>
      <c r="H28" s="185"/>
      <c r="I28" s="185"/>
      <c r="J28" s="185"/>
      <c r="K28" s="185"/>
      <c r="L28" s="185"/>
      <c r="M28" s="185"/>
      <c r="N28" s="185"/>
      <c r="O28" s="185"/>
      <c r="P28" s="185"/>
    </row>
    <row r="29" spans="1:16" ht="18" customHeight="1">
      <c r="A29" s="183" t="s">
        <v>479</v>
      </c>
      <c r="B29" s="186" t="s">
        <v>475</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algorithmName="SHA-512" hashValue="8/zcvBggFR748pJsDYD+hxMNwNfdWF0M/eZbpAIultJkNR/R0T1EMzHC47XtRizx27hVvQJeo+K+cdLMuyiOMA==" saltValue="ng4ZN00CIUzG3OEh+2mytQ==" spinCount="100000"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54" t="s">
        <v>444</v>
      </c>
      <c r="B1" s="454"/>
      <c r="C1" s="454"/>
      <c r="D1" s="454"/>
      <c r="E1" s="454"/>
      <c r="F1" s="454"/>
      <c r="G1" s="454"/>
      <c r="H1" s="454"/>
      <c r="I1" s="454"/>
    </row>
    <row r="2" spans="1:21" ht="31.5" customHeight="1" thickBot="1">
      <c r="A2" s="43" t="s">
        <v>111</v>
      </c>
      <c r="B2" s="44" t="s">
        <v>152</v>
      </c>
      <c r="C2" s="44" t="s">
        <v>151</v>
      </c>
      <c r="D2" s="44" t="s">
        <v>150</v>
      </c>
      <c r="E2" s="44" t="s">
        <v>149</v>
      </c>
      <c r="F2" s="44" t="s">
        <v>148</v>
      </c>
      <c r="G2" s="45" t="s">
        <v>701</v>
      </c>
      <c r="H2" s="43" t="s">
        <v>119</v>
      </c>
      <c r="I2" s="44" t="s">
        <v>120</v>
      </c>
    </row>
    <row r="3" spans="1:21">
      <c r="A3" s="42"/>
      <c r="B3" s="70"/>
      <c r="C3" s="70"/>
      <c r="D3" s="70"/>
      <c r="E3" s="70"/>
      <c r="F3" s="70"/>
      <c r="G3" s="69"/>
      <c r="H3" s="68"/>
      <c r="I3" s="46"/>
    </row>
    <row r="4" spans="1:21">
      <c r="A4" s="42" t="s">
        <v>670</v>
      </c>
      <c r="B4" s="49">
        <v>6</v>
      </c>
      <c r="C4" s="49">
        <v>4492</v>
      </c>
      <c r="D4" s="49">
        <v>889</v>
      </c>
      <c r="E4" s="49">
        <v>149</v>
      </c>
      <c r="F4" s="49">
        <v>148</v>
      </c>
      <c r="G4" s="53">
        <v>5684</v>
      </c>
      <c r="H4" s="49">
        <v>3099</v>
      </c>
      <c r="I4" s="67">
        <f t="shared" ref="I4:I34" si="0">G4*100/H4-100</f>
        <v>83.414004517586307</v>
      </c>
      <c r="L4" s="414"/>
      <c r="M4" s="414"/>
      <c r="N4" s="414"/>
      <c r="O4" s="6"/>
      <c r="P4" s="414"/>
      <c r="Q4" s="414"/>
      <c r="R4" s="414"/>
      <c r="S4" s="6"/>
      <c r="T4" s="414"/>
      <c r="U4" s="414"/>
    </row>
    <row r="5" spans="1:21">
      <c r="A5" s="42" t="s">
        <v>671</v>
      </c>
      <c r="B5" s="49">
        <v>0</v>
      </c>
      <c r="C5" s="49">
        <v>311</v>
      </c>
      <c r="D5" s="49">
        <v>229</v>
      </c>
      <c r="E5" s="49">
        <v>40</v>
      </c>
      <c r="F5" s="49">
        <v>50</v>
      </c>
      <c r="G5" s="53">
        <v>630</v>
      </c>
      <c r="H5" s="49">
        <v>516</v>
      </c>
      <c r="I5" s="67">
        <f t="shared" si="0"/>
        <v>22.093023255813947</v>
      </c>
      <c r="L5" s="414"/>
      <c r="M5" s="414"/>
      <c r="N5" s="414"/>
      <c r="O5" s="414"/>
      <c r="P5" s="414"/>
      <c r="Q5" s="414"/>
      <c r="R5" s="414"/>
      <c r="S5" s="414"/>
      <c r="T5" s="414"/>
      <c r="U5" s="414"/>
    </row>
    <row r="6" spans="1:21">
      <c r="A6" s="42" t="s">
        <v>672</v>
      </c>
      <c r="B6" s="49">
        <v>1</v>
      </c>
      <c r="C6" s="49">
        <v>587</v>
      </c>
      <c r="D6" s="49">
        <v>265</v>
      </c>
      <c r="E6" s="49">
        <v>35</v>
      </c>
      <c r="F6" s="49">
        <v>47</v>
      </c>
      <c r="G6" s="53">
        <v>935</v>
      </c>
      <c r="H6" s="49">
        <v>701</v>
      </c>
      <c r="I6" s="67">
        <f t="shared" si="0"/>
        <v>33.380884450784606</v>
      </c>
      <c r="L6" s="414"/>
      <c r="M6" s="414"/>
      <c r="N6" s="414"/>
      <c r="O6" s="414"/>
      <c r="P6" s="414"/>
      <c r="Q6" s="414"/>
      <c r="R6" s="414"/>
      <c r="S6" s="414"/>
      <c r="T6" s="414"/>
      <c r="U6" s="414"/>
    </row>
    <row r="7" spans="1:21">
      <c r="A7" s="42" t="s">
        <v>673</v>
      </c>
      <c r="B7" s="49">
        <v>17</v>
      </c>
      <c r="C7" s="49">
        <v>9900</v>
      </c>
      <c r="D7" s="49">
        <v>1883</v>
      </c>
      <c r="E7" s="49">
        <v>272</v>
      </c>
      <c r="F7" s="49">
        <v>270</v>
      </c>
      <c r="G7" s="53">
        <v>12342</v>
      </c>
      <c r="H7" s="49">
        <v>7327</v>
      </c>
      <c r="I7" s="67">
        <f t="shared" si="0"/>
        <v>68.44547563805105</v>
      </c>
      <c r="L7" s="414"/>
      <c r="M7" s="414"/>
      <c r="N7" s="414"/>
      <c r="O7" s="6"/>
      <c r="P7" s="6"/>
      <c r="Q7" s="414"/>
      <c r="R7" s="414"/>
      <c r="S7" s="6"/>
      <c r="T7" s="414"/>
      <c r="U7" s="414"/>
    </row>
    <row r="8" spans="1:21">
      <c r="A8" s="42" t="s">
        <v>674</v>
      </c>
      <c r="B8" s="49">
        <v>1</v>
      </c>
      <c r="C8" s="49">
        <v>297</v>
      </c>
      <c r="D8" s="49">
        <v>241</v>
      </c>
      <c r="E8" s="49">
        <v>22</v>
      </c>
      <c r="F8" s="49">
        <v>33</v>
      </c>
      <c r="G8" s="53">
        <v>594</v>
      </c>
      <c r="H8" s="49">
        <v>519</v>
      </c>
      <c r="I8" s="67">
        <f t="shared" si="0"/>
        <v>14.450867052023128</v>
      </c>
      <c r="L8" s="414"/>
      <c r="M8" s="414"/>
      <c r="N8" s="414"/>
      <c r="O8" s="414"/>
      <c r="P8" s="414"/>
      <c r="Q8" s="414"/>
      <c r="R8" s="414"/>
      <c r="S8" s="414"/>
      <c r="T8" s="414"/>
      <c r="U8" s="414"/>
    </row>
    <row r="9" spans="1:21">
      <c r="A9" s="42" t="s">
        <v>675</v>
      </c>
      <c r="B9" s="49">
        <v>1</v>
      </c>
      <c r="C9" s="49">
        <v>1358</v>
      </c>
      <c r="D9" s="49">
        <v>1018</v>
      </c>
      <c r="E9" s="49">
        <v>228</v>
      </c>
      <c r="F9" s="49">
        <v>194</v>
      </c>
      <c r="G9" s="53">
        <v>2799</v>
      </c>
      <c r="H9" s="49">
        <v>2319</v>
      </c>
      <c r="I9" s="67">
        <f t="shared" si="0"/>
        <v>20.698576972833123</v>
      </c>
      <c r="L9" s="414"/>
      <c r="M9" s="414"/>
      <c r="N9" s="414"/>
      <c r="O9" s="6"/>
      <c r="P9" s="6"/>
      <c r="Q9" s="414"/>
      <c r="R9" s="414"/>
      <c r="S9" s="6"/>
      <c r="T9" s="414"/>
      <c r="U9" s="414"/>
    </row>
    <row r="10" spans="1:21">
      <c r="A10" s="42" t="s">
        <v>676</v>
      </c>
      <c r="B10" s="49">
        <v>2</v>
      </c>
      <c r="C10" s="49">
        <v>713</v>
      </c>
      <c r="D10" s="49">
        <v>593</v>
      </c>
      <c r="E10" s="49">
        <v>158</v>
      </c>
      <c r="F10" s="49">
        <v>92</v>
      </c>
      <c r="G10" s="53">
        <v>1558</v>
      </c>
      <c r="H10" s="49">
        <v>1372</v>
      </c>
      <c r="I10" s="67">
        <f t="shared" si="0"/>
        <v>13.556851311953352</v>
      </c>
      <c r="L10" s="414"/>
      <c r="M10" s="414"/>
      <c r="N10" s="414"/>
      <c r="O10" s="414"/>
      <c r="P10" s="414"/>
      <c r="Q10" s="414"/>
      <c r="R10" s="414"/>
      <c r="S10" s="6"/>
      <c r="T10" s="414"/>
      <c r="U10" s="414"/>
    </row>
    <row r="11" spans="1:21">
      <c r="A11" s="42" t="s">
        <v>677</v>
      </c>
      <c r="B11" s="49">
        <v>1</v>
      </c>
      <c r="C11" s="49">
        <v>430</v>
      </c>
      <c r="D11" s="49">
        <v>440</v>
      </c>
      <c r="E11" s="49">
        <v>68</v>
      </c>
      <c r="F11" s="49">
        <v>60</v>
      </c>
      <c r="G11" s="53">
        <v>999</v>
      </c>
      <c r="H11" s="49">
        <v>850</v>
      </c>
      <c r="I11" s="67">
        <f t="shared" si="0"/>
        <v>17.529411764705884</v>
      </c>
      <c r="L11" s="414"/>
      <c r="M11" s="414"/>
      <c r="N11" s="414"/>
      <c r="O11" s="414"/>
      <c r="P11" s="414"/>
      <c r="Q11" s="414"/>
      <c r="R11" s="414"/>
      <c r="S11" s="414"/>
      <c r="T11" s="414"/>
      <c r="U11" s="414"/>
    </row>
    <row r="12" spans="1:21">
      <c r="A12" s="42" t="s">
        <v>678</v>
      </c>
      <c r="B12" s="49">
        <v>0</v>
      </c>
      <c r="C12" s="49">
        <v>218</v>
      </c>
      <c r="D12" s="49">
        <v>131</v>
      </c>
      <c r="E12" s="49">
        <v>10</v>
      </c>
      <c r="F12" s="49">
        <v>7</v>
      </c>
      <c r="G12" s="53">
        <v>366</v>
      </c>
      <c r="H12" s="49">
        <v>294</v>
      </c>
      <c r="I12" s="67">
        <f t="shared" si="0"/>
        <v>24.489795918367349</v>
      </c>
      <c r="L12" s="414"/>
      <c r="M12" s="414"/>
      <c r="N12" s="414"/>
      <c r="O12" s="414"/>
      <c r="P12" s="414"/>
      <c r="Q12" s="414"/>
      <c r="R12" s="414"/>
      <c r="S12" s="414"/>
      <c r="T12" s="414"/>
      <c r="U12" s="414"/>
    </row>
    <row r="13" spans="1:21">
      <c r="A13" s="42" t="s">
        <v>679</v>
      </c>
      <c r="B13" s="49">
        <v>0</v>
      </c>
      <c r="C13" s="49">
        <v>154</v>
      </c>
      <c r="D13" s="49">
        <v>104</v>
      </c>
      <c r="E13" s="49">
        <v>24</v>
      </c>
      <c r="F13" s="49">
        <v>20</v>
      </c>
      <c r="G13" s="53">
        <v>302</v>
      </c>
      <c r="H13" s="49">
        <v>251</v>
      </c>
      <c r="I13" s="67">
        <f t="shared" si="0"/>
        <v>20.318725099601593</v>
      </c>
      <c r="L13" s="414"/>
      <c r="M13" s="414"/>
      <c r="N13" s="414"/>
      <c r="O13" s="414"/>
      <c r="P13" s="414"/>
      <c r="Q13" s="414"/>
      <c r="R13" s="414"/>
      <c r="S13" s="414"/>
      <c r="T13" s="414"/>
      <c r="U13" s="414"/>
    </row>
    <row r="14" spans="1:21">
      <c r="A14" s="42" t="s">
        <v>680</v>
      </c>
      <c r="B14" s="49">
        <v>0</v>
      </c>
      <c r="C14" s="49">
        <v>299</v>
      </c>
      <c r="D14" s="49">
        <v>248</v>
      </c>
      <c r="E14" s="49">
        <v>20</v>
      </c>
      <c r="F14" s="49">
        <v>55</v>
      </c>
      <c r="G14" s="53">
        <v>622</v>
      </c>
      <c r="H14" s="49">
        <v>511</v>
      </c>
      <c r="I14" s="67">
        <f t="shared" si="0"/>
        <v>21.722113502935414</v>
      </c>
      <c r="L14" s="414"/>
      <c r="M14" s="414"/>
      <c r="N14" s="414"/>
      <c r="O14" s="414"/>
      <c r="P14" s="414"/>
      <c r="Q14" s="414"/>
      <c r="R14" s="414"/>
      <c r="S14" s="414"/>
      <c r="T14" s="414"/>
      <c r="U14" s="414"/>
    </row>
    <row r="15" spans="1:21">
      <c r="A15" s="42" t="s">
        <v>681</v>
      </c>
      <c r="B15" s="49">
        <v>10</v>
      </c>
      <c r="C15" s="49">
        <v>5491</v>
      </c>
      <c r="D15" s="49">
        <v>1375</v>
      </c>
      <c r="E15" s="49">
        <v>250</v>
      </c>
      <c r="F15" s="49">
        <v>191</v>
      </c>
      <c r="G15" s="53">
        <v>7317</v>
      </c>
      <c r="H15" s="49">
        <v>4545</v>
      </c>
      <c r="I15" s="67">
        <f t="shared" si="0"/>
        <v>60.990099009901002</v>
      </c>
      <c r="L15" s="414"/>
      <c r="M15" s="414"/>
      <c r="N15" s="414"/>
      <c r="O15" s="6"/>
      <c r="P15" s="6"/>
      <c r="Q15" s="414"/>
      <c r="R15" s="414"/>
      <c r="S15" s="6"/>
      <c r="T15" s="414"/>
      <c r="U15" s="414"/>
    </row>
    <row r="16" spans="1:21">
      <c r="A16" s="42" t="s">
        <v>682</v>
      </c>
      <c r="B16" s="49">
        <v>5</v>
      </c>
      <c r="C16" s="49">
        <v>1945</v>
      </c>
      <c r="D16" s="49">
        <v>597</v>
      </c>
      <c r="E16" s="49">
        <v>84</v>
      </c>
      <c r="F16" s="49">
        <v>101</v>
      </c>
      <c r="G16" s="53">
        <v>2732</v>
      </c>
      <c r="H16" s="49">
        <v>1814</v>
      </c>
      <c r="I16" s="67">
        <f t="shared" si="0"/>
        <v>50.606394707828002</v>
      </c>
      <c r="L16" s="414"/>
      <c r="M16" s="414"/>
      <c r="N16" s="414"/>
      <c r="O16" s="6"/>
      <c r="P16" s="414"/>
      <c r="Q16" s="414"/>
      <c r="R16" s="414"/>
      <c r="S16" s="6"/>
      <c r="T16" s="414"/>
      <c r="U16" s="414"/>
    </row>
    <row r="17" spans="1:21">
      <c r="A17" s="42" t="s">
        <v>683</v>
      </c>
      <c r="B17" s="49">
        <v>1</v>
      </c>
      <c r="C17" s="49">
        <v>1396</v>
      </c>
      <c r="D17" s="49">
        <v>941</v>
      </c>
      <c r="E17" s="49">
        <v>145</v>
      </c>
      <c r="F17" s="49">
        <v>185</v>
      </c>
      <c r="G17" s="53">
        <v>2668</v>
      </c>
      <c r="H17" s="49">
        <v>2249</v>
      </c>
      <c r="I17" s="67">
        <f t="shared" si="0"/>
        <v>18.630502445531349</v>
      </c>
      <c r="L17" s="414"/>
      <c r="M17" s="414"/>
      <c r="N17" s="414"/>
      <c r="O17" s="6"/>
      <c r="P17" s="414"/>
      <c r="Q17" s="414"/>
      <c r="R17" s="414"/>
      <c r="S17" s="6"/>
      <c r="T17" s="414"/>
      <c r="U17" s="414"/>
    </row>
    <row r="18" spans="1:21">
      <c r="A18" s="42" t="s">
        <v>684</v>
      </c>
      <c r="B18" s="49">
        <v>1</v>
      </c>
      <c r="C18" s="49">
        <v>1689</v>
      </c>
      <c r="D18" s="49">
        <v>1208</v>
      </c>
      <c r="E18" s="49">
        <v>148</v>
      </c>
      <c r="F18" s="49">
        <v>231</v>
      </c>
      <c r="G18" s="53">
        <v>3277</v>
      </c>
      <c r="H18" s="49">
        <v>2596</v>
      </c>
      <c r="I18" s="67">
        <f t="shared" si="0"/>
        <v>26.232665639445301</v>
      </c>
      <c r="L18" s="414"/>
      <c r="M18" s="414"/>
      <c r="N18" s="414"/>
      <c r="O18" s="6"/>
      <c r="P18" s="6"/>
      <c r="Q18" s="414"/>
      <c r="R18" s="414"/>
      <c r="S18" s="6"/>
      <c r="T18" s="414"/>
      <c r="U18" s="414"/>
    </row>
    <row r="19" spans="1:21">
      <c r="A19" s="42" t="s">
        <v>685</v>
      </c>
      <c r="B19" s="49">
        <v>0</v>
      </c>
      <c r="C19" s="49">
        <v>288</v>
      </c>
      <c r="D19" s="49">
        <v>258</v>
      </c>
      <c r="E19" s="49">
        <v>29</v>
      </c>
      <c r="F19" s="49">
        <v>49</v>
      </c>
      <c r="G19" s="53">
        <v>624</v>
      </c>
      <c r="H19" s="49">
        <v>549</v>
      </c>
      <c r="I19" s="67">
        <f t="shared" si="0"/>
        <v>13.661202185792348</v>
      </c>
      <c r="L19" s="414"/>
      <c r="M19" s="414"/>
      <c r="N19" s="414"/>
      <c r="O19" s="414"/>
      <c r="P19" s="414"/>
      <c r="Q19" s="414"/>
      <c r="R19" s="414"/>
      <c r="S19" s="414"/>
      <c r="T19" s="414"/>
      <c r="U19" s="414"/>
    </row>
    <row r="20" spans="1:21">
      <c r="A20" s="42" t="s">
        <v>686</v>
      </c>
      <c r="B20" s="49">
        <v>15</v>
      </c>
      <c r="C20" s="49">
        <v>9264</v>
      </c>
      <c r="D20" s="49">
        <v>7773</v>
      </c>
      <c r="E20" s="49">
        <v>1587</v>
      </c>
      <c r="F20" s="49">
        <v>1278</v>
      </c>
      <c r="G20" s="53">
        <v>19917</v>
      </c>
      <c r="H20" s="49">
        <v>16555</v>
      </c>
      <c r="I20" s="67">
        <f t="shared" si="0"/>
        <v>20.308064028994266</v>
      </c>
      <c r="L20" s="414"/>
      <c r="M20" s="414"/>
      <c r="N20" s="414"/>
      <c r="O20" s="6"/>
      <c r="P20" s="6"/>
      <c r="Q20" s="6"/>
      <c r="R20" s="6"/>
      <c r="S20" s="6"/>
      <c r="T20" s="414"/>
      <c r="U20" s="414"/>
    </row>
    <row r="21" spans="1:21">
      <c r="A21" s="42" t="s">
        <v>687</v>
      </c>
      <c r="B21" s="49">
        <v>1</v>
      </c>
      <c r="C21" s="49">
        <v>508</v>
      </c>
      <c r="D21" s="49">
        <v>546</v>
      </c>
      <c r="E21" s="49">
        <v>70</v>
      </c>
      <c r="F21" s="49">
        <v>96</v>
      </c>
      <c r="G21" s="53">
        <v>1221</v>
      </c>
      <c r="H21" s="49">
        <v>1029</v>
      </c>
      <c r="I21" s="67">
        <f t="shared" si="0"/>
        <v>18.658892128279888</v>
      </c>
      <c r="L21" s="414"/>
      <c r="M21" s="414"/>
      <c r="N21" s="414"/>
      <c r="O21" s="414"/>
      <c r="P21" s="414"/>
      <c r="Q21" s="414"/>
      <c r="R21" s="414"/>
      <c r="S21" s="6"/>
      <c r="T21" s="414"/>
      <c r="U21" s="414"/>
    </row>
    <row r="22" spans="1:21">
      <c r="A22" s="42" t="s">
        <v>688</v>
      </c>
      <c r="B22" s="49">
        <v>6</v>
      </c>
      <c r="C22" s="49">
        <v>2744</v>
      </c>
      <c r="D22" s="49">
        <v>1997</v>
      </c>
      <c r="E22" s="49">
        <v>344</v>
      </c>
      <c r="F22" s="49">
        <v>346</v>
      </c>
      <c r="G22" s="53">
        <v>5437</v>
      </c>
      <c r="H22" s="49">
        <v>4364</v>
      </c>
      <c r="I22" s="67">
        <f t="shared" si="0"/>
        <v>24.58753437213565</v>
      </c>
      <c r="L22" s="414"/>
      <c r="M22" s="414"/>
      <c r="N22" s="414"/>
      <c r="O22" s="6"/>
      <c r="P22" s="6"/>
      <c r="Q22" s="414"/>
      <c r="R22" s="414"/>
      <c r="S22" s="6"/>
      <c r="T22" s="414"/>
      <c r="U22" s="414"/>
    </row>
    <row r="23" spans="1:21">
      <c r="A23" s="42" t="s">
        <v>689</v>
      </c>
      <c r="B23" s="49">
        <v>4</v>
      </c>
      <c r="C23" s="49">
        <v>584</v>
      </c>
      <c r="D23" s="49">
        <v>569</v>
      </c>
      <c r="E23" s="49">
        <v>52</v>
      </c>
      <c r="F23" s="49">
        <v>90</v>
      </c>
      <c r="G23" s="53">
        <v>1299</v>
      </c>
      <c r="H23" s="49">
        <v>1052</v>
      </c>
      <c r="I23" s="67">
        <f t="shared" si="0"/>
        <v>23.479087452471489</v>
      </c>
      <c r="L23" s="414"/>
      <c r="M23" s="414"/>
      <c r="N23" s="414"/>
      <c r="O23" s="414"/>
      <c r="P23" s="414"/>
      <c r="Q23" s="414"/>
      <c r="R23" s="414"/>
      <c r="S23" s="6"/>
      <c r="T23" s="414"/>
      <c r="U23" s="414"/>
    </row>
    <row r="24" spans="1:21">
      <c r="A24" s="42" t="s">
        <v>690</v>
      </c>
      <c r="B24" s="49">
        <v>2</v>
      </c>
      <c r="C24" s="49">
        <v>2619</v>
      </c>
      <c r="D24" s="49">
        <v>1863</v>
      </c>
      <c r="E24" s="49">
        <v>249</v>
      </c>
      <c r="F24" s="49">
        <v>330</v>
      </c>
      <c r="G24" s="53">
        <v>5063</v>
      </c>
      <c r="H24" s="49">
        <v>4093</v>
      </c>
      <c r="I24" s="67">
        <f t="shared" si="0"/>
        <v>23.698998289763011</v>
      </c>
      <c r="L24" s="414"/>
      <c r="M24" s="414"/>
      <c r="N24" s="414"/>
      <c r="O24" s="6"/>
      <c r="P24" s="6"/>
      <c r="Q24" s="414"/>
      <c r="R24" s="414"/>
      <c r="S24" s="6"/>
      <c r="T24" s="414"/>
      <c r="U24" s="414"/>
    </row>
    <row r="25" spans="1:21">
      <c r="A25" s="42" t="s">
        <v>691</v>
      </c>
      <c r="B25" s="49">
        <v>1</v>
      </c>
      <c r="C25" s="49">
        <v>312</v>
      </c>
      <c r="D25" s="49">
        <v>230</v>
      </c>
      <c r="E25" s="49">
        <v>22</v>
      </c>
      <c r="F25" s="49">
        <v>30</v>
      </c>
      <c r="G25" s="53">
        <v>595</v>
      </c>
      <c r="H25" s="49">
        <v>525</v>
      </c>
      <c r="I25" s="67">
        <f t="shared" si="0"/>
        <v>13.333333333333329</v>
      </c>
      <c r="L25" s="414"/>
      <c r="M25" s="414"/>
      <c r="N25" s="414"/>
      <c r="O25" s="414"/>
      <c r="P25" s="414"/>
      <c r="Q25" s="414"/>
      <c r="R25" s="414"/>
      <c r="S25" s="414"/>
      <c r="T25" s="414"/>
      <c r="U25" s="414"/>
    </row>
    <row r="26" spans="1:21">
      <c r="A26" s="42" t="s">
        <v>692</v>
      </c>
      <c r="B26" s="49">
        <v>0</v>
      </c>
      <c r="C26" s="49">
        <v>2244</v>
      </c>
      <c r="D26" s="49">
        <v>1386</v>
      </c>
      <c r="E26" s="49">
        <v>248</v>
      </c>
      <c r="F26" s="49">
        <v>179</v>
      </c>
      <c r="G26" s="53">
        <v>4057</v>
      </c>
      <c r="H26" s="49">
        <v>3096</v>
      </c>
      <c r="I26" s="67">
        <f t="shared" si="0"/>
        <v>31.040051679586554</v>
      </c>
      <c r="L26" s="414"/>
      <c r="M26" s="414"/>
      <c r="N26" s="414"/>
      <c r="O26" s="6"/>
      <c r="P26" s="6"/>
      <c r="Q26" s="414"/>
      <c r="R26" s="414"/>
      <c r="S26" s="6"/>
      <c r="T26" s="414"/>
      <c r="U26" s="414"/>
    </row>
    <row r="27" spans="1:21">
      <c r="A27" s="42" t="s">
        <v>693</v>
      </c>
      <c r="B27" s="49">
        <v>0</v>
      </c>
      <c r="C27" s="49">
        <v>252</v>
      </c>
      <c r="D27" s="49">
        <v>266</v>
      </c>
      <c r="E27" s="49">
        <v>24</v>
      </c>
      <c r="F27" s="49">
        <v>46</v>
      </c>
      <c r="G27" s="53">
        <v>588</v>
      </c>
      <c r="H27" s="49">
        <v>523</v>
      </c>
      <c r="I27" s="67">
        <f t="shared" si="0"/>
        <v>12.428298279158696</v>
      </c>
      <c r="L27" s="414"/>
      <c r="M27" s="414"/>
      <c r="N27" s="414"/>
      <c r="O27" s="414"/>
      <c r="P27" s="414"/>
      <c r="Q27" s="414"/>
      <c r="R27" s="414"/>
      <c r="S27" s="414"/>
      <c r="T27" s="414"/>
      <c r="U27" s="414"/>
    </row>
    <row r="28" spans="1:21">
      <c r="A28" s="42" t="s">
        <v>694</v>
      </c>
      <c r="B28" s="49">
        <v>4</v>
      </c>
      <c r="C28" s="49">
        <v>1626</v>
      </c>
      <c r="D28" s="49">
        <v>432</v>
      </c>
      <c r="E28" s="49">
        <v>72</v>
      </c>
      <c r="F28" s="49">
        <v>58</v>
      </c>
      <c r="G28" s="53">
        <v>2192</v>
      </c>
      <c r="H28" s="49">
        <v>1358</v>
      </c>
      <c r="I28" s="67">
        <f t="shared" si="0"/>
        <v>61.413843888070687</v>
      </c>
      <c r="L28" s="414"/>
      <c r="M28" s="414"/>
      <c r="N28" s="414"/>
      <c r="O28" s="6"/>
      <c r="P28" s="414"/>
      <c r="Q28" s="414"/>
      <c r="R28" s="414"/>
      <c r="S28" s="6"/>
      <c r="T28" s="414"/>
      <c r="U28" s="414"/>
    </row>
    <row r="29" spans="1:21">
      <c r="A29" s="42" t="s">
        <v>695</v>
      </c>
      <c r="B29" s="49">
        <v>13</v>
      </c>
      <c r="C29" s="49">
        <v>13505</v>
      </c>
      <c r="D29" s="49">
        <v>9122</v>
      </c>
      <c r="E29" s="49">
        <v>2015</v>
      </c>
      <c r="F29" s="49">
        <v>1661</v>
      </c>
      <c r="G29" s="53">
        <v>26316</v>
      </c>
      <c r="H29" s="49">
        <v>21580</v>
      </c>
      <c r="I29" s="67">
        <f t="shared" si="0"/>
        <v>21.946246524559783</v>
      </c>
      <c r="L29" s="414"/>
      <c r="M29" s="414"/>
      <c r="N29" s="414"/>
      <c r="O29" s="6"/>
      <c r="P29" s="6"/>
      <c r="Q29" s="6"/>
      <c r="R29" s="6"/>
      <c r="S29" s="6"/>
      <c r="T29" s="414"/>
      <c r="U29" s="414"/>
    </row>
    <row r="30" spans="1:21">
      <c r="A30" s="42" t="s">
        <v>696</v>
      </c>
      <c r="B30" s="49">
        <v>2</v>
      </c>
      <c r="C30" s="49">
        <v>1030</v>
      </c>
      <c r="D30" s="49">
        <v>677</v>
      </c>
      <c r="E30" s="49">
        <v>116</v>
      </c>
      <c r="F30" s="49">
        <v>150</v>
      </c>
      <c r="G30" s="53">
        <v>1975</v>
      </c>
      <c r="H30" s="49">
        <v>1589</v>
      </c>
      <c r="I30" s="67">
        <f t="shared" si="0"/>
        <v>24.29200755191944</v>
      </c>
      <c r="L30" s="414"/>
      <c r="M30" s="414"/>
      <c r="N30" s="414"/>
      <c r="O30" s="6"/>
      <c r="P30" s="414"/>
      <c r="Q30" s="414"/>
      <c r="R30" s="414"/>
      <c r="S30" s="6"/>
      <c r="T30" s="414"/>
      <c r="U30" s="414"/>
    </row>
    <row r="31" spans="1:21">
      <c r="A31" s="42" t="s">
        <v>697</v>
      </c>
      <c r="B31" s="49">
        <v>1</v>
      </c>
      <c r="C31" s="49">
        <v>897</v>
      </c>
      <c r="D31" s="49">
        <v>194</v>
      </c>
      <c r="E31" s="49">
        <v>31</v>
      </c>
      <c r="F31" s="49">
        <v>34</v>
      </c>
      <c r="G31" s="53">
        <v>1157</v>
      </c>
      <c r="H31" s="49">
        <v>652</v>
      </c>
      <c r="I31" s="67">
        <f t="shared" si="0"/>
        <v>77.453987730061357</v>
      </c>
      <c r="L31" s="414"/>
      <c r="M31" s="414"/>
      <c r="N31" s="414"/>
      <c r="O31" s="414"/>
      <c r="P31" s="414"/>
      <c r="Q31" s="414"/>
      <c r="R31" s="414"/>
      <c r="S31" s="6"/>
      <c r="T31" s="414"/>
      <c r="U31" s="414"/>
    </row>
    <row r="32" spans="1:21">
      <c r="A32" s="42" t="s">
        <v>698</v>
      </c>
      <c r="B32" s="49">
        <v>4</v>
      </c>
      <c r="C32" s="49">
        <v>1357</v>
      </c>
      <c r="D32" s="49">
        <v>1324</v>
      </c>
      <c r="E32" s="49">
        <v>202</v>
      </c>
      <c r="F32" s="49">
        <v>195</v>
      </c>
      <c r="G32" s="53">
        <v>3082</v>
      </c>
      <c r="H32" s="49">
        <v>2686</v>
      </c>
      <c r="I32" s="67">
        <f t="shared" si="0"/>
        <v>14.743112434847362</v>
      </c>
      <c r="L32" s="414"/>
      <c r="M32" s="414"/>
      <c r="N32" s="414"/>
      <c r="O32" s="6"/>
      <c r="P32" s="6"/>
      <c r="Q32" s="414"/>
      <c r="R32" s="414"/>
      <c r="S32" s="6"/>
      <c r="T32" s="414"/>
      <c r="U32" s="414"/>
    </row>
    <row r="33" spans="1:21">
      <c r="A33" s="42" t="s">
        <v>699</v>
      </c>
      <c r="B33" s="49">
        <v>1</v>
      </c>
      <c r="C33" s="49">
        <v>411</v>
      </c>
      <c r="D33" s="49">
        <v>425</v>
      </c>
      <c r="E33" s="49">
        <v>128</v>
      </c>
      <c r="F33" s="49">
        <v>122</v>
      </c>
      <c r="G33" s="53">
        <v>1087</v>
      </c>
      <c r="H33" s="49">
        <v>924</v>
      </c>
      <c r="I33" s="67">
        <f t="shared" si="0"/>
        <v>17.640692640692635</v>
      </c>
      <c r="L33" s="414"/>
      <c r="M33" s="414"/>
      <c r="N33" s="414"/>
      <c r="O33" s="414"/>
      <c r="P33" s="414"/>
      <c r="Q33" s="414"/>
      <c r="R33" s="414"/>
      <c r="S33" s="6"/>
      <c r="T33" s="414"/>
      <c r="U33" s="414"/>
    </row>
    <row r="34" spans="1:21">
      <c r="A34" s="42" t="s">
        <v>700</v>
      </c>
      <c r="B34" s="49">
        <v>0</v>
      </c>
      <c r="C34" s="49">
        <v>130</v>
      </c>
      <c r="D34" s="49">
        <v>48</v>
      </c>
      <c r="E34" s="49">
        <v>8</v>
      </c>
      <c r="F34" s="49">
        <v>3</v>
      </c>
      <c r="G34" s="53">
        <v>189</v>
      </c>
      <c r="H34" s="49">
        <v>112</v>
      </c>
      <c r="I34" s="67">
        <f t="shared" si="0"/>
        <v>68.75</v>
      </c>
      <c r="L34" s="414"/>
      <c r="M34" s="414"/>
      <c r="N34" s="414"/>
      <c r="O34" s="414"/>
      <c r="P34" s="414"/>
      <c r="Q34" s="414"/>
      <c r="R34" s="414"/>
      <c r="S34" s="414"/>
      <c r="T34" s="414"/>
      <c r="U34" s="414"/>
    </row>
    <row r="35" spans="1:21">
      <c r="A35" s="42"/>
      <c r="B35" s="49"/>
      <c r="C35" s="49"/>
      <c r="D35" s="49"/>
      <c r="E35" s="49"/>
      <c r="F35" s="49"/>
      <c r="G35" s="49"/>
      <c r="H35" s="49"/>
      <c r="I35" s="67"/>
      <c r="L35" s="414"/>
      <c r="M35" s="414"/>
      <c r="N35" s="6"/>
      <c r="O35" s="6"/>
      <c r="P35" s="6"/>
      <c r="Q35" s="6"/>
      <c r="R35" s="6"/>
      <c r="S35" s="6"/>
    </row>
    <row r="36" spans="1:21">
      <c r="A36" s="55" t="s">
        <v>144</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108</v>
      </c>
      <c r="B40" s="41" t="s">
        <v>109</v>
      </c>
      <c r="C40" s="42"/>
      <c r="D40" s="42"/>
      <c r="E40" s="42"/>
      <c r="F40" s="42"/>
      <c r="G40" s="42"/>
      <c r="H40" s="42"/>
      <c r="I40" s="42"/>
    </row>
    <row r="41" spans="1:21">
      <c r="A41" s="41" t="s">
        <v>110</v>
      </c>
      <c r="B41" s="41" t="s">
        <v>47</v>
      </c>
      <c r="C41" s="42"/>
      <c r="D41" s="42"/>
      <c r="E41" s="42"/>
      <c r="F41" s="42"/>
      <c r="G41" s="42"/>
      <c r="H41" s="42"/>
      <c r="I41" s="42"/>
    </row>
  </sheetData>
  <sheetProtection algorithmName="SHA-512" hashValue="tZCQvCDthgqI2/t3foxgZFznhGPXOUlkPFWjzp16WB6IIO77WB1pI1WKdyhrln7XQ48PfwHU+CGhZuKJjcwPog==" saltValue="liW8TFLLIFJSn4KTexx0/g==" spinCount="100000"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A3" sqref="A3"/>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55" t="s">
        <v>664</v>
      </c>
      <c r="B1" s="455"/>
      <c r="C1" s="455"/>
      <c r="D1" s="455"/>
      <c r="E1" s="455"/>
      <c r="F1" s="455"/>
      <c r="G1" s="455"/>
    </row>
    <row r="2" spans="1:14" ht="25.5">
      <c r="A2" s="63" t="s">
        <v>97</v>
      </c>
      <c r="B2" s="62" t="s">
        <v>181</v>
      </c>
      <c r="C2" s="62" t="s">
        <v>180</v>
      </c>
      <c r="D2" s="62" t="s">
        <v>179</v>
      </c>
      <c r="E2" s="63" t="s">
        <v>178</v>
      </c>
      <c r="F2" s="62" t="s">
        <v>177</v>
      </c>
      <c r="G2" s="64" t="s">
        <v>147</v>
      </c>
    </row>
    <row r="3" spans="1:14">
      <c r="A3" s="195" t="s">
        <v>659</v>
      </c>
      <c r="B3" s="138">
        <v>102</v>
      </c>
      <c r="C3" s="138">
        <v>69382</v>
      </c>
      <c r="D3" s="138">
        <v>38928</v>
      </c>
      <c r="E3" s="138">
        <v>7134</v>
      </c>
      <c r="F3" s="138">
        <v>6789</v>
      </c>
      <c r="G3" s="141">
        <v>122335</v>
      </c>
      <c r="I3" s="388"/>
      <c r="J3" s="6"/>
      <c r="K3" s="6"/>
      <c r="L3" s="6"/>
      <c r="M3" s="6"/>
      <c r="N3" s="6"/>
    </row>
    <row r="6" spans="1:14">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108</v>
      </c>
      <c r="B27" s="41" t="s">
        <v>109</v>
      </c>
    </row>
    <row r="28" spans="1:2">
      <c r="A28" s="41" t="s">
        <v>110</v>
      </c>
      <c r="B28" s="41" t="s">
        <v>47</v>
      </c>
    </row>
  </sheetData>
  <sheetProtection algorithmName="SHA-512" hashValue="nbIkmixqy5Wi7Oi6Fjef7b+ZyzBQzSy3170AN2GhK7Y7UMxYIuMMCRS8Xs5uWvbjhB24yzZVmD/BAh+jB1dZuw==" saltValue="+I3VkC6Y0LJKuJHHtaxEcA=="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J8" sqref="J8"/>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55" t="s">
        <v>665</v>
      </c>
      <c r="B1" s="455"/>
      <c r="C1" s="455"/>
      <c r="D1" s="455"/>
      <c r="E1" s="455"/>
      <c r="F1" s="455"/>
      <c r="G1" s="455"/>
      <c r="H1" s="455"/>
      <c r="I1" s="455"/>
      <c r="J1" s="455"/>
      <c r="K1" s="455"/>
      <c r="L1" s="455"/>
    </row>
    <row r="2" spans="1:18" ht="96.75" customHeight="1">
      <c r="A2" s="63" t="s">
        <v>97</v>
      </c>
      <c r="B2" s="62" t="s">
        <v>153</v>
      </c>
      <c r="C2" s="63" t="s">
        <v>154</v>
      </c>
      <c r="D2" s="62" t="s">
        <v>155</v>
      </c>
      <c r="E2" s="63" t="s">
        <v>156</v>
      </c>
      <c r="F2" s="62" t="s">
        <v>157</v>
      </c>
      <c r="G2" s="63" t="s">
        <v>158</v>
      </c>
      <c r="H2" s="62" t="s">
        <v>159</v>
      </c>
      <c r="I2" s="63" t="s">
        <v>160</v>
      </c>
      <c r="J2" s="62" t="s">
        <v>161</v>
      </c>
      <c r="K2" s="63" t="s">
        <v>162</v>
      </c>
      <c r="L2" s="64" t="s">
        <v>147</v>
      </c>
    </row>
    <row r="3" spans="1:18">
      <c r="A3" s="195" t="s">
        <v>659</v>
      </c>
      <c r="B3" s="139">
        <v>65</v>
      </c>
      <c r="C3" s="139">
        <v>561</v>
      </c>
      <c r="D3" s="139">
        <v>6741</v>
      </c>
      <c r="E3" s="139">
        <v>7037</v>
      </c>
      <c r="F3" s="139">
        <v>12297</v>
      </c>
      <c r="G3" s="139">
        <v>44307</v>
      </c>
      <c r="H3" s="139">
        <v>1516</v>
      </c>
      <c r="I3" s="139">
        <v>11576</v>
      </c>
      <c r="J3" s="139">
        <v>4519</v>
      </c>
      <c r="K3" s="139">
        <v>33716</v>
      </c>
      <c r="L3" s="141">
        <v>122335</v>
      </c>
      <c r="M3" s="398"/>
      <c r="N3" s="398"/>
      <c r="O3" s="398"/>
      <c r="P3" s="398"/>
      <c r="Q3" s="398"/>
      <c r="R3" s="398"/>
    </row>
    <row r="8" spans="1:18">
      <c r="I8" s="6"/>
    </row>
    <row r="12" spans="1:18">
      <c r="H12" s="139"/>
      <c r="I12" s="139"/>
      <c r="J12" s="139"/>
      <c r="K12" s="139"/>
      <c r="L12" s="139"/>
      <c r="M12" s="139"/>
      <c r="N12" s="139"/>
      <c r="O12" s="139"/>
      <c r="P12" s="139"/>
      <c r="Q12" s="139"/>
      <c r="R12" s="139"/>
    </row>
    <row r="33" spans="1:2">
      <c r="A33" s="41" t="s">
        <v>108</v>
      </c>
      <c r="B33" s="41" t="s">
        <v>109</v>
      </c>
    </row>
    <row r="34" spans="1:2">
      <c r="A34" s="41" t="s">
        <v>110</v>
      </c>
      <c r="B34" s="41" t="s">
        <v>47</v>
      </c>
    </row>
  </sheetData>
  <sheetProtection algorithmName="SHA-512" hashValue="NVU2OQ6QnqjTKAzDVyjv3ktue9kTagcBYiXXgTPQo0GDqx19hCBXKBSZLARsjW6vp/akvkb541+RBL44egxlfg==" saltValue="pdyT+okVohzNWZCtFS28qw==" spinCount="100000"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topLeftCell="A2" zoomScale="80" zoomScaleNormal="80" workbookViewId="0">
      <selection activeCell="M20" sqref="L20:M20"/>
    </sheetView>
  </sheetViews>
  <sheetFormatPr baseColWidth="10" defaultRowHeight="15"/>
  <cols>
    <col min="1" max="1" width="18.42578125" customWidth="1"/>
    <col min="2" max="4" width="16" customWidth="1"/>
  </cols>
  <sheetData>
    <row r="1" spans="1:19" ht="35.25" customHeight="1">
      <c r="A1" s="437" t="s">
        <v>281</v>
      </c>
      <c r="B1" s="437"/>
      <c r="C1" s="437"/>
      <c r="D1" s="437"/>
    </row>
    <row r="2" spans="1:19" ht="15.75">
      <c r="A2" s="456" t="s">
        <v>659</v>
      </c>
      <c r="B2" s="456"/>
      <c r="C2" s="456"/>
      <c r="D2" s="456"/>
    </row>
    <row r="3" spans="1:19" ht="15.75" customHeight="1">
      <c r="A3" s="112"/>
      <c r="B3" s="62" t="s">
        <v>164</v>
      </c>
      <c r="C3" s="63" t="s">
        <v>165</v>
      </c>
      <c r="D3" s="73" t="s">
        <v>166</v>
      </c>
      <c r="N3" s="424" t="s">
        <v>666</v>
      </c>
      <c r="O3" s="424"/>
      <c r="P3" s="424"/>
      <c r="Q3" s="424"/>
      <c r="R3" s="424"/>
      <c r="S3" s="424"/>
    </row>
    <row r="4" spans="1:19">
      <c r="A4" s="228" t="s">
        <v>167</v>
      </c>
      <c r="B4" s="213">
        <v>9118</v>
      </c>
      <c r="C4" s="214">
        <v>10002</v>
      </c>
      <c r="D4" s="215">
        <v>19120</v>
      </c>
      <c r="N4" s="424"/>
      <c r="O4" s="424"/>
      <c r="P4" s="424"/>
      <c r="Q4" s="424"/>
      <c r="R4" s="424"/>
      <c r="S4" s="424"/>
    </row>
    <row r="5" spans="1:19" ht="30" customHeight="1">
      <c r="A5" s="229" t="s">
        <v>168</v>
      </c>
      <c r="B5" s="216">
        <v>7317</v>
      </c>
      <c r="C5" s="217">
        <v>8133</v>
      </c>
      <c r="D5" s="218">
        <v>15450</v>
      </c>
      <c r="N5" s="424"/>
      <c r="O5" s="424"/>
      <c r="P5" s="424"/>
      <c r="Q5" s="424"/>
      <c r="R5" s="424"/>
      <c r="S5" s="424"/>
    </row>
    <row r="6" spans="1:19" ht="30" customHeight="1">
      <c r="A6" s="230" t="s">
        <v>169</v>
      </c>
      <c r="B6" s="216">
        <v>48854</v>
      </c>
      <c r="C6" s="217">
        <v>61013</v>
      </c>
      <c r="D6" s="218">
        <v>109867</v>
      </c>
      <c r="N6" s="424"/>
      <c r="O6" s="424"/>
      <c r="P6" s="424"/>
      <c r="Q6" s="424"/>
      <c r="R6" s="424"/>
      <c r="S6" s="424"/>
    </row>
    <row r="7" spans="1:19" ht="51" customHeight="1">
      <c r="A7" s="62" t="s">
        <v>170</v>
      </c>
      <c r="B7" s="219">
        <f>SUM(B4:B6)</f>
        <v>65289</v>
      </c>
      <c r="C7" s="220">
        <f>SUM(C4:C6)</f>
        <v>79148</v>
      </c>
      <c r="D7" s="221">
        <f>SUM(D4:D6)</f>
        <v>144437</v>
      </c>
      <c r="N7" s="424"/>
      <c r="O7" s="424"/>
      <c r="P7" s="424"/>
      <c r="Q7" s="424"/>
      <c r="R7" s="424"/>
      <c r="S7" s="424"/>
    </row>
    <row r="8" spans="1:19">
      <c r="A8" s="228" t="s">
        <v>171</v>
      </c>
      <c r="B8" s="222">
        <v>1040</v>
      </c>
      <c r="C8" s="223">
        <v>960</v>
      </c>
      <c r="D8" s="218">
        <v>2000</v>
      </c>
      <c r="N8" s="424"/>
      <c r="O8" s="424"/>
      <c r="P8" s="424"/>
      <c r="Q8" s="424"/>
      <c r="R8" s="424"/>
      <c r="S8" s="424"/>
    </row>
    <row r="9" spans="1:19">
      <c r="A9" s="229" t="s">
        <v>172</v>
      </c>
      <c r="B9" s="216">
        <v>4177</v>
      </c>
      <c r="C9" s="217">
        <v>5236</v>
      </c>
      <c r="D9" s="218">
        <v>9413</v>
      </c>
      <c r="N9" s="424"/>
      <c r="O9" s="424"/>
      <c r="P9" s="424"/>
      <c r="Q9" s="424"/>
      <c r="R9" s="424"/>
      <c r="S9" s="424"/>
    </row>
    <row r="10" spans="1:19">
      <c r="A10" s="229" t="s">
        <v>173</v>
      </c>
      <c r="B10" s="222">
        <v>541</v>
      </c>
      <c r="C10" s="223">
        <v>504</v>
      </c>
      <c r="D10" s="224">
        <v>1045</v>
      </c>
      <c r="N10" s="424"/>
      <c r="O10" s="424"/>
      <c r="P10" s="424"/>
      <c r="Q10" s="424"/>
      <c r="R10" s="424"/>
      <c r="S10" s="424"/>
    </row>
    <row r="11" spans="1:19">
      <c r="A11" s="230" t="s">
        <v>174</v>
      </c>
      <c r="B11" s="216">
        <v>56457</v>
      </c>
      <c r="C11" s="217">
        <v>65878</v>
      </c>
      <c r="D11" s="218">
        <v>122335</v>
      </c>
      <c r="N11" s="424"/>
      <c r="O11" s="424"/>
      <c r="P11" s="424"/>
      <c r="Q11" s="424"/>
      <c r="R11" s="424"/>
      <c r="S11" s="424"/>
    </row>
    <row r="12" spans="1:19" ht="38.25" customHeight="1">
      <c r="A12" s="62" t="s">
        <v>175</v>
      </c>
      <c r="B12" s="219">
        <f>SUM(B8:B11)</f>
        <v>62215</v>
      </c>
      <c r="C12" s="220">
        <f>SUM(C8:C11)</f>
        <v>72578</v>
      </c>
      <c r="D12" s="221">
        <f>SUM(D8:D11)</f>
        <v>134793</v>
      </c>
      <c r="N12" s="424"/>
      <c r="O12" s="424"/>
      <c r="P12" s="424"/>
      <c r="Q12" s="424"/>
      <c r="R12" s="424"/>
      <c r="S12" s="424"/>
    </row>
    <row r="13" spans="1:19">
      <c r="A13" s="63" t="s">
        <v>176</v>
      </c>
      <c r="B13" s="225">
        <f>B7+B12</f>
        <v>127504</v>
      </c>
      <c r="C13" s="226">
        <f>C7+C12</f>
        <v>151726</v>
      </c>
      <c r="D13" s="227">
        <f>D7+D12</f>
        <v>279230</v>
      </c>
    </row>
    <row r="15" spans="1:19">
      <c r="K15" s="6"/>
      <c r="L15" s="6"/>
      <c r="M15" s="6"/>
      <c r="N15" s="6"/>
      <c r="O15" s="6"/>
      <c r="P15" s="6"/>
      <c r="Q15" s="410"/>
      <c r="R15" s="410"/>
    </row>
    <row r="16" spans="1:19">
      <c r="J16" s="6"/>
      <c r="K16" s="6"/>
      <c r="L16" s="6"/>
      <c r="M16" s="6"/>
      <c r="N16" s="6"/>
      <c r="O16" s="6"/>
      <c r="P16" s="6"/>
      <c r="Q16" s="410"/>
      <c r="R16" s="410"/>
      <c r="S16" s="326"/>
    </row>
    <row r="17" spans="1:19">
      <c r="J17" s="6"/>
      <c r="K17" s="6"/>
      <c r="L17" s="6"/>
      <c r="M17" s="6"/>
      <c r="N17" s="6"/>
      <c r="O17" s="6"/>
      <c r="P17" s="6"/>
      <c r="Q17" s="410"/>
      <c r="R17" s="410"/>
      <c r="S17" s="326"/>
    </row>
    <row r="18" spans="1:19">
      <c r="K18" s="388"/>
      <c r="L18" s="410"/>
      <c r="M18" s="6"/>
      <c r="N18" s="6"/>
      <c r="O18" s="6"/>
      <c r="P18" s="6"/>
      <c r="Q18" s="6"/>
      <c r="R18" s="6"/>
      <c r="S18" s="326"/>
    </row>
    <row r="19" spans="1:19">
      <c r="A19" s="41" t="s">
        <v>108</v>
      </c>
      <c r="B19" s="41" t="s">
        <v>109</v>
      </c>
      <c r="K19" s="6"/>
      <c r="L19" s="6"/>
      <c r="M19" s="6"/>
      <c r="N19" s="6"/>
      <c r="O19" s="6"/>
      <c r="P19" s="6"/>
      <c r="Q19" s="6"/>
      <c r="R19" s="6"/>
      <c r="S19" s="6"/>
    </row>
    <row r="20" spans="1:19">
      <c r="A20" s="41" t="s">
        <v>110</v>
      </c>
      <c r="B20" s="41" t="s">
        <v>47</v>
      </c>
      <c r="I20" s="6"/>
      <c r="J20" s="6"/>
      <c r="K20" s="410"/>
      <c r="L20" s="410"/>
      <c r="M20" s="6"/>
      <c r="N20" s="6"/>
      <c r="O20" s="6"/>
      <c r="P20" s="6"/>
      <c r="Q20" s="6"/>
      <c r="R20" s="6"/>
      <c r="S20" s="6"/>
    </row>
    <row r="21" spans="1:19">
      <c r="I21" s="6"/>
      <c r="J21" s="388"/>
      <c r="K21" s="6"/>
      <c r="L21" s="410"/>
      <c r="M21" s="410"/>
      <c r="N21" s="6"/>
      <c r="O21" s="6"/>
      <c r="P21" s="6"/>
      <c r="Q21" s="6"/>
      <c r="R21" s="6"/>
      <c r="S21" s="6"/>
    </row>
    <row r="22" spans="1:19">
      <c r="I22" s="6"/>
      <c r="J22" s="6"/>
      <c r="K22" s="6"/>
      <c r="L22" s="410"/>
      <c r="M22" s="6"/>
      <c r="N22" s="6"/>
      <c r="O22" s="6"/>
      <c r="P22" s="6"/>
      <c r="Q22" s="6"/>
      <c r="R22" s="6"/>
      <c r="S22" s="6"/>
    </row>
    <row r="23" spans="1:19">
      <c r="J23" s="6"/>
      <c r="K23" s="6"/>
      <c r="L23" s="6"/>
      <c r="M23" s="6"/>
      <c r="N23" s="6"/>
      <c r="O23" s="6"/>
      <c r="S23" s="6"/>
    </row>
    <row r="24" spans="1:19">
      <c r="I24" s="6"/>
      <c r="J24" s="6"/>
      <c r="K24" s="6"/>
      <c r="L24" s="6"/>
      <c r="M24" s="6"/>
      <c r="N24" s="6"/>
      <c r="O24" s="6"/>
      <c r="R24" s="6"/>
      <c r="S24" s="326"/>
    </row>
    <row r="25" spans="1:19">
      <c r="M25" s="6"/>
      <c r="N25" s="326"/>
      <c r="O25" s="326"/>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uZGRVbVbddpd2EkMdRNGQgbR3IRpvxrj9O+2CC6Lb99DlXJehxfO6ocDwaj3xtRV6inbuYgzTGBvIVeyl4K1A==" saltValue="xh32wzr1KL+1GPqDR3+bIQ==" spinCount="100000" sheet="1" objects="1" scenarios="1"/>
  <sortState ref="K15:P20">
    <sortCondition ref="K15"/>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410"/>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58" t="s">
        <v>163</v>
      </c>
      <c r="B1" s="458"/>
      <c r="C1" s="458"/>
      <c r="D1" s="458"/>
      <c r="E1" s="147"/>
      <c r="F1" s="458" t="s">
        <v>667</v>
      </c>
      <c r="G1" s="458"/>
      <c r="H1" s="458"/>
      <c r="I1" s="458"/>
      <c r="J1" s="458"/>
      <c r="K1" s="458"/>
      <c r="L1" s="147"/>
      <c r="M1" s="147"/>
      <c r="N1" s="147"/>
      <c r="O1" s="147"/>
      <c r="P1" s="147"/>
      <c r="Q1" s="147"/>
      <c r="R1" s="147"/>
      <c r="S1" s="147"/>
      <c r="T1" s="147"/>
    </row>
    <row r="2" spans="1:20" ht="15.75">
      <c r="A2" s="457">
        <v>42736</v>
      </c>
      <c r="B2" s="457"/>
      <c r="C2" s="457"/>
      <c r="D2" s="457"/>
      <c r="G2" s="71">
        <v>2017</v>
      </c>
      <c r="H2" s="71">
        <v>2018</v>
      </c>
      <c r="I2" s="71">
        <v>2019</v>
      </c>
      <c r="J2" s="71">
        <v>2020</v>
      </c>
      <c r="K2" s="71">
        <v>2021</v>
      </c>
    </row>
    <row r="3" spans="1:20" ht="15.75">
      <c r="A3" s="72"/>
      <c r="B3" s="62" t="s">
        <v>164</v>
      </c>
      <c r="C3" s="63" t="s">
        <v>165</v>
      </c>
      <c r="D3" s="73" t="s">
        <v>166</v>
      </c>
      <c r="F3" s="237" t="s">
        <v>167</v>
      </c>
      <c r="G3" s="239">
        <v>11937</v>
      </c>
      <c r="H3" s="239">
        <v>11415</v>
      </c>
      <c r="I3" s="240">
        <v>10930</v>
      </c>
      <c r="J3" s="412">
        <v>11317</v>
      </c>
      <c r="K3" s="415">
        <v>19120</v>
      </c>
    </row>
    <row r="4" spans="1:20">
      <c r="A4" s="231" t="s">
        <v>167</v>
      </c>
      <c r="B4" s="214">
        <v>5394</v>
      </c>
      <c r="C4" s="214">
        <v>6543</v>
      </c>
      <c r="D4" s="215">
        <v>11937</v>
      </c>
      <c r="F4" s="238" t="s">
        <v>168</v>
      </c>
      <c r="G4" s="241">
        <v>9357</v>
      </c>
      <c r="H4" s="241">
        <v>8656</v>
      </c>
      <c r="I4" s="242">
        <v>9355</v>
      </c>
      <c r="J4" s="413">
        <v>9860</v>
      </c>
      <c r="K4" s="415">
        <v>15450</v>
      </c>
    </row>
    <row r="5" spans="1:20">
      <c r="A5" s="232" t="s">
        <v>168</v>
      </c>
      <c r="B5" s="217">
        <v>4358</v>
      </c>
      <c r="C5" s="217">
        <v>4999</v>
      </c>
      <c r="D5" s="218">
        <v>9357</v>
      </c>
      <c r="F5" s="238" t="s">
        <v>169</v>
      </c>
      <c r="G5" s="241">
        <v>100274</v>
      </c>
      <c r="H5" s="241">
        <v>92632</v>
      </c>
      <c r="I5" s="242">
        <v>88690</v>
      </c>
      <c r="J5" s="413">
        <v>87955</v>
      </c>
      <c r="K5" s="415">
        <v>109867</v>
      </c>
    </row>
    <row r="6" spans="1:20" ht="38.25">
      <c r="A6" s="232" t="s">
        <v>169</v>
      </c>
      <c r="B6" s="217">
        <v>45059</v>
      </c>
      <c r="C6" s="217">
        <v>55215</v>
      </c>
      <c r="D6" s="218">
        <v>100274</v>
      </c>
      <c r="F6" s="233" t="s">
        <v>170</v>
      </c>
      <c r="G6" s="243">
        <f>SUM(G3:G5)</f>
        <v>121568</v>
      </c>
      <c r="H6" s="243">
        <f>SUM(H3:H5)</f>
        <v>112703</v>
      </c>
      <c r="I6" s="244">
        <f>SUM(I3:I5)</f>
        <v>108975</v>
      </c>
      <c r="J6" s="243">
        <f>SUM(J3:J5)</f>
        <v>109132</v>
      </c>
      <c r="K6" s="416">
        <v>144437</v>
      </c>
    </row>
    <row r="7" spans="1:20">
      <c r="A7" s="233" t="s">
        <v>170</v>
      </c>
      <c r="B7" s="235">
        <f>SUM(B4:B6)</f>
        <v>54811</v>
      </c>
      <c r="C7" s="235">
        <f>SUM(C4:C6)</f>
        <v>66757</v>
      </c>
      <c r="D7" s="236">
        <f>SUM(D4:D6)</f>
        <v>121568</v>
      </c>
      <c r="F7" s="238" t="s">
        <v>171</v>
      </c>
      <c r="G7" s="241">
        <v>2273</v>
      </c>
      <c r="H7" s="245">
        <v>1607</v>
      </c>
      <c r="I7" s="242">
        <v>1371</v>
      </c>
      <c r="J7" s="413">
        <v>1797</v>
      </c>
      <c r="K7" s="415">
        <v>2000</v>
      </c>
    </row>
    <row r="8" spans="1:20">
      <c r="A8" s="232" t="s">
        <v>171</v>
      </c>
      <c r="B8" s="217">
        <v>1278</v>
      </c>
      <c r="C8" s="223">
        <v>995</v>
      </c>
      <c r="D8" s="218">
        <v>2273</v>
      </c>
      <c r="F8" s="238" t="s">
        <v>172</v>
      </c>
      <c r="G8" s="241">
        <v>8935</v>
      </c>
      <c r="H8" s="241">
        <v>8449</v>
      </c>
      <c r="I8" s="242">
        <v>8437</v>
      </c>
      <c r="J8" s="413">
        <v>7990</v>
      </c>
      <c r="K8" s="415">
        <v>9413</v>
      </c>
    </row>
    <row r="9" spans="1:20">
      <c r="A9" s="232" t="s">
        <v>172</v>
      </c>
      <c r="B9" s="217">
        <v>4142</v>
      </c>
      <c r="C9" s="217">
        <v>4793</v>
      </c>
      <c r="D9" s="218">
        <v>8935</v>
      </c>
      <c r="F9" s="238" t="s">
        <v>173</v>
      </c>
      <c r="G9" s="245">
        <v>1047</v>
      </c>
      <c r="H9" s="245">
        <v>892</v>
      </c>
      <c r="I9" s="242">
        <v>853</v>
      </c>
      <c r="J9" s="413">
        <v>856</v>
      </c>
      <c r="K9" s="415">
        <v>1045</v>
      </c>
    </row>
    <row r="10" spans="1:20">
      <c r="A10" s="232" t="s">
        <v>173</v>
      </c>
      <c r="B10" s="223">
        <v>553</v>
      </c>
      <c r="C10" s="223">
        <v>494</v>
      </c>
      <c r="D10" s="218">
        <v>1047</v>
      </c>
      <c r="F10" s="238" t="s">
        <v>174</v>
      </c>
      <c r="G10" s="241">
        <v>97951</v>
      </c>
      <c r="H10" s="241">
        <v>92050</v>
      </c>
      <c r="I10" s="242">
        <v>89783</v>
      </c>
      <c r="J10" s="413">
        <v>91389</v>
      </c>
      <c r="K10" s="415">
        <v>122335</v>
      </c>
    </row>
    <row r="11" spans="1:20" ht="25.5">
      <c r="A11" s="232" t="s">
        <v>174</v>
      </c>
      <c r="B11" s="217">
        <v>45576</v>
      </c>
      <c r="C11" s="217">
        <v>52375</v>
      </c>
      <c r="D11" s="218">
        <v>97951</v>
      </c>
      <c r="F11" s="233" t="s">
        <v>175</v>
      </c>
      <c r="G11" s="243">
        <f>SUM(G7:G10)</f>
        <v>110206</v>
      </c>
      <c r="H11" s="243">
        <f>SUM(H7:H10)</f>
        <v>102998</v>
      </c>
      <c r="I11" s="244">
        <f>SUM(I7:I10)</f>
        <v>100444</v>
      </c>
      <c r="J11" s="244">
        <f>SUM(J7:J10)</f>
        <v>102032</v>
      </c>
      <c r="K11" s="417">
        <v>134793</v>
      </c>
    </row>
    <row r="12" spans="1:20">
      <c r="A12" s="233" t="s">
        <v>175</v>
      </c>
      <c r="B12" s="235">
        <f>SUM(B8:B11)</f>
        <v>51549</v>
      </c>
      <c r="C12" s="235">
        <f>SUM(C8:C11)</f>
        <v>58657</v>
      </c>
      <c r="D12" s="236">
        <f>SUM(D8:D11)</f>
        <v>110206</v>
      </c>
      <c r="F12" s="234" t="s">
        <v>176</v>
      </c>
      <c r="G12" s="246">
        <f>SUM(G6+G11)</f>
        <v>231774</v>
      </c>
      <c r="H12" s="246">
        <f>H6+H11</f>
        <v>215701</v>
      </c>
      <c r="I12" s="247">
        <f>I6+I11</f>
        <v>209419</v>
      </c>
      <c r="J12" s="244">
        <f>J6+J11</f>
        <v>211164</v>
      </c>
      <c r="K12" s="418">
        <v>279230</v>
      </c>
    </row>
    <row r="13" spans="1:20">
      <c r="A13" s="234" t="s">
        <v>176</v>
      </c>
      <c r="B13" s="226">
        <f>SUM(B7+B12)</f>
        <v>106360</v>
      </c>
      <c r="C13" s="226">
        <f>SUM(C7+C12)</f>
        <v>125414</v>
      </c>
      <c r="D13" s="227">
        <f>SUM(D7+D12)</f>
        <v>231774</v>
      </c>
    </row>
    <row r="14" spans="1:20" ht="15.75">
      <c r="A14" s="457">
        <v>43101</v>
      </c>
      <c r="B14" s="457"/>
      <c r="C14" s="457"/>
      <c r="D14" s="457"/>
    </row>
    <row r="15" spans="1:20" ht="15.75">
      <c r="A15" s="72"/>
      <c r="B15" s="62" t="s">
        <v>164</v>
      </c>
      <c r="C15" s="63" t="s">
        <v>165</v>
      </c>
      <c r="D15" s="73" t="s">
        <v>166</v>
      </c>
    </row>
    <row r="16" spans="1:20">
      <c r="A16" s="231" t="s">
        <v>167</v>
      </c>
      <c r="B16" s="214">
        <v>5044</v>
      </c>
      <c r="C16" s="214">
        <v>6371</v>
      </c>
      <c r="D16" s="215">
        <v>11415</v>
      </c>
    </row>
    <row r="17" spans="1:8" ht="15.75">
      <c r="A17" s="232" t="s">
        <v>168</v>
      </c>
      <c r="B17" s="217">
        <v>3910</v>
      </c>
      <c r="C17" s="217">
        <v>4746</v>
      </c>
      <c r="D17" s="218">
        <v>8656</v>
      </c>
      <c r="F17" s="165"/>
      <c r="G17" s="62" t="s">
        <v>164</v>
      </c>
      <c r="H17" s="63" t="s">
        <v>165</v>
      </c>
    </row>
    <row r="18" spans="1:8">
      <c r="A18" s="232" t="s">
        <v>169</v>
      </c>
      <c r="B18" s="217">
        <v>40377</v>
      </c>
      <c r="C18" s="217">
        <v>52255</v>
      </c>
      <c r="D18" s="218">
        <v>92632</v>
      </c>
      <c r="F18" s="167">
        <v>2017</v>
      </c>
      <c r="G18" s="6">
        <f>B13</f>
        <v>106360</v>
      </c>
      <c r="H18" s="6">
        <f>C13</f>
        <v>125414</v>
      </c>
    </row>
    <row r="19" spans="1:8">
      <c r="A19" s="233" t="s">
        <v>170</v>
      </c>
      <c r="B19" s="235">
        <f>SUM(B16:B18)</f>
        <v>49331</v>
      </c>
      <c r="C19" s="235">
        <f>SUM(C16:C18)</f>
        <v>63372</v>
      </c>
      <c r="D19" s="236">
        <f>SUM(D16:D18)</f>
        <v>112703</v>
      </c>
      <c r="F19" s="167">
        <v>2018</v>
      </c>
      <c r="G19" s="6">
        <f>B25</f>
        <v>95554</v>
      </c>
      <c r="H19" s="6">
        <f>C25</f>
        <v>120147</v>
      </c>
    </row>
    <row r="20" spans="1:8">
      <c r="A20" s="232" t="s">
        <v>171</v>
      </c>
      <c r="B20" s="217">
        <v>806</v>
      </c>
      <c r="C20" s="223">
        <v>801</v>
      </c>
      <c r="D20" s="218">
        <v>1607</v>
      </c>
      <c r="F20" s="167">
        <v>2019</v>
      </c>
      <c r="G20" s="6">
        <f>B37</f>
        <v>91894</v>
      </c>
      <c r="H20" s="6">
        <f>C37</f>
        <v>117525</v>
      </c>
    </row>
    <row r="21" spans="1:8">
      <c r="A21" s="232" t="s">
        <v>172</v>
      </c>
      <c r="B21" s="217">
        <v>3810</v>
      </c>
      <c r="C21" s="217">
        <v>4639</v>
      </c>
      <c r="D21" s="218">
        <v>8449</v>
      </c>
      <c r="F21" s="167">
        <v>2020</v>
      </c>
      <c r="G21" s="6">
        <f>B49</f>
        <v>93623</v>
      </c>
      <c r="H21" s="6">
        <f>C49</f>
        <v>117541</v>
      </c>
    </row>
    <row r="22" spans="1:8">
      <c r="A22" s="232" t="s">
        <v>173</v>
      </c>
      <c r="B22" s="223">
        <v>478</v>
      </c>
      <c r="C22" s="223">
        <v>414</v>
      </c>
      <c r="D22" s="218">
        <v>892</v>
      </c>
      <c r="F22" s="167">
        <v>2021</v>
      </c>
      <c r="G22" s="6">
        <v>127504</v>
      </c>
      <c r="H22" s="6">
        <v>151726</v>
      </c>
    </row>
    <row r="23" spans="1:8">
      <c r="A23" s="232" t="s">
        <v>174</v>
      </c>
      <c r="B23" s="217">
        <v>41129</v>
      </c>
      <c r="C23" s="217">
        <v>50921</v>
      </c>
      <c r="D23" s="218">
        <v>92050</v>
      </c>
    </row>
    <row r="24" spans="1:8">
      <c r="A24" s="233" t="s">
        <v>175</v>
      </c>
      <c r="B24" s="235">
        <f>SUM(B20:B23)</f>
        <v>46223</v>
      </c>
      <c r="C24" s="235">
        <f>SUM(C20:C23)</f>
        <v>56775</v>
      </c>
      <c r="D24" s="236">
        <f>SUM(D20:D23)</f>
        <v>102998</v>
      </c>
    </row>
    <row r="25" spans="1:8">
      <c r="A25" s="234" t="s">
        <v>176</v>
      </c>
      <c r="B25" s="226">
        <f>B19+B24</f>
        <v>95554</v>
      </c>
      <c r="C25" s="226">
        <f>C19+C24</f>
        <v>120147</v>
      </c>
      <c r="D25" s="227">
        <f>D19+D24</f>
        <v>215701</v>
      </c>
    </row>
    <row r="26" spans="1:8" ht="15.75">
      <c r="A26" s="457">
        <v>43466</v>
      </c>
      <c r="B26" s="457"/>
      <c r="C26" s="457"/>
      <c r="D26" s="457"/>
    </row>
    <row r="27" spans="1:8" ht="15.75">
      <c r="A27" s="72"/>
      <c r="B27" s="62" t="s">
        <v>164</v>
      </c>
      <c r="C27" s="63" t="s">
        <v>165</v>
      </c>
      <c r="D27" s="73" t="s">
        <v>166</v>
      </c>
    </row>
    <row r="28" spans="1:8">
      <c r="A28" s="231" t="s">
        <v>167</v>
      </c>
      <c r="B28" s="214">
        <v>4768</v>
      </c>
      <c r="C28" s="214">
        <v>6162</v>
      </c>
      <c r="D28" s="215">
        <v>10930</v>
      </c>
    </row>
    <row r="29" spans="1:8">
      <c r="A29" s="232" t="s">
        <v>168</v>
      </c>
      <c r="B29" s="217">
        <v>4251</v>
      </c>
      <c r="C29" s="217">
        <v>5104</v>
      </c>
      <c r="D29" s="218">
        <v>9355</v>
      </c>
    </row>
    <row r="30" spans="1:8">
      <c r="A30" s="232" t="s">
        <v>169</v>
      </c>
      <c r="B30" s="217">
        <v>38144</v>
      </c>
      <c r="C30" s="217">
        <v>50546</v>
      </c>
      <c r="D30" s="218">
        <v>88690</v>
      </c>
    </row>
    <row r="31" spans="1:8">
      <c r="A31" s="233" t="s">
        <v>170</v>
      </c>
      <c r="B31" s="235">
        <f>SUM(B28:B30)</f>
        <v>47163</v>
      </c>
      <c r="C31" s="235">
        <f>SUM(C28:C30)</f>
        <v>61812</v>
      </c>
      <c r="D31" s="236">
        <f>SUM(D28:D30)</f>
        <v>108975</v>
      </c>
    </row>
    <row r="32" spans="1:8">
      <c r="A32" s="232" t="s">
        <v>171</v>
      </c>
      <c r="B32" s="217">
        <v>686</v>
      </c>
      <c r="C32" s="223">
        <v>685</v>
      </c>
      <c r="D32" s="218">
        <v>1371</v>
      </c>
    </row>
    <row r="33" spans="1:4">
      <c r="A33" s="232" t="s">
        <v>172</v>
      </c>
      <c r="B33" s="217">
        <v>3768</v>
      </c>
      <c r="C33" s="217">
        <v>4669</v>
      </c>
      <c r="D33" s="218">
        <v>8437</v>
      </c>
    </row>
    <row r="34" spans="1:4">
      <c r="A34" s="232" t="s">
        <v>173</v>
      </c>
      <c r="B34" s="223">
        <v>441</v>
      </c>
      <c r="C34" s="223">
        <v>412</v>
      </c>
      <c r="D34" s="218">
        <v>853</v>
      </c>
    </row>
    <row r="35" spans="1:4">
      <c r="A35" s="232" t="s">
        <v>174</v>
      </c>
      <c r="B35" s="217">
        <v>39836</v>
      </c>
      <c r="C35" s="217">
        <v>49947</v>
      </c>
      <c r="D35" s="218">
        <v>89783</v>
      </c>
    </row>
    <row r="36" spans="1:4">
      <c r="A36" s="233" t="s">
        <v>175</v>
      </c>
      <c r="B36" s="235">
        <f>SUM(B32:B35)</f>
        <v>44731</v>
      </c>
      <c r="C36" s="235">
        <f>SUM(C32:C35)</f>
        <v>55713</v>
      </c>
      <c r="D36" s="236">
        <f>SUM(D32:D35)</f>
        <v>100444</v>
      </c>
    </row>
    <row r="37" spans="1:4">
      <c r="A37" s="234" t="s">
        <v>176</v>
      </c>
      <c r="B37" s="226">
        <f>B31+B36</f>
        <v>91894</v>
      </c>
      <c r="C37" s="226">
        <f>C31+C36</f>
        <v>117525</v>
      </c>
      <c r="D37" s="227">
        <f>D31+D36</f>
        <v>209419</v>
      </c>
    </row>
    <row r="38" spans="1:4" ht="15.75">
      <c r="A38" s="457">
        <v>43831</v>
      </c>
      <c r="B38" s="457"/>
      <c r="C38" s="457"/>
      <c r="D38" s="457"/>
    </row>
    <row r="39" spans="1:4" ht="15.75">
      <c r="A39" s="72"/>
      <c r="B39" s="62" t="s">
        <v>164</v>
      </c>
      <c r="C39" s="63" t="s">
        <v>165</v>
      </c>
      <c r="D39" s="73" t="s">
        <v>166</v>
      </c>
    </row>
    <row r="40" spans="1:4">
      <c r="A40" s="231" t="s">
        <v>167</v>
      </c>
      <c r="B40" s="214">
        <v>5022</v>
      </c>
      <c r="C40" s="214">
        <v>6295</v>
      </c>
      <c r="D40" s="215">
        <v>11317</v>
      </c>
    </row>
    <row r="41" spans="1:4">
      <c r="A41" s="232" t="s">
        <v>168</v>
      </c>
      <c r="B41" s="217">
        <v>4537</v>
      </c>
      <c r="C41" s="217">
        <v>5323</v>
      </c>
      <c r="D41" s="218">
        <v>9860</v>
      </c>
    </row>
    <row r="42" spans="1:4">
      <c r="A42" s="232" t="s">
        <v>169</v>
      </c>
      <c r="B42" s="217">
        <v>38141</v>
      </c>
      <c r="C42" s="217">
        <v>49814</v>
      </c>
      <c r="D42" s="218">
        <v>87955</v>
      </c>
    </row>
    <row r="43" spans="1:4">
      <c r="A43" s="233" t="s">
        <v>170</v>
      </c>
      <c r="B43" s="235">
        <f>SUM(B40:B42)</f>
        <v>47700</v>
      </c>
      <c r="C43" s="235">
        <f>SUM(C40:C42)</f>
        <v>61432</v>
      </c>
      <c r="D43" s="236">
        <f>SUM(D40:D42)</f>
        <v>109132</v>
      </c>
    </row>
    <row r="44" spans="1:4">
      <c r="A44" s="232" t="s">
        <v>171</v>
      </c>
      <c r="B44" s="217">
        <v>970</v>
      </c>
      <c r="C44" s="223">
        <v>827</v>
      </c>
      <c r="D44" s="218">
        <v>1797</v>
      </c>
    </row>
    <row r="45" spans="1:4">
      <c r="A45" s="232" t="s">
        <v>172</v>
      </c>
      <c r="B45" s="217">
        <v>3533</v>
      </c>
      <c r="C45" s="217">
        <v>4457</v>
      </c>
      <c r="D45" s="218">
        <v>7990</v>
      </c>
    </row>
    <row r="46" spans="1:4">
      <c r="A46" s="232" t="s">
        <v>173</v>
      </c>
      <c r="B46" s="223">
        <v>437</v>
      </c>
      <c r="C46" s="223">
        <v>419</v>
      </c>
      <c r="D46" s="218">
        <v>856</v>
      </c>
    </row>
    <row r="47" spans="1:4">
      <c r="A47" s="232" t="s">
        <v>174</v>
      </c>
      <c r="B47" s="217">
        <v>40983</v>
      </c>
      <c r="C47" s="217">
        <v>50406</v>
      </c>
      <c r="D47" s="218">
        <v>91389</v>
      </c>
    </row>
    <row r="48" spans="1:4">
      <c r="A48" s="233" t="s">
        <v>175</v>
      </c>
      <c r="B48" s="235">
        <f>SUM(B44:B47)</f>
        <v>45923</v>
      </c>
      <c r="C48" s="235">
        <f>SUM(C44:C47)</f>
        <v>56109</v>
      </c>
      <c r="D48" s="236">
        <f>SUM(D44:D47)</f>
        <v>102032</v>
      </c>
    </row>
    <row r="49" spans="1:4">
      <c r="A49" s="234" t="s">
        <v>176</v>
      </c>
      <c r="B49" s="226">
        <f>B43+B48</f>
        <v>93623</v>
      </c>
      <c r="C49" s="226">
        <f>C43+C48</f>
        <v>117541</v>
      </c>
      <c r="D49" s="227">
        <f>D43+D48</f>
        <v>211164</v>
      </c>
    </row>
    <row r="50" spans="1:4" ht="15.75">
      <c r="A50" s="457">
        <v>44197</v>
      </c>
      <c r="B50" s="457"/>
      <c r="C50" s="457"/>
      <c r="D50" s="457"/>
    </row>
    <row r="51" spans="1:4" ht="15.75">
      <c r="A51" s="409"/>
      <c r="B51" s="62" t="s">
        <v>164</v>
      </c>
      <c r="C51" s="63" t="s">
        <v>165</v>
      </c>
      <c r="D51" s="73" t="s">
        <v>166</v>
      </c>
    </row>
    <row r="52" spans="1:4">
      <c r="A52" s="231" t="s">
        <v>167</v>
      </c>
      <c r="B52" s="214">
        <v>9118</v>
      </c>
      <c r="C52" s="214">
        <v>10002</v>
      </c>
      <c r="D52" s="215">
        <v>19120</v>
      </c>
    </row>
    <row r="53" spans="1:4">
      <c r="A53" s="232" t="s">
        <v>168</v>
      </c>
      <c r="B53" s="217">
        <v>7317</v>
      </c>
      <c r="C53" s="217">
        <v>8133</v>
      </c>
      <c r="D53" s="218">
        <v>15450</v>
      </c>
    </row>
    <row r="54" spans="1:4">
      <c r="A54" s="232" t="s">
        <v>169</v>
      </c>
      <c r="B54" s="217">
        <v>48854</v>
      </c>
      <c r="C54" s="217">
        <v>61013</v>
      </c>
      <c r="D54" s="218">
        <v>109867</v>
      </c>
    </row>
    <row r="55" spans="1:4">
      <c r="A55" s="233" t="s">
        <v>170</v>
      </c>
      <c r="B55" s="235">
        <v>65289</v>
      </c>
      <c r="C55" s="235">
        <v>79148</v>
      </c>
      <c r="D55" s="236">
        <v>144437</v>
      </c>
    </row>
    <row r="56" spans="1:4">
      <c r="A56" s="232" t="s">
        <v>171</v>
      </c>
      <c r="B56" s="217">
        <v>1040</v>
      </c>
      <c r="C56" s="223">
        <v>960</v>
      </c>
      <c r="D56" s="218">
        <v>2000</v>
      </c>
    </row>
    <row r="57" spans="1:4">
      <c r="A57" s="232" t="s">
        <v>172</v>
      </c>
      <c r="B57" s="217">
        <v>4177</v>
      </c>
      <c r="C57" s="217">
        <v>5236</v>
      </c>
      <c r="D57" s="218">
        <v>9413</v>
      </c>
    </row>
    <row r="58" spans="1:4">
      <c r="A58" s="232" t="s">
        <v>173</v>
      </c>
      <c r="B58" s="223">
        <v>541</v>
      </c>
      <c r="C58" s="223">
        <v>504</v>
      </c>
      <c r="D58" s="218">
        <v>1045</v>
      </c>
    </row>
    <row r="59" spans="1:4">
      <c r="A59" s="232" t="s">
        <v>174</v>
      </c>
      <c r="B59" s="217">
        <v>56457</v>
      </c>
      <c r="C59" s="217">
        <v>65878</v>
      </c>
      <c r="D59" s="218">
        <v>122335</v>
      </c>
    </row>
    <row r="60" spans="1:4">
      <c r="A60" s="233" t="s">
        <v>175</v>
      </c>
      <c r="B60" s="235">
        <v>62215</v>
      </c>
      <c r="C60" s="235">
        <v>72578</v>
      </c>
      <c r="D60" s="236">
        <v>134793</v>
      </c>
    </row>
    <row r="61" spans="1:4">
      <c r="A61" s="234" t="s">
        <v>176</v>
      </c>
      <c r="B61" s="226">
        <v>127504</v>
      </c>
      <c r="C61" s="226">
        <v>151726</v>
      </c>
      <c r="D61" s="227">
        <v>279230</v>
      </c>
    </row>
    <row r="64" spans="1:4">
      <c r="A64" s="41" t="s">
        <v>108</v>
      </c>
      <c r="B64" s="41" t="s">
        <v>109</v>
      </c>
    </row>
    <row r="65" spans="1:2">
      <c r="A65" s="41" t="s">
        <v>110</v>
      </c>
      <c r="B65" s="41" t="s">
        <v>47</v>
      </c>
    </row>
  </sheetData>
  <sheetProtection algorithmName="SHA-512" hashValue="JYsDO+IcX3VaVxA+Y/FDoCJYuoKQfwZTBGNYwV9tbVKNvFe2YEPcH6nD8/pqDIuRaflidp12SfAqcOtDDgEvUg==" saltValue="k00cuzwvGhm2+rq5kl9VLQ=="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zoomScale="80" zoomScaleNormal="80" workbookViewId="0">
      <selection activeCell="A21" sqref="A21"/>
    </sheetView>
  </sheetViews>
  <sheetFormatPr baseColWidth="10" defaultRowHeight="15"/>
  <cols>
    <col min="1" max="1" width="36.85546875" customWidth="1"/>
    <col min="2" max="5" width="16.28515625" customWidth="1"/>
  </cols>
  <sheetData>
    <row r="1" spans="1:5" ht="15.75">
      <c r="A1" s="460" t="s">
        <v>515</v>
      </c>
      <c r="B1" s="460"/>
      <c r="C1" s="460"/>
      <c r="D1" s="460"/>
      <c r="E1" s="460"/>
    </row>
    <row r="2" spans="1:5" ht="38.25" customHeight="1">
      <c r="A2" s="189" t="s">
        <v>516</v>
      </c>
      <c r="B2" s="463" t="s">
        <v>486</v>
      </c>
      <c r="C2" s="463"/>
      <c r="D2" s="464" t="s">
        <v>487</v>
      </c>
      <c r="E2" s="464"/>
    </row>
    <row r="3" spans="1:5">
      <c r="A3" s="285" t="s">
        <v>622</v>
      </c>
      <c r="B3" s="461">
        <v>80581</v>
      </c>
      <c r="C3" s="461"/>
      <c r="D3" s="461">
        <v>11902</v>
      </c>
      <c r="E3" s="461"/>
    </row>
    <row r="4" spans="1:5">
      <c r="A4" s="285" t="s">
        <v>623</v>
      </c>
      <c r="B4" s="461">
        <v>81401</v>
      </c>
      <c r="C4" s="461"/>
      <c r="D4" s="461">
        <v>12039</v>
      </c>
      <c r="E4" s="461"/>
    </row>
    <row r="5" spans="1:5">
      <c r="A5" s="285" t="s">
        <v>624</v>
      </c>
      <c r="B5" s="461">
        <v>81529</v>
      </c>
      <c r="C5" s="461"/>
      <c r="D5" s="461">
        <v>12105</v>
      </c>
      <c r="E5" s="461"/>
    </row>
    <row r="6" spans="1:5">
      <c r="A6" s="285" t="s">
        <v>625</v>
      </c>
      <c r="B6" s="461">
        <v>81834</v>
      </c>
      <c r="C6" s="461"/>
      <c r="D6" s="461">
        <v>12242</v>
      </c>
      <c r="E6" s="461"/>
    </row>
    <row r="7" spans="1:5" s="334" customFormat="1">
      <c r="A7" s="285" t="s">
        <v>626</v>
      </c>
      <c r="B7" s="461">
        <v>81914</v>
      </c>
      <c r="C7" s="461"/>
      <c r="D7" s="461">
        <v>12274</v>
      </c>
      <c r="E7" s="461"/>
    </row>
    <row r="8" spans="1:5" s="386" customFormat="1">
      <c r="A8" s="285" t="s">
        <v>627</v>
      </c>
      <c r="B8" s="461">
        <v>83382</v>
      </c>
      <c r="C8" s="461"/>
      <c r="D8" s="461">
        <v>12289</v>
      </c>
      <c r="E8" s="461"/>
    </row>
    <row r="9" spans="1:5" s="392" customFormat="1">
      <c r="A9" s="285" t="s">
        <v>628</v>
      </c>
      <c r="B9" s="461">
        <v>83633</v>
      </c>
      <c r="C9" s="462"/>
      <c r="D9" s="461">
        <v>12584</v>
      </c>
      <c r="E9" s="461"/>
    </row>
    <row r="10" spans="1:5">
      <c r="A10" s="285" t="s">
        <v>629</v>
      </c>
      <c r="B10" s="461">
        <v>86002</v>
      </c>
      <c r="C10" s="462"/>
      <c r="D10" s="461">
        <v>13010</v>
      </c>
      <c r="E10" s="461"/>
    </row>
    <row r="11" spans="1:5" s="393" customFormat="1">
      <c r="A11" s="285" t="s">
        <v>632</v>
      </c>
      <c r="B11" s="461">
        <v>88274</v>
      </c>
      <c r="C11" s="462"/>
      <c r="D11" s="461">
        <v>13545</v>
      </c>
      <c r="E11" s="461"/>
    </row>
    <row r="12" spans="1:5">
      <c r="A12" s="424" t="s">
        <v>630</v>
      </c>
      <c r="B12" s="459"/>
      <c r="C12" s="459"/>
      <c r="D12" s="459"/>
      <c r="E12" s="459"/>
    </row>
    <row r="13" spans="1:5">
      <c r="A13" s="459"/>
      <c r="B13" s="459"/>
      <c r="C13" s="459"/>
      <c r="D13" s="459"/>
      <c r="E13" s="459"/>
    </row>
    <row r="14" spans="1:5">
      <c r="A14" s="459"/>
      <c r="B14" s="459"/>
      <c r="C14" s="459"/>
      <c r="D14" s="459"/>
      <c r="E14" s="459"/>
    </row>
    <row r="15" spans="1:5" ht="24.75" customHeight="1">
      <c r="A15" s="459"/>
      <c r="B15" s="459"/>
      <c r="C15" s="459"/>
      <c r="D15" s="459"/>
      <c r="E15" s="459"/>
    </row>
    <row r="16" spans="1:5">
      <c r="A16" s="459"/>
      <c r="B16" s="459"/>
      <c r="C16" s="459"/>
      <c r="D16" s="459"/>
      <c r="E16" s="459"/>
    </row>
    <row r="17" spans="1:5" s="188" customFormat="1">
      <c r="A17" s="459"/>
      <c r="B17" s="459"/>
      <c r="C17" s="459"/>
      <c r="D17" s="459"/>
      <c r="E17" s="459"/>
    </row>
    <row r="18" spans="1:5">
      <c r="A18" s="459"/>
      <c r="B18" s="459"/>
      <c r="C18" s="459"/>
      <c r="D18" s="459"/>
      <c r="E18" s="459"/>
    </row>
    <row r="19" spans="1:5" ht="129" customHeight="1">
      <c r="A19" s="459"/>
      <c r="B19" s="459"/>
      <c r="C19" s="459"/>
      <c r="D19" s="459"/>
      <c r="E19" s="459"/>
    </row>
    <row r="20" spans="1:5" ht="15.75">
      <c r="A20" s="460" t="s">
        <v>497</v>
      </c>
      <c r="B20" s="460"/>
      <c r="C20" s="460"/>
      <c r="D20" s="460"/>
      <c r="E20" s="460"/>
    </row>
    <row r="21" spans="1:5">
      <c r="A21" s="17" t="s">
        <v>633</v>
      </c>
      <c r="B21" s="18"/>
      <c r="C21" s="18"/>
      <c r="D21" s="18"/>
      <c r="E21" s="18"/>
    </row>
    <row r="22" spans="1:5" ht="38.25">
      <c r="A22" s="189" t="s">
        <v>43</v>
      </c>
      <c r="B22" s="190" t="s">
        <v>486</v>
      </c>
      <c r="C22" s="189" t="s">
        <v>487</v>
      </c>
      <c r="D22" s="191" t="s">
        <v>485</v>
      </c>
      <c r="E22" s="191" t="s">
        <v>484</v>
      </c>
    </row>
    <row r="23" spans="1:5">
      <c r="A23" s="193" t="s">
        <v>121</v>
      </c>
      <c r="B23" s="37">
        <v>14055</v>
      </c>
      <c r="C23" s="37">
        <v>1302</v>
      </c>
      <c r="D23" s="37">
        <v>112</v>
      </c>
      <c r="E23" s="37">
        <v>1243</v>
      </c>
    </row>
    <row r="24" spans="1:5">
      <c r="A24" s="193" t="s">
        <v>122</v>
      </c>
      <c r="B24" s="37">
        <v>759</v>
      </c>
      <c r="C24" s="37">
        <v>66</v>
      </c>
      <c r="D24" s="37">
        <v>21</v>
      </c>
      <c r="E24" s="37">
        <v>61</v>
      </c>
    </row>
    <row r="25" spans="1:5">
      <c r="A25" s="193" t="s">
        <v>123</v>
      </c>
      <c r="B25" s="37">
        <v>340</v>
      </c>
      <c r="C25" s="37">
        <v>68</v>
      </c>
      <c r="D25" s="37">
        <v>8</v>
      </c>
      <c r="E25" s="37">
        <v>61</v>
      </c>
    </row>
    <row r="26" spans="1:5">
      <c r="A26" s="193" t="s">
        <v>124</v>
      </c>
      <c r="B26" s="37">
        <v>12000</v>
      </c>
      <c r="C26" s="37">
        <v>1806</v>
      </c>
      <c r="D26" s="37">
        <v>185</v>
      </c>
      <c r="E26" s="37">
        <v>1698</v>
      </c>
    </row>
    <row r="27" spans="1:5">
      <c r="A27" s="193" t="s">
        <v>489</v>
      </c>
      <c r="B27" s="37">
        <v>269</v>
      </c>
      <c r="C27" s="37">
        <v>47</v>
      </c>
      <c r="D27" s="37">
        <v>2</v>
      </c>
      <c r="E27" s="37">
        <v>47</v>
      </c>
    </row>
    <row r="28" spans="1:5">
      <c r="A28" s="193" t="s">
        <v>125</v>
      </c>
      <c r="B28" s="37">
        <v>1236</v>
      </c>
      <c r="C28" s="37">
        <v>268</v>
      </c>
      <c r="D28" s="37">
        <v>20</v>
      </c>
      <c r="E28" s="37">
        <v>256</v>
      </c>
    </row>
    <row r="29" spans="1:5">
      <c r="A29" s="193" t="s">
        <v>134</v>
      </c>
      <c r="B29" s="37">
        <v>1480</v>
      </c>
      <c r="C29" s="37">
        <v>182</v>
      </c>
      <c r="D29" s="37">
        <v>31</v>
      </c>
      <c r="E29" s="37">
        <v>172</v>
      </c>
    </row>
    <row r="30" spans="1:5">
      <c r="A30" s="193" t="s">
        <v>490</v>
      </c>
      <c r="B30" s="37">
        <v>382</v>
      </c>
      <c r="C30" s="37">
        <v>88</v>
      </c>
      <c r="D30" s="37">
        <v>5</v>
      </c>
      <c r="E30" s="37">
        <v>86</v>
      </c>
    </row>
    <row r="31" spans="1:5">
      <c r="A31" s="193" t="s">
        <v>142</v>
      </c>
      <c r="B31" s="37">
        <v>81</v>
      </c>
      <c r="C31" s="37">
        <v>21</v>
      </c>
      <c r="D31" s="37">
        <v>0</v>
      </c>
      <c r="E31" s="37">
        <v>21</v>
      </c>
    </row>
    <row r="32" spans="1:5">
      <c r="A32" s="193" t="s">
        <v>126</v>
      </c>
      <c r="B32" s="37">
        <v>107</v>
      </c>
      <c r="C32" s="37">
        <v>22</v>
      </c>
      <c r="D32" s="37">
        <v>0</v>
      </c>
      <c r="E32" s="37">
        <v>22</v>
      </c>
    </row>
    <row r="33" spans="1:5">
      <c r="A33" s="193" t="s">
        <v>127</v>
      </c>
      <c r="B33" s="37">
        <v>182</v>
      </c>
      <c r="C33" s="37">
        <v>51</v>
      </c>
      <c r="D33" s="37">
        <v>1</v>
      </c>
      <c r="E33" s="37">
        <v>50</v>
      </c>
    </row>
    <row r="34" spans="1:5">
      <c r="A34" s="193" t="s">
        <v>491</v>
      </c>
      <c r="B34" s="37">
        <v>2185</v>
      </c>
      <c r="C34" s="37">
        <v>605</v>
      </c>
      <c r="D34" s="37">
        <v>78</v>
      </c>
      <c r="E34" s="37">
        <v>545</v>
      </c>
    </row>
    <row r="35" spans="1:5">
      <c r="A35" s="193" t="s">
        <v>129</v>
      </c>
      <c r="B35" s="37">
        <v>1516</v>
      </c>
      <c r="C35" s="37">
        <v>223</v>
      </c>
      <c r="D35" s="37">
        <v>20</v>
      </c>
      <c r="E35" s="37">
        <v>212</v>
      </c>
    </row>
    <row r="36" spans="1:5">
      <c r="A36" s="193" t="s">
        <v>492</v>
      </c>
      <c r="B36" s="37">
        <v>920</v>
      </c>
      <c r="C36" s="37">
        <v>194</v>
      </c>
      <c r="D36" s="37">
        <v>18</v>
      </c>
      <c r="E36" s="37">
        <v>188</v>
      </c>
    </row>
    <row r="37" spans="1:5">
      <c r="A37" s="193" t="s">
        <v>130</v>
      </c>
      <c r="B37" s="37">
        <v>1165</v>
      </c>
      <c r="C37" s="18">
        <v>251</v>
      </c>
      <c r="D37" s="18">
        <v>9</v>
      </c>
      <c r="E37" s="18">
        <v>248</v>
      </c>
    </row>
    <row r="38" spans="1:5">
      <c r="A38" s="193" t="s">
        <v>128</v>
      </c>
      <c r="B38" s="18">
        <v>127</v>
      </c>
      <c r="C38" s="18">
        <v>43</v>
      </c>
      <c r="D38" s="18">
        <v>5</v>
      </c>
      <c r="E38" s="18">
        <v>39</v>
      </c>
    </row>
    <row r="39" spans="1:5">
      <c r="A39" s="193" t="s">
        <v>493</v>
      </c>
      <c r="B39" s="37">
        <v>11822</v>
      </c>
      <c r="C39" s="37">
        <v>1874</v>
      </c>
      <c r="D39" s="18">
        <v>163</v>
      </c>
      <c r="E39" s="37">
        <v>1794</v>
      </c>
    </row>
    <row r="40" spans="1:5">
      <c r="A40" s="193" t="s">
        <v>494</v>
      </c>
      <c r="B40" s="18">
        <v>423</v>
      </c>
      <c r="C40" s="18">
        <v>93</v>
      </c>
      <c r="D40" s="18">
        <v>4</v>
      </c>
      <c r="E40" s="18">
        <v>91</v>
      </c>
    </row>
    <row r="41" spans="1:5">
      <c r="A41" s="193" t="s">
        <v>131</v>
      </c>
      <c r="B41" s="37">
        <v>2534</v>
      </c>
      <c r="C41" s="18">
        <v>511</v>
      </c>
      <c r="D41" s="18">
        <v>58</v>
      </c>
      <c r="E41" s="18">
        <v>486</v>
      </c>
    </row>
    <row r="42" spans="1:5">
      <c r="A42" s="193" t="s">
        <v>495</v>
      </c>
      <c r="B42" s="18">
        <v>305</v>
      </c>
      <c r="C42" s="18">
        <v>79</v>
      </c>
      <c r="D42" s="18">
        <v>3</v>
      </c>
      <c r="E42" s="18">
        <v>77</v>
      </c>
    </row>
    <row r="43" spans="1:5">
      <c r="A43" s="193" t="s">
        <v>133</v>
      </c>
      <c r="B43" s="37">
        <v>1522</v>
      </c>
      <c r="C43" s="18">
        <v>418</v>
      </c>
      <c r="D43" s="18">
        <v>32</v>
      </c>
      <c r="E43" s="18">
        <v>408</v>
      </c>
    </row>
    <row r="44" spans="1:5">
      <c r="A44" s="193" t="s">
        <v>140</v>
      </c>
      <c r="B44" s="18">
        <v>80</v>
      </c>
      <c r="C44" s="18">
        <v>21</v>
      </c>
      <c r="D44" s="18">
        <v>0</v>
      </c>
      <c r="E44" s="18">
        <v>21</v>
      </c>
    </row>
    <row r="45" spans="1:5">
      <c r="A45" s="193" t="s">
        <v>132</v>
      </c>
      <c r="B45" s="37">
        <v>4403</v>
      </c>
      <c r="C45" s="18">
        <v>733</v>
      </c>
      <c r="D45" s="18">
        <v>42</v>
      </c>
      <c r="E45" s="18">
        <v>709</v>
      </c>
    </row>
    <row r="46" spans="1:5">
      <c r="A46" s="193" t="s">
        <v>135</v>
      </c>
      <c r="B46" s="18">
        <v>121</v>
      </c>
      <c r="C46" s="18">
        <v>41</v>
      </c>
      <c r="D46" s="18">
        <v>1</v>
      </c>
      <c r="E46" s="18">
        <v>39</v>
      </c>
    </row>
    <row r="47" spans="1:5">
      <c r="A47" s="193" t="s">
        <v>136</v>
      </c>
      <c r="B47" s="37">
        <v>2587</v>
      </c>
      <c r="C47" s="18">
        <v>418</v>
      </c>
      <c r="D47" s="18">
        <v>29</v>
      </c>
      <c r="E47" s="18">
        <v>401</v>
      </c>
    </row>
    <row r="48" spans="1:5">
      <c r="A48" s="193" t="s">
        <v>137</v>
      </c>
      <c r="B48" s="37">
        <v>23397</v>
      </c>
      <c r="C48" s="37">
        <v>3311</v>
      </c>
      <c r="D48" s="18">
        <v>393</v>
      </c>
      <c r="E48" s="37">
        <v>3109</v>
      </c>
    </row>
    <row r="49" spans="1:5">
      <c r="A49" s="193" t="s">
        <v>138</v>
      </c>
      <c r="B49" s="37">
        <v>1292</v>
      </c>
      <c r="C49" s="18">
        <v>235</v>
      </c>
      <c r="D49" s="18">
        <v>8</v>
      </c>
      <c r="E49" s="18">
        <v>229</v>
      </c>
    </row>
    <row r="50" spans="1:5">
      <c r="A50" s="193" t="s">
        <v>139</v>
      </c>
      <c r="B50" s="37">
        <v>1306</v>
      </c>
      <c r="C50" s="18">
        <v>213</v>
      </c>
      <c r="D50" s="18">
        <v>10</v>
      </c>
      <c r="E50" s="18">
        <v>208</v>
      </c>
    </row>
    <row r="51" spans="1:5">
      <c r="A51" s="193" t="s">
        <v>141</v>
      </c>
      <c r="B51" s="37">
        <v>1184</v>
      </c>
      <c r="C51" s="18">
        <v>219</v>
      </c>
      <c r="D51" s="18">
        <v>23</v>
      </c>
      <c r="E51" s="18">
        <v>208</v>
      </c>
    </row>
    <row r="52" spans="1:5">
      <c r="A52" s="193" t="s">
        <v>143</v>
      </c>
      <c r="B52" s="18">
        <v>423</v>
      </c>
      <c r="C52" s="18">
        <v>121</v>
      </c>
      <c r="D52" s="18">
        <v>7</v>
      </c>
      <c r="E52" s="18">
        <v>116</v>
      </c>
    </row>
    <row r="53" spans="1:5">
      <c r="A53" s="193" t="s">
        <v>496</v>
      </c>
      <c r="B53" s="18">
        <v>71</v>
      </c>
      <c r="C53" s="18">
        <v>21</v>
      </c>
      <c r="D53" s="18">
        <v>2</v>
      </c>
      <c r="E53" s="18">
        <v>19</v>
      </c>
    </row>
    <row r="54" spans="1:5">
      <c r="A54" s="194" t="s">
        <v>488</v>
      </c>
      <c r="B54" s="192">
        <f>SUM(B23:B53)</f>
        <v>88274</v>
      </c>
      <c r="C54" s="192">
        <f t="shared" ref="C54:E54" si="0">SUM(C23:C53)</f>
        <v>13545</v>
      </c>
      <c r="D54" s="192">
        <f t="shared" si="0"/>
        <v>1290</v>
      </c>
      <c r="E54" s="192">
        <f t="shared" si="0"/>
        <v>12864</v>
      </c>
    </row>
    <row r="55" spans="1:5">
      <c r="B55" s="6"/>
      <c r="C55" s="6"/>
      <c r="D55" s="6"/>
      <c r="E55" s="6"/>
    </row>
    <row r="56" spans="1:5">
      <c r="A56" s="287" t="s">
        <v>517</v>
      </c>
      <c r="B56" s="335"/>
    </row>
    <row r="58" spans="1:5">
      <c r="A58" s="41" t="s">
        <v>325</v>
      </c>
      <c r="B58" s="41"/>
    </row>
    <row r="59" spans="1:5">
      <c r="A59" s="41" t="s">
        <v>328</v>
      </c>
      <c r="B59" s="41"/>
    </row>
  </sheetData>
  <sheetProtection algorithmName="SHA-512" hashValue="STETEIaDboHVcAdijbrCzZyZxhSWr3l4LsNlnQ/VE014Qr2dFJEa/dyA7oowuufZYlXuO2vy5TWjoh/LyRT59Q==" saltValue="2wpVZvHOxJZfQlTqx76c5Q==" spinCount="100000" sheet="1" objects="1" scenarios="1"/>
  <mergeCells count="23">
    <mergeCell ref="B4:C4"/>
    <mergeCell ref="D4:E4"/>
    <mergeCell ref="A1:E1"/>
    <mergeCell ref="B2:C2"/>
    <mergeCell ref="D2:E2"/>
    <mergeCell ref="B3:C3"/>
    <mergeCell ref="D3:E3"/>
    <mergeCell ref="A12:E19"/>
    <mergeCell ref="A20:E20"/>
    <mergeCell ref="B5:C5"/>
    <mergeCell ref="D5:E5"/>
    <mergeCell ref="B6:C6"/>
    <mergeCell ref="D6:E6"/>
    <mergeCell ref="B8:C8"/>
    <mergeCell ref="D8:E8"/>
    <mergeCell ref="B7:C7"/>
    <mergeCell ref="D7:E7"/>
    <mergeCell ref="B9:C9"/>
    <mergeCell ref="D9:E9"/>
    <mergeCell ref="B10:C10"/>
    <mergeCell ref="D10:E10"/>
    <mergeCell ref="B11:C11"/>
    <mergeCell ref="D11:E11"/>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80" zoomScaleNormal="80" workbookViewId="0">
      <selection activeCell="B3" sqref="B3:C3"/>
    </sheetView>
  </sheetViews>
  <sheetFormatPr baseColWidth="10" defaultRowHeight="15"/>
  <cols>
    <col min="1" max="1" width="16.28515625" customWidth="1"/>
    <col min="2" max="2" width="14.5703125" customWidth="1"/>
    <col min="3" max="6" width="14.7109375" customWidth="1"/>
    <col min="9" max="9" width="11.42578125" style="398"/>
    <col min="12" max="12" width="11.42578125" style="398"/>
  </cols>
  <sheetData>
    <row r="1" spans="1:18" ht="53.25" customHeight="1">
      <c r="A1" s="465" t="s">
        <v>523</v>
      </c>
      <c r="B1" s="465"/>
      <c r="C1" s="465"/>
      <c r="D1" s="465"/>
      <c r="E1" s="465"/>
      <c r="F1" s="465"/>
    </row>
    <row r="2" spans="1:18" ht="30" customHeight="1">
      <c r="A2" s="23" t="s">
        <v>97</v>
      </c>
      <c r="B2" s="168" t="s">
        <v>98</v>
      </c>
      <c r="C2" s="168" t="s">
        <v>99</v>
      </c>
      <c r="D2" s="170" t="s">
        <v>410</v>
      </c>
      <c r="E2" s="170" t="s">
        <v>409</v>
      </c>
      <c r="F2" s="169" t="s">
        <v>524</v>
      </c>
    </row>
    <row r="3" spans="1:18" ht="15" customHeight="1">
      <c r="A3" s="140">
        <v>44197</v>
      </c>
      <c r="B3" s="204">
        <v>6675</v>
      </c>
      <c r="C3" s="204">
        <v>6466</v>
      </c>
      <c r="D3" s="204">
        <v>1895</v>
      </c>
      <c r="E3" s="411">
        <v>11246</v>
      </c>
      <c r="F3" s="141">
        <v>13141</v>
      </c>
      <c r="G3" s="6"/>
    </row>
    <row r="4" spans="1:18" ht="15" customHeight="1">
      <c r="A4" s="26">
        <v>44228</v>
      </c>
      <c r="B4" s="206"/>
      <c r="C4" s="206"/>
      <c r="D4" s="206"/>
      <c r="E4" s="207"/>
      <c r="F4" s="27"/>
      <c r="G4" s="6"/>
    </row>
    <row r="5" spans="1:18">
      <c r="A5" s="26">
        <v>44256</v>
      </c>
      <c r="B5" s="28"/>
      <c r="C5" s="28"/>
      <c r="D5" s="28"/>
      <c r="E5" s="205"/>
      <c r="F5" s="27"/>
      <c r="G5" s="6"/>
    </row>
    <row r="6" spans="1:18">
      <c r="A6" s="26">
        <v>44287</v>
      </c>
      <c r="B6" s="208"/>
      <c r="C6" s="208"/>
      <c r="D6" s="209"/>
      <c r="E6" s="205"/>
      <c r="F6" s="27"/>
      <c r="G6" s="6"/>
    </row>
    <row r="7" spans="1:18">
      <c r="A7" s="26">
        <v>44317</v>
      </c>
      <c r="B7" s="28"/>
      <c r="C7" s="28"/>
      <c r="D7" s="28"/>
      <c r="E7" s="205"/>
      <c r="F7" s="27"/>
      <c r="G7" s="6"/>
      <c r="P7" s="138"/>
      <c r="Q7" s="138"/>
      <c r="R7" s="138"/>
    </row>
    <row r="8" spans="1:18">
      <c r="A8" s="26">
        <v>44348</v>
      </c>
      <c r="B8" s="28"/>
      <c r="C8" s="28"/>
      <c r="D8" s="28"/>
      <c r="E8" s="28"/>
      <c r="F8" s="27"/>
      <c r="G8" s="6"/>
      <c r="P8" s="138"/>
      <c r="Q8" s="138"/>
      <c r="R8" s="138"/>
    </row>
    <row r="9" spans="1:18">
      <c r="A9" s="26">
        <v>44378</v>
      </c>
      <c r="B9" s="28"/>
      <c r="C9" s="28"/>
      <c r="D9" s="28"/>
      <c r="E9" s="28"/>
      <c r="F9" s="27"/>
      <c r="P9" s="138"/>
      <c r="Q9" s="138"/>
      <c r="R9" s="138"/>
    </row>
    <row r="10" spans="1:18" s="336" customFormat="1">
      <c r="A10" s="26">
        <v>44409</v>
      </c>
      <c r="B10" s="28"/>
      <c r="C10" s="28"/>
      <c r="D10" s="28"/>
      <c r="E10" s="28"/>
      <c r="F10" s="27"/>
      <c r="I10" s="398"/>
      <c r="L10" s="398"/>
      <c r="P10" s="138"/>
      <c r="Q10" s="138"/>
      <c r="R10" s="138"/>
    </row>
    <row r="11" spans="1:18" s="344" customFormat="1">
      <c r="A11" s="26">
        <v>44440</v>
      </c>
      <c r="B11" s="28"/>
      <c r="C11" s="28"/>
      <c r="D11" s="28"/>
      <c r="E11" s="28"/>
      <c r="F11" s="27"/>
      <c r="I11" s="398"/>
      <c r="L11" s="398"/>
      <c r="P11" s="138"/>
      <c r="Q11" s="138"/>
      <c r="R11" s="138"/>
    </row>
    <row r="12" spans="1:18" s="344" customFormat="1">
      <c r="A12" s="26">
        <v>44470</v>
      </c>
      <c r="B12" s="28"/>
      <c r="C12" s="28"/>
      <c r="D12" s="346"/>
      <c r="E12" s="28"/>
      <c r="F12" s="27"/>
      <c r="I12" s="398"/>
      <c r="L12" s="398"/>
      <c r="P12" s="138"/>
      <c r="Q12" s="138"/>
      <c r="R12" s="138"/>
    </row>
    <row r="13" spans="1:18" s="344" customFormat="1">
      <c r="A13" s="26">
        <v>44501</v>
      </c>
      <c r="B13" s="28"/>
      <c r="C13" s="28"/>
      <c r="D13" s="28"/>
      <c r="E13" s="28"/>
      <c r="F13" s="27"/>
      <c r="I13" s="398"/>
      <c r="L13" s="398"/>
      <c r="P13" s="138"/>
      <c r="Q13" s="138"/>
      <c r="R13" s="138"/>
    </row>
    <row r="14" spans="1:18" s="344" customFormat="1">
      <c r="A14" s="26">
        <v>44531</v>
      </c>
      <c r="B14" s="28"/>
      <c r="C14" s="28"/>
      <c r="D14" s="28"/>
      <c r="E14" s="28"/>
      <c r="F14" s="27"/>
      <c r="I14" s="398"/>
      <c r="L14" s="398"/>
      <c r="P14" s="138"/>
      <c r="Q14" s="138"/>
      <c r="R14" s="138"/>
    </row>
    <row r="15" spans="1:18" ht="15" customHeight="1">
      <c r="A15" s="424" t="s">
        <v>657</v>
      </c>
      <c r="B15" s="424"/>
      <c r="C15" s="424"/>
      <c r="D15" s="424"/>
      <c r="E15" s="424"/>
      <c r="F15" s="424"/>
      <c r="G15" s="164"/>
      <c r="H15" s="164"/>
      <c r="I15" s="164"/>
    </row>
    <row r="16" spans="1:18">
      <c r="A16" s="424"/>
      <c r="B16" s="424"/>
      <c r="C16" s="424"/>
      <c r="D16" s="424"/>
      <c r="E16" s="424"/>
      <c r="F16" s="424"/>
      <c r="G16" s="164"/>
      <c r="H16" s="164"/>
      <c r="I16" s="164"/>
    </row>
    <row r="17" spans="1:20" ht="18" customHeight="1">
      <c r="A17" s="424"/>
      <c r="B17" s="424"/>
      <c r="C17" s="424"/>
      <c r="D17" s="424"/>
      <c r="E17" s="424"/>
      <c r="F17" s="424"/>
      <c r="G17" s="164"/>
      <c r="H17" s="465" t="s">
        <v>525</v>
      </c>
      <c r="I17" s="465"/>
      <c r="J17" s="465"/>
      <c r="K17" s="465"/>
      <c r="L17" s="465"/>
      <c r="M17" s="465"/>
      <c r="N17" s="465"/>
      <c r="O17" s="465"/>
      <c r="P17" s="465"/>
      <c r="Q17" s="465"/>
      <c r="R17" s="465"/>
      <c r="S17" s="465"/>
      <c r="T17" s="465"/>
    </row>
    <row r="18" spans="1:20" ht="42.75" customHeight="1">
      <c r="A18" s="424"/>
      <c r="B18" s="424"/>
      <c r="C18" s="424"/>
      <c r="D18" s="424"/>
      <c r="E18" s="424"/>
      <c r="F18" s="424"/>
      <c r="H18" s="25" t="s">
        <v>97</v>
      </c>
      <c r="I18" s="23" t="s">
        <v>526</v>
      </c>
      <c r="J18" s="22" t="s">
        <v>527</v>
      </c>
      <c r="K18" s="23" t="s">
        <v>655</v>
      </c>
      <c r="L18" s="22" t="s">
        <v>528</v>
      </c>
      <c r="M18" s="23" t="s">
        <v>656</v>
      </c>
      <c r="S18" s="171"/>
    </row>
    <row r="19" spans="1:20" ht="27.75" customHeight="1">
      <c r="A19" s="424"/>
      <c r="B19" s="424"/>
      <c r="C19" s="424"/>
      <c r="D19" s="424"/>
      <c r="E19" s="424"/>
      <c r="F19" s="424"/>
      <c r="H19" s="140" t="s">
        <v>608</v>
      </c>
      <c r="I19" s="204">
        <v>29181</v>
      </c>
      <c r="J19" s="204">
        <v>28756</v>
      </c>
      <c r="K19" s="141">
        <v>13141</v>
      </c>
      <c r="L19" s="328">
        <f>((J19-I19)/I19)*100</f>
        <v>-1.4564271272403275</v>
      </c>
      <c r="M19" s="328">
        <f>((K19-J19)/J19)*100</f>
        <v>-54.301710947280569</v>
      </c>
      <c r="S19" s="171"/>
    </row>
    <row r="20" spans="1:20">
      <c r="A20" s="424"/>
      <c r="B20" s="424"/>
      <c r="C20" s="424"/>
      <c r="D20" s="424"/>
      <c r="E20" s="424"/>
      <c r="F20" s="424"/>
      <c r="H20" s="26" t="s">
        <v>83</v>
      </c>
      <c r="I20" s="28">
        <v>26188</v>
      </c>
      <c r="J20" s="206">
        <v>26145</v>
      </c>
      <c r="K20" s="27"/>
      <c r="L20" s="12">
        <f t="shared" ref="L20:L30" si="0">((J20-I20)/I20)*100</f>
        <v>-0.16419734229418054</v>
      </c>
      <c r="M20" s="12"/>
      <c r="S20" s="171"/>
    </row>
    <row r="21" spans="1:20">
      <c r="A21" s="424"/>
      <c r="B21" s="424"/>
      <c r="C21" s="424"/>
      <c r="D21" s="424"/>
      <c r="E21" s="424"/>
      <c r="F21" s="424"/>
      <c r="H21" s="26" t="s">
        <v>84</v>
      </c>
      <c r="I21" s="28">
        <v>29566</v>
      </c>
      <c r="J21" s="28">
        <v>19538</v>
      </c>
      <c r="K21" s="27"/>
      <c r="L21" s="12">
        <f t="shared" si="0"/>
        <v>-33.917337482243113</v>
      </c>
      <c r="M21" s="12"/>
    </row>
    <row r="22" spans="1:20">
      <c r="A22" s="424"/>
      <c r="B22" s="424"/>
      <c r="C22" s="424"/>
      <c r="D22" s="424"/>
      <c r="E22" s="424"/>
      <c r="F22" s="424"/>
      <c r="H22" s="26" t="s">
        <v>85</v>
      </c>
      <c r="I22" s="28">
        <v>28557</v>
      </c>
      <c r="J22" s="209">
        <v>6497</v>
      </c>
      <c r="K22" s="27"/>
      <c r="L22" s="12">
        <f t="shared" si="0"/>
        <v>-77.249010750428965</v>
      </c>
      <c r="M22" s="12"/>
    </row>
    <row r="23" spans="1:20">
      <c r="A23" s="424"/>
      <c r="B23" s="424"/>
      <c r="C23" s="424"/>
      <c r="D23" s="424"/>
      <c r="E23" s="424"/>
      <c r="F23" s="424"/>
      <c r="H23" s="26" t="s">
        <v>86</v>
      </c>
      <c r="I23" s="28">
        <v>29444</v>
      </c>
      <c r="J23" s="28">
        <v>7911</v>
      </c>
      <c r="K23" s="27"/>
      <c r="L23" s="12">
        <f t="shared" si="0"/>
        <v>-73.13204727618529</v>
      </c>
      <c r="M23" s="12"/>
    </row>
    <row r="24" spans="1:20">
      <c r="A24" s="424"/>
      <c r="B24" s="424"/>
      <c r="C24" s="424"/>
      <c r="D24" s="424"/>
      <c r="E24" s="424"/>
      <c r="F24" s="424"/>
      <c r="H24" s="26" t="s">
        <v>87</v>
      </c>
      <c r="I24" s="28">
        <v>30042</v>
      </c>
      <c r="J24" s="28">
        <v>12822</v>
      </c>
      <c r="K24" s="27"/>
      <c r="L24" s="12">
        <f t="shared" si="0"/>
        <v>-57.319752346714601</v>
      </c>
      <c r="M24" s="12"/>
    </row>
    <row r="25" spans="1:20">
      <c r="A25" s="424"/>
      <c r="B25" s="424"/>
      <c r="C25" s="424"/>
      <c r="D25" s="424"/>
      <c r="E25" s="424"/>
      <c r="F25" s="424"/>
      <c r="G25" s="6"/>
      <c r="H25" s="26" t="s">
        <v>88</v>
      </c>
      <c r="I25" s="28">
        <v>35388</v>
      </c>
      <c r="J25" s="28">
        <v>17983</v>
      </c>
      <c r="K25" s="27"/>
      <c r="L25" s="12">
        <f t="shared" si="0"/>
        <v>-49.18333898496666</v>
      </c>
      <c r="M25" s="338"/>
    </row>
    <row r="26" spans="1:20">
      <c r="H26" s="26" t="s">
        <v>89</v>
      </c>
      <c r="I26" s="28">
        <v>30425</v>
      </c>
      <c r="J26" s="346">
        <v>15247</v>
      </c>
      <c r="K26" s="27"/>
      <c r="L26" s="12">
        <f t="shared" si="0"/>
        <v>-49.886606409202962</v>
      </c>
      <c r="M26" s="338"/>
    </row>
    <row r="27" spans="1:20">
      <c r="H27" s="26" t="s">
        <v>90</v>
      </c>
      <c r="I27" s="28">
        <v>33658</v>
      </c>
      <c r="J27" s="346">
        <v>17475</v>
      </c>
      <c r="K27" s="27"/>
      <c r="L27" s="12">
        <f t="shared" si="0"/>
        <v>-48.080694040049913</v>
      </c>
      <c r="M27" s="338"/>
    </row>
    <row r="28" spans="1:20">
      <c r="H28" s="26" t="s">
        <v>91</v>
      </c>
      <c r="I28" s="28">
        <v>35515</v>
      </c>
      <c r="J28" s="346">
        <v>17219</v>
      </c>
      <c r="K28" s="27"/>
      <c r="L28" s="12">
        <f t="shared" si="0"/>
        <v>-51.51626073490074</v>
      </c>
      <c r="M28" s="338"/>
    </row>
    <row r="29" spans="1:20">
      <c r="H29" s="26" t="s">
        <v>92</v>
      </c>
      <c r="I29" s="28">
        <v>31833</v>
      </c>
      <c r="J29" s="346">
        <v>16755</v>
      </c>
      <c r="K29" s="27"/>
      <c r="L29" s="12">
        <f t="shared" si="0"/>
        <v>-47.365941004617852</v>
      </c>
      <c r="M29" s="338"/>
    </row>
    <row r="30" spans="1:20">
      <c r="H30" s="140" t="s">
        <v>93</v>
      </c>
      <c r="I30" s="28">
        <v>28959</v>
      </c>
      <c r="J30" s="138">
        <v>15429</v>
      </c>
      <c r="K30" s="141"/>
      <c r="L30" s="12">
        <f t="shared" si="0"/>
        <v>-46.721226561690663</v>
      </c>
      <c r="M30" s="328"/>
    </row>
    <row r="32" spans="1:20" ht="15" customHeight="1">
      <c r="C32" s="41"/>
      <c r="D32" s="41"/>
      <c r="E32" s="41"/>
      <c r="H32" s="424" t="s">
        <v>658</v>
      </c>
      <c r="I32" s="424"/>
      <c r="J32" s="424"/>
      <c r="K32" s="424"/>
      <c r="L32" s="424"/>
      <c r="M32" s="424"/>
      <c r="N32" s="424"/>
      <c r="O32" s="424"/>
      <c r="P32" s="424"/>
      <c r="Q32" s="424"/>
      <c r="R32" s="424"/>
      <c r="S32" s="424"/>
    </row>
    <row r="33" spans="1:19">
      <c r="H33" s="424"/>
      <c r="I33" s="424"/>
      <c r="J33" s="424"/>
      <c r="K33" s="424"/>
      <c r="L33" s="424"/>
      <c r="M33" s="424"/>
      <c r="N33" s="424"/>
      <c r="O33" s="424"/>
      <c r="P33" s="424"/>
      <c r="Q33" s="424"/>
      <c r="R33" s="424"/>
      <c r="S33" s="424"/>
    </row>
    <row r="34" spans="1:19">
      <c r="H34" s="424"/>
      <c r="I34" s="424"/>
      <c r="J34" s="424"/>
      <c r="K34" s="424"/>
      <c r="L34" s="424"/>
      <c r="M34" s="424"/>
      <c r="N34" s="424"/>
      <c r="O34" s="424"/>
      <c r="P34" s="424"/>
      <c r="Q34" s="424"/>
      <c r="R34" s="424"/>
      <c r="S34" s="424"/>
    </row>
    <row r="35" spans="1:19">
      <c r="H35" s="424"/>
      <c r="I35" s="424"/>
      <c r="J35" s="424"/>
      <c r="K35" s="424"/>
      <c r="L35" s="424"/>
      <c r="M35" s="424"/>
      <c r="N35" s="424"/>
      <c r="O35" s="424"/>
      <c r="P35" s="424"/>
      <c r="Q35" s="424"/>
      <c r="R35" s="424"/>
      <c r="S35" s="424"/>
    </row>
    <row r="36" spans="1:19">
      <c r="H36" s="424"/>
      <c r="I36" s="424"/>
      <c r="J36" s="424"/>
      <c r="K36" s="424"/>
      <c r="L36" s="424"/>
      <c r="M36" s="424"/>
      <c r="N36" s="424"/>
      <c r="O36" s="424"/>
      <c r="P36" s="424"/>
      <c r="Q36" s="424"/>
      <c r="R36" s="424"/>
      <c r="S36" s="424"/>
    </row>
    <row r="37" spans="1:19">
      <c r="H37" s="424"/>
      <c r="I37" s="424"/>
      <c r="J37" s="424"/>
      <c r="K37" s="424"/>
      <c r="L37" s="424"/>
      <c r="M37" s="424"/>
      <c r="N37" s="424"/>
      <c r="O37" s="424"/>
      <c r="P37" s="424"/>
      <c r="Q37" s="424"/>
      <c r="R37" s="424"/>
      <c r="S37" s="424"/>
    </row>
    <row r="38" spans="1:19">
      <c r="H38" s="424"/>
      <c r="I38" s="424"/>
      <c r="J38" s="424"/>
      <c r="K38" s="424"/>
      <c r="L38" s="424"/>
      <c r="M38" s="424"/>
      <c r="N38" s="424"/>
      <c r="O38" s="424"/>
      <c r="P38" s="424"/>
      <c r="Q38" s="424"/>
      <c r="R38" s="424"/>
      <c r="S38" s="424"/>
    </row>
    <row r="39" spans="1:19">
      <c r="H39" s="424"/>
      <c r="I39" s="424"/>
      <c r="J39" s="424"/>
      <c r="K39" s="424"/>
      <c r="L39" s="424"/>
      <c r="M39" s="424"/>
      <c r="N39" s="424"/>
      <c r="O39" s="424"/>
      <c r="P39" s="424"/>
      <c r="Q39" s="424"/>
      <c r="R39" s="424"/>
      <c r="S39" s="424"/>
    </row>
    <row r="40" spans="1:19">
      <c r="H40" s="424"/>
      <c r="I40" s="424"/>
      <c r="J40" s="424"/>
      <c r="K40" s="424"/>
      <c r="L40" s="424"/>
      <c r="M40" s="424"/>
      <c r="N40" s="424"/>
      <c r="O40" s="424"/>
      <c r="P40" s="424"/>
      <c r="Q40" s="424"/>
      <c r="R40" s="424"/>
      <c r="S40" s="424"/>
    </row>
    <row r="41" spans="1:19">
      <c r="M41" s="6"/>
    </row>
    <row r="42" spans="1:19">
      <c r="H42" s="6"/>
      <c r="I42" s="6"/>
      <c r="J42" s="6"/>
      <c r="K42" s="6"/>
      <c r="L42" s="6"/>
      <c r="M42" s="6"/>
      <c r="N42" s="6"/>
    </row>
    <row r="43" spans="1:19">
      <c r="N43" s="6"/>
    </row>
    <row r="45" spans="1:19">
      <c r="A45" s="287" t="s">
        <v>517</v>
      </c>
    </row>
    <row r="47" spans="1:19">
      <c r="A47" s="41" t="s">
        <v>108</v>
      </c>
      <c r="B47" s="41" t="s">
        <v>529</v>
      </c>
    </row>
    <row r="48" spans="1:19">
      <c r="A48" s="41" t="s">
        <v>110</v>
      </c>
      <c r="B48" s="41" t="s">
        <v>47</v>
      </c>
    </row>
  </sheetData>
  <sheetProtection algorithmName="SHA-512" hashValue="eOzpq2LS+z2GkpQwmwHA0sFi4Rl0/Po5DSpuuFS0Ee+Jz59e4iq8xLbThhVTkcyNUoQPDXHJXXN3nZot3O52eQ==" saltValue="+vbwh0pODdtPxF32U50HlQ==" spinCount="100000" sheet="1" objects="1" scenarios="1"/>
  <mergeCells count="4">
    <mergeCell ref="A1:F1"/>
    <mergeCell ref="A15:F25"/>
    <mergeCell ref="H17:T17"/>
    <mergeCell ref="H32:S40"/>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B3" sqref="B3:H3"/>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55" t="s">
        <v>660</v>
      </c>
      <c r="B1" s="455"/>
      <c r="C1" s="455"/>
      <c r="D1" s="455"/>
      <c r="E1" s="455"/>
      <c r="F1" s="455"/>
      <c r="G1" s="455"/>
      <c r="H1" s="455"/>
    </row>
    <row r="2" spans="1:24" ht="30.75" customHeight="1">
      <c r="A2" s="63" t="s">
        <v>97</v>
      </c>
      <c r="B2" s="62" t="s">
        <v>112</v>
      </c>
      <c r="C2" s="63" t="s">
        <v>116</v>
      </c>
      <c r="D2" s="62" t="s">
        <v>114</v>
      </c>
      <c r="E2" s="63" t="s">
        <v>113</v>
      </c>
      <c r="F2" s="62" t="s">
        <v>115</v>
      </c>
      <c r="G2" s="63" t="s">
        <v>146</v>
      </c>
      <c r="H2" s="64" t="s">
        <v>147</v>
      </c>
    </row>
    <row r="3" spans="1:24">
      <c r="A3" s="195" t="s">
        <v>659</v>
      </c>
      <c r="B3" s="138">
        <v>408</v>
      </c>
      <c r="C3" s="138">
        <v>685</v>
      </c>
      <c r="D3" s="138">
        <v>1387</v>
      </c>
      <c r="E3" s="138">
        <v>2480</v>
      </c>
      <c r="F3" s="138">
        <v>1476</v>
      </c>
      <c r="G3" s="138">
        <v>6705</v>
      </c>
      <c r="H3" s="141">
        <v>13141</v>
      </c>
      <c r="N3" s="6"/>
      <c r="O3" s="6"/>
      <c r="P3" s="6"/>
      <c r="Q3" s="6"/>
      <c r="R3" s="6"/>
      <c r="S3" s="6"/>
      <c r="T3" s="6"/>
      <c r="U3" s="6"/>
      <c r="V3" s="6"/>
      <c r="W3" s="6"/>
    </row>
    <row r="4" spans="1:24">
      <c r="A4" s="65"/>
      <c r="C4" s="6"/>
      <c r="D4" s="6"/>
      <c r="E4" s="6"/>
      <c r="F4" s="6"/>
      <c r="G4" s="6"/>
      <c r="J4" s="398"/>
      <c r="K4" s="398"/>
      <c r="L4" s="398"/>
      <c r="M4" s="398"/>
      <c r="N4" s="398"/>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389"/>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387"/>
      <c r="N9" s="6"/>
      <c r="O9" s="6"/>
    </row>
    <row r="10" spans="1:24">
      <c r="C10" s="6"/>
      <c r="D10" s="6"/>
      <c r="E10" s="6"/>
      <c r="F10" s="6"/>
      <c r="G10" s="6"/>
      <c r="H10" s="6"/>
      <c r="I10" s="138"/>
      <c r="J10" s="138"/>
      <c r="K10" s="138"/>
      <c r="L10" s="138"/>
      <c r="M10" s="138"/>
      <c r="N10" s="138"/>
      <c r="O10" s="138"/>
      <c r="P10" s="381"/>
    </row>
    <row r="11" spans="1:24">
      <c r="H11" s="138"/>
      <c r="I11" s="138"/>
      <c r="J11" s="138"/>
      <c r="K11" s="138"/>
      <c r="L11" s="138"/>
      <c r="M11" s="138"/>
      <c r="N11" s="138"/>
      <c r="O11" s="138"/>
      <c r="P11" s="138"/>
    </row>
    <row r="12" spans="1:24">
      <c r="G12" s="6"/>
      <c r="H12" s="6"/>
      <c r="I12" s="6"/>
      <c r="J12" s="6"/>
    </row>
    <row r="13" spans="1:24">
      <c r="G13" s="6"/>
      <c r="H13" s="6"/>
      <c r="I13" s="137"/>
      <c r="J13" s="138"/>
      <c r="K13" s="137"/>
      <c r="L13" s="137"/>
      <c r="M13" s="137"/>
      <c r="N13" s="137"/>
      <c r="O13" s="137"/>
      <c r="P13" s="137"/>
    </row>
    <row r="15" spans="1:24">
      <c r="J15" s="6"/>
    </row>
    <row r="24" spans="1:11">
      <c r="A24" s="41" t="s">
        <v>108</v>
      </c>
      <c r="B24" s="41" t="s">
        <v>109</v>
      </c>
    </row>
    <row r="25" spans="1:11">
      <c r="A25" s="41" t="s">
        <v>110</v>
      </c>
      <c r="B25" s="41" t="s">
        <v>47</v>
      </c>
    </row>
    <row r="27" spans="1:11">
      <c r="F27" s="6"/>
      <c r="G27" s="6"/>
      <c r="H27" s="6"/>
      <c r="J27" s="6"/>
      <c r="K27" s="6"/>
    </row>
    <row r="28" spans="1:11">
      <c r="F28" s="6"/>
      <c r="G28" s="6"/>
      <c r="H28" s="6"/>
      <c r="J28" s="6"/>
      <c r="K28" s="6"/>
    </row>
  </sheetData>
  <sheetProtection algorithmName="SHA-512" hashValue="UoiHzYkYlHX8tcFpT9pQPdEvkxnLOPw18EZbFgwNfp+qysBf9DbNPn1eIWgsoAtilZsPi23hG45jmHxPwlclKA==" saltValue="kjdWBai7wshiZIKC5VQ8ag=="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A3" sqref="A3"/>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55" t="s">
        <v>661</v>
      </c>
      <c r="B1" s="455"/>
      <c r="C1" s="455"/>
      <c r="D1" s="455"/>
      <c r="E1" s="455"/>
      <c r="F1" s="455"/>
      <c r="G1" s="455"/>
      <c r="H1" s="455"/>
    </row>
    <row r="2" spans="1:17" ht="38.25">
      <c r="A2" s="63" t="s">
        <v>97</v>
      </c>
      <c r="B2" s="62" t="s">
        <v>181</v>
      </c>
      <c r="C2" s="62" t="s">
        <v>180</v>
      </c>
      <c r="D2" s="62" t="s">
        <v>179</v>
      </c>
      <c r="E2" s="63" t="s">
        <v>178</v>
      </c>
      <c r="F2" s="62" t="s">
        <v>177</v>
      </c>
      <c r="G2" s="63" t="s">
        <v>183</v>
      </c>
      <c r="H2" s="64" t="s">
        <v>147</v>
      </c>
    </row>
    <row r="3" spans="1:17">
      <c r="A3" s="195" t="s">
        <v>659</v>
      </c>
      <c r="B3" s="137">
        <v>419</v>
      </c>
      <c r="C3" s="138">
        <v>3271</v>
      </c>
      <c r="D3" s="138">
        <v>7274</v>
      </c>
      <c r="E3" s="138">
        <v>1627</v>
      </c>
      <c r="F3" s="137">
        <v>535</v>
      </c>
      <c r="G3" s="137">
        <v>15</v>
      </c>
      <c r="H3" s="141">
        <v>13141</v>
      </c>
    </row>
    <row r="7" spans="1:17">
      <c r="J7" s="138"/>
      <c r="K7" s="138"/>
      <c r="L7" s="138"/>
      <c r="M7" s="138"/>
      <c r="N7" s="138"/>
      <c r="O7" s="138"/>
      <c r="P7" s="138"/>
      <c r="Q7" s="137"/>
    </row>
    <row r="8" spans="1:17">
      <c r="J8" s="6"/>
      <c r="K8" s="6"/>
      <c r="L8" s="6"/>
      <c r="O8" s="6"/>
    </row>
    <row r="27" spans="1:2">
      <c r="A27" s="41" t="s">
        <v>108</v>
      </c>
      <c r="B27" s="41" t="s">
        <v>109</v>
      </c>
    </row>
    <row r="28" spans="1:2">
      <c r="A28" s="41" t="s">
        <v>110</v>
      </c>
      <c r="B28" s="41" t="s">
        <v>47</v>
      </c>
    </row>
  </sheetData>
  <sheetProtection algorithmName="SHA-512" hashValue="evjJJDYTolygYI9xb1Eh6UT2Lr3/zx7eOMCXGXMYQ15WTT/JBc46pCjd3b/qm0SIR6bGLRc59G1zbqlLA1p35w==" saltValue="lHpHMFrhEJf0spQ9RIFRBw=="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I11" sqref="I1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55" t="s">
        <v>662</v>
      </c>
      <c r="B1" s="455"/>
      <c r="C1" s="455"/>
      <c r="D1" s="455"/>
      <c r="E1" s="455"/>
      <c r="F1" s="455"/>
      <c r="G1" s="455"/>
      <c r="H1" s="455"/>
      <c r="I1" s="455"/>
      <c r="J1" s="455"/>
      <c r="K1" s="455"/>
      <c r="L1" s="455"/>
    </row>
    <row r="2" spans="1:16" ht="96.75" customHeight="1">
      <c r="A2" s="63" t="s">
        <v>97</v>
      </c>
      <c r="B2" s="62" t="s">
        <v>591</v>
      </c>
      <c r="C2" s="63" t="s">
        <v>154</v>
      </c>
      <c r="D2" s="62" t="s">
        <v>155</v>
      </c>
      <c r="E2" s="63" t="s">
        <v>156</v>
      </c>
      <c r="F2" s="62" t="s">
        <v>157</v>
      </c>
      <c r="G2" s="63" t="s">
        <v>158</v>
      </c>
      <c r="H2" s="62" t="s">
        <v>159</v>
      </c>
      <c r="I2" s="63" t="s">
        <v>160</v>
      </c>
      <c r="J2" s="62" t="s">
        <v>161</v>
      </c>
      <c r="K2" s="63" t="s">
        <v>162</v>
      </c>
      <c r="L2" s="64" t="s">
        <v>147</v>
      </c>
    </row>
    <row r="3" spans="1:16">
      <c r="A3" s="195" t="s">
        <v>659</v>
      </c>
      <c r="B3" s="138">
        <v>3</v>
      </c>
      <c r="C3" s="138">
        <v>46</v>
      </c>
      <c r="D3" s="138">
        <v>1377</v>
      </c>
      <c r="E3" s="138">
        <v>991</v>
      </c>
      <c r="F3" s="138">
        <v>1167</v>
      </c>
      <c r="G3" s="138">
        <v>3892</v>
      </c>
      <c r="H3" s="138">
        <v>60</v>
      </c>
      <c r="I3" s="138">
        <v>1458</v>
      </c>
      <c r="J3" s="138">
        <v>528</v>
      </c>
      <c r="K3" s="138">
        <v>3619</v>
      </c>
      <c r="L3" s="141">
        <v>13141</v>
      </c>
    </row>
    <row r="4" spans="1:16">
      <c r="A4" s="65"/>
    </row>
    <row r="8" spans="1:16">
      <c r="G8" s="138"/>
      <c r="H8" s="138"/>
      <c r="I8" s="138"/>
      <c r="J8" s="138"/>
      <c r="K8" s="138"/>
      <c r="L8" s="138"/>
      <c r="M8" s="138"/>
      <c r="N8" s="138"/>
      <c r="O8" s="138"/>
      <c r="P8" s="138"/>
    </row>
    <row r="35" spans="1:2">
      <c r="A35" s="41" t="s">
        <v>108</v>
      </c>
      <c r="B35" s="41" t="s">
        <v>109</v>
      </c>
    </row>
    <row r="36" spans="1:2">
      <c r="A36" s="41" t="s">
        <v>110</v>
      </c>
      <c r="B36" s="41" t="s">
        <v>47</v>
      </c>
    </row>
  </sheetData>
  <sheetProtection algorithmName="SHA-512" hashValue="axs+lTL3Fb5T8x6XOgmXROhVdZTrKEMNXF16PBxPB15SuiiiU2t8EaOfl71T/PXIZn9D+DMFR4iaX1xpQ4xitA==" saltValue="m+i4z9SrOU3REJNVdyQkSw=="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activeCell="K24" sqref="K24"/>
    </sheetView>
  </sheetViews>
  <sheetFormatPr baseColWidth="10" defaultRowHeight="15"/>
  <cols>
    <col min="1" max="1" width="25.7109375" style="290" customWidth="1"/>
    <col min="2" max="16384" width="11.42578125" style="290"/>
  </cols>
  <sheetData>
    <row r="1" spans="1:11" ht="28.5" customHeight="1">
      <c r="A1" s="423" t="s">
        <v>531</v>
      </c>
      <c r="B1" s="423"/>
      <c r="C1" s="423"/>
      <c r="D1" s="423"/>
      <c r="E1" s="423"/>
      <c r="F1" s="423"/>
      <c r="G1" s="423"/>
      <c r="H1" s="423"/>
      <c r="I1" s="423"/>
      <c r="J1" s="423"/>
      <c r="K1" s="423"/>
    </row>
    <row r="2" spans="1:11" ht="15.75">
      <c r="A2" s="197" t="s">
        <v>43</v>
      </c>
      <c r="B2" s="196">
        <v>2011</v>
      </c>
      <c r="C2" s="196">
        <v>2012</v>
      </c>
      <c r="D2" s="196">
        <v>2013</v>
      </c>
      <c r="E2" s="196">
        <v>2014</v>
      </c>
      <c r="F2" s="196">
        <v>2015</v>
      </c>
      <c r="G2" s="196">
        <v>2016</v>
      </c>
      <c r="H2" s="196">
        <v>2017</v>
      </c>
      <c r="I2" s="196">
        <v>2018</v>
      </c>
      <c r="J2" s="196">
        <v>2019</v>
      </c>
      <c r="K2" s="196">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24" t="s">
        <v>652</v>
      </c>
      <c r="N18" s="424"/>
      <c r="O18" s="424"/>
      <c r="P18" s="424"/>
      <c r="Q18" s="424"/>
    </row>
    <row r="19" spans="1:17">
      <c r="A19" s="3" t="s">
        <v>17</v>
      </c>
      <c r="B19" s="6">
        <v>32817</v>
      </c>
      <c r="C19" s="6">
        <v>32665</v>
      </c>
      <c r="D19" s="6">
        <v>28929</v>
      </c>
      <c r="E19" s="6">
        <v>29435</v>
      </c>
      <c r="F19" s="6">
        <v>29412</v>
      </c>
      <c r="G19" s="6">
        <v>29497</v>
      </c>
      <c r="H19" s="6">
        <v>30036</v>
      </c>
      <c r="I19" s="6">
        <v>30483</v>
      </c>
      <c r="J19" s="6">
        <v>30468</v>
      </c>
      <c r="K19" s="6">
        <v>30492</v>
      </c>
      <c r="M19" s="424"/>
      <c r="N19" s="424"/>
      <c r="O19" s="424"/>
      <c r="P19" s="424"/>
      <c r="Q19" s="424"/>
    </row>
    <row r="20" spans="1:17">
      <c r="A20" s="3" t="s">
        <v>18</v>
      </c>
      <c r="B20" s="6">
        <v>38015</v>
      </c>
      <c r="C20" s="6">
        <v>38028</v>
      </c>
      <c r="D20" s="6">
        <v>37970</v>
      </c>
      <c r="E20" s="6">
        <v>36860</v>
      </c>
      <c r="F20" s="6">
        <v>36276</v>
      </c>
      <c r="G20" s="6">
        <v>36149</v>
      </c>
      <c r="H20" s="6">
        <v>36218</v>
      </c>
      <c r="I20" s="6">
        <v>36405</v>
      </c>
      <c r="J20" s="6">
        <v>36402</v>
      </c>
      <c r="K20" s="6">
        <v>36727</v>
      </c>
      <c r="M20" s="424"/>
      <c r="N20" s="424"/>
      <c r="O20" s="424"/>
      <c r="P20" s="424"/>
      <c r="Q20" s="424"/>
    </row>
    <row r="21" spans="1:17">
      <c r="A21" s="3" t="s">
        <v>19</v>
      </c>
      <c r="B21" s="6">
        <v>17383</v>
      </c>
      <c r="C21" s="6">
        <v>17330</v>
      </c>
      <c r="D21" s="6">
        <v>17465</v>
      </c>
      <c r="E21" s="6">
        <v>17329</v>
      </c>
      <c r="F21" s="6">
        <v>17277</v>
      </c>
      <c r="G21" s="6">
        <v>17191</v>
      </c>
      <c r="H21" s="6">
        <v>17312</v>
      </c>
      <c r="I21" s="6">
        <v>17352</v>
      </c>
      <c r="J21" s="6">
        <v>17370</v>
      </c>
      <c r="K21" s="6">
        <v>17496</v>
      </c>
      <c r="M21" s="424"/>
      <c r="N21" s="424"/>
      <c r="O21" s="424"/>
      <c r="P21" s="424"/>
      <c r="Q21" s="424"/>
    </row>
    <row r="22" spans="1:17">
      <c r="A22" s="3" t="s">
        <v>20</v>
      </c>
      <c r="B22" s="6">
        <v>5093</v>
      </c>
      <c r="C22" s="6">
        <v>5103</v>
      </c>
      <c r="D22" s="6">
        <v>5110</v>
      </c>
      <c r="E22" s="6">
        <v>5053</v>
      </c>
      <c r="F22" s="6">
        <v>4958</v>
      </c>
      <c r="G22" s="6">
        <v>4910</v>
      </c>
      <c r="H22" s="6">
        <v>4828</v>
      </c>
      <c r="I22" s="6">
        <v>4799</v>
      </c>
      <c r="J22" s="6">
        <v>4828</v>
      </c>
      <c r="K22" s="6">
        <v>4873</v>
      </c>
      <c r="M22" s="424"/>
      <c r="N22" s="424"/>
      <c r="O22" s="424"/>
      <c r="P22" s="424"/>
      <c r="Q22" s="424"/>
    </row>
    <row r="23" spans="1:17">
      <c r="A23" s="3" t="s">
        <v>21</v>
      </c>
      <c r="B23" s="6">
        <v>17130</v>
      </c>
      <c r="C23" s="6">
        <v>17555</v>
      </c>
      <c r="D23" s="6">
        <v>16099</v>
      </c>
      <c r="E23" s="6">
        <v>16221</v>
      </c>
      <c r="F23" s="6">
        <v>17090</v>
      </c>
      <c r="G23" s="6">
        <v>17870</v>
      </c>
      <c r="H23" s="6">
        <v>18887</v>
      </c>
      <c r="I23" s="6">
        <v>19672</v>
      </c>
      <c r="J23" s="6">
        <v>20886</v>
      </c>
      <c r="K23" s="6">
        <v>21621</v>
      </c>
      <c r="M23" s="424"/>
      <c r="N23" s="424"/>
      <c r="O23" s="424"/>
      <c r="P23" s="424"/>
      <c r="Q23" s="424"/>
    </row>
    <row r="24" spans="1:17">
      <c r="A24" s="3" t="s">
        <v>22</v>
      </c>
      <c r="B24" s="6">
        <v>222271</v>
      </c>
      <c r="C24" s="6">
        <v>206965</v>
      </c>
      <c r="D24" s="6">
        <v>206593</v>
      </c>
      <c r="E24" s="6">
        <v>205279</v>
      </c>
      <c r="F24" s="6">
        <v>203811</v>
      </c>
      <c r="G24" s="6">
        <v>203585</v>
      </c>
      <c r="H24" s="6">
        <v>203692</v>
      </c>
      <c r="I24" s="6">
        <v>204856</v>
      </c>
      <c r="J24" s="6">
        <v>207312</v>
      </c>
      <c r="K24" s="6">
        <v>209194</v>
      </c>
      <c r="M24" s="424"/>
      <c r="N24" s="424"/>
      <c r="O24" s="424"/>
      <c r="P24" s="424"/>
      <c r="Q24" s="424"/>
    </row>
    <row r="25" spans="1:17">
      <c r="A25" s="3" t="s">
        <v>23</v>
      </c>
      <c r="B25" s="6">
        <v>14333</v>
      </c>
      <c r="C25" s="6">
        <v>14374</v>
      </c>
      <c r="D25" s="6">
        <v>14545</v>
      </c>
      <c r="E25" s="6">
        <v>14296</v>
      </c>
      <c r="F25" s="6">
        <v>14246</v>
      </c>
      <c r="G25" s="6">
        <v>14125</v>
      </c>
      <c r="H25" s="6">
        <v>14189</v>
      </c>
      <c r="I25" s="6">
        <v>14445</v>
      </c>
      <c r="J25" s="6">
        <v>14679</v>
      </c>
      <c r="K25" s="6">
        <v>14953</v>
      </c>
      <c r="M25" s="424"/>
      <c r="N25" s="424"/>
      <c r="O25" s="424"/>
      <c r="P25" s="424"/>
      <c r="Q25" s="424"/>
    </row>
    <row r="26" spans="1:17">
      <c r="A26" s="3" t="s">
        <v>24</v>
      </c>
      <c r="B26" s="6">
        <v>12274</v>
      </c>
      <c r="C26" s="6">
        <v>12392</v>
      </c>
      <c r="D26" s="6">
        <v>12634</v>
      </c>
      <c r="E26" s="6">
        <v>10468</v>
      </c>
      <c r="F26" s="6">
        <v>10690</v>
      </c>
      <c r="G26" s="6">
        <v>11338</v>
      </c>
      <c r="H26" s="6">
        <v>10576</v>
      </c>
      <c r="I26" s="6">
        <v>10755</v>
      </c>
      <c r="J26" s="6">
        <v>11111</v>
      </c>
      <c r="K26" s="6">
        <v>11281</v>
      </c>
      <c r="M26" s="424"/>
      <c r="N26" s="424"/>
      <c r="O26" s="424"/>
      <c r="P26" s="424"/>
      <c r="Q26" s="424"/>
    </row>
    <row r="27" spans="1:17">
      <c r="A27" s="3" t="s">
        <v>25</v>
      </c>
      <c r="B27" s="6">
        <v>9065</v>
      </c>
      <c r="C27" s="6">
        <v>9037</v>
      </c>
      <c r="D27" s="6">
        <v>9076</v>
      </c>
      <c r="E27" s="6">
        <v>8998</v>
      </c>
      <c r="F27" s="6">
        <v>8930</v>
      </c>
      <c r="G27" s="6">
        <v>8873</v>
      </c>
      <c r="H27" s="6">
        <v>8873</v>
      </c>
      <c r="I27" s="6">
        <v>8947</v>
      </c>
      <c r="J27" s="6">
        <v>8934</v>
      </c>
      <c r="K27" s="6">
        <v>8940</v>
      </c>
      <c r="M27" s="424"/>
      <c r="N27" s="424"/>
      <c r="O27" s="424"/>
      <c r="P27" s="424"/>
      <c r="Q27" s="424"/>
    </row>
    <row r="28" spans="1:17">
      <c r="A28" s="3" t="s">
        <v>26</v>
      </c>
      <c r="B28" s="6">
        <v>5257</v>
      </c>
      <c r="C28" s="6">
        <v>5119</v>
      </c>
      <c r="D28" s="6">
        <v>5082</v>
      </c>
      <c r="E28" s="6">
        <v>4727</v>
      </c>
      <c r="F28" s="6">
        <v>4805</v>
      </c>
      <c r="G28" s="6">
        <v>4786</v>
      </c>
      <c r="H28" s="6">
        <v>4848</v>
      </c>
      <c r="I28" s="6">
        <v>4757</v>
      </c>
      <c r="J28" s="6">
        <v>4693</v>
      </c>
      <c r="K28" s="6">
        <v>4743</v>
      </c>
      <c r="M28" s="291"/>
      <c r="N28" s="291"/>
      <c r="O28" s="291"/>
      <c r="P28" s="291"/>
      <c r="Q28" s="291"/>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8"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87" t="s">
        <v>517</v>
      </c>
    </row>
    <row r="38" spans="1:13" ht="25.5" customHeight="1">
      <c r="A38" s="425" t="s">
        <v>49</v>
      </c>
      <c r="B38" s="425"/>
      <c r="C38" s="425"/>
      <c r="D38" s="425"/>
      <c r="E38" s="425"/>
      <c r="F38" s="425"/>
      <c r="G38" s="425"/>
      <c r="H38" s="425"/>
    </row>
    <row r="39" spans="1:13">
      <c r="A39" s="10" t="s">
        <v>48</v>
      </c>
    </row>
  </sheetData>
  <sheetProtection algorithmName="SHA-512" hashValue="gouNq/qtO/W9ImX5hPCzDDrwKVlTJBAoL6KEXww3acuW05KXx0jB+OZrICDLdgY+El6wmZVwHGAzGUkBhqsopw==" saltValue="NglIOPqqGus3IuVwkOC+1g==" spinCount="100000"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G28" sqref="G28"/>
    </sheetView>
  </sheetViews>
  <sheetFormatPr baseColWidth="10" defaultColWidth="9.140625" defaultRowHeight="12.75"/>
  <cols>
    <col min="1" max="1" width="81.7109375" style="75" customWidth="1"/>
    <col min="2" max="5" width="19.5703125" style="75" customWidth="1"/>
    <col min="6" max="16384" width="9.140625" style="75"/>
  </cols>
  <sheetData>
    <row r="1" spans="1:5" ht="23.25" customHeight="1">
      <c r="A1" s="466" t="s">
        <v>646</v>
      </c>
      <c r="B1" s="466"/>
      <c r="C1" s="466"/>
      <c r="D1" s="466"/>
      <c r="E1" s="466"/>
    </row>
    <row r="2" spans="1:5" ht="15">
      <c r="A2" s="89" t="s">
        <v>185</v>
      </c>
      <c r="B2" s="90"/>
      <c r="C2" s="90"/>
      <c r="D2" s="90"/>
      <c r="E2" s="90"/>
    </row>
    <row r="3" spans="1:5">
      <c r="A3" s="91" t="s">
        <v>186</v>
      </c>
      <c r="B3" s="92"/>
      <c r="C3" s="92"/>
      <c r="D3" s="92"/>
      <c r="E3" s="92"/>
    </row>
    <row r="4" spans="1:5" ht="25.5">
      <c r="A4" s="76" t="s">
        <v>191</v>
      </c>
      <c r="B4" s="79" t="s">
        <v>187</v>
      </c>
      <c r="C4" s="77" t="s">
        <v>188</v>
      </c>
      <c r="D4" s="79" t="s">
        <v>189</v>
      </c>
      <c r="E4" s="77" t="s">
        <v>190</v>
      </c>
    </row>
    <row r="5" spans="1:5" ht="12.75" customHeight="1">
      <c r="A5" s="78" t="s">
        <v>192</v>
      </c>
      <c r="B5" s="80">
        <v>104.77800000000001</v>
      </c>
      <c r="C5" s="81">
        <v>-0.2</v>
      </c>
      <c r="D5" s="81">
        <v>0.4</v>
      </c>
      <c r="E5" s="82">
        <v>-0.2</v>
      </c>
    </row>
    <row r="6" spans="1:5">
      <c r="A6" s="78" t="s">
        <v>193</v>
      </c>
      <c r="B6" s="83">
        <v>106.033</v>
      </c>
      <c r="C6" s="84">
        <v>0.1</v>
      </c>
      <c r="D6" s="84">
        <v>1.4</v>
      </c>
      <c r="E6" s="85">
        <v>0.1</v>
      </c>
    </row>
    <row r="7" spans="1:5">
      <c r="A7" s="78" t="s">
        <v>194</v>
      </c>
      <c r="B7" s="83">
        <v>118.571</v>
      </c>
      <c r="C7" s="84">
        <v>-0.1</v>
      </c>
      <c r="D7" s="84">
        <v>1.8</v>
      </c>
      <c r="E7" s="85">
        <v>-0.1</v>
      </c>
    </row>
    <row r="8" spans="1:5">
      <c r="A8" s="78" t="s">
        <v>195</v>
      </c>
      <c r="B8" s="83">
        <v>94.152000000000001</v>
      </c>
      <c r="C8" s="84">
        <v>-15.6</v>
      </c>
      <c r="D8" s="84">
        <v>0.6</v>
      </c>
      <c r="E8" s="85">
        <v>-15.6</v>
      </c>
    </row>
    <row r="9" spans="1:5">
      <c r="A9" s="78" t="s">
        <v>196</v>
      </c>
      <c r="B9" s="83">
        <v>107.45</v>
      </c>
      <c r="C9" s="84">
        <v>3.3</v>
      </c>
      <c r="D9" s="84">
        <v>4.0999999999999996</v>
      </c>
      <c r="E9" s="85">
        <v>3.3</v>
      </c>
    </row>
    <row r="10" spans="1:5" ht="12.75" customHeight="1">
      <c r="A10" s="78" t="s">
        <v>197</v>
      </c>
      <c r="B10" s="83">
        <v>98.06</v>
      </c>
      <c r="C10" s="84">
        <v>-0.2</v>
      </c>
      <c r="D10" s="84">
        <v>0.1</v>
      </c>
      <c r="E10" s="85">
        <v>-0.2</v>
      </c>
    </row>
    <row r="11" spans="1:5" ht="12.75" customHeight="1">
      <c r="A11" s="78" t="s">
        <v>198</v>
      </c>
      <c r="B11" s="83">
        <v>99.043000000000006</v>
      </c>
      <c r="C11" s="84">
        <v>-0.1</v>
      </c>
      <c r="D11" s="84">
        <v>-0.8</v>
      </c>
      <c r="E11" s="85">
        <v>-0.1</v>
      </c>
    </row>
    <row r="12" spans="1:5" ht="12.75" customHeight="1">
      <c r="A12" s="78" t="s">
        <v>199</v>
      </c>
      <c r="B12" s="83">
        <v>109.337</v>
      </c>
      <c r="C12" s="84">
        <v>1.9</v>
      </c>
      <c r="D12" s="84">
        <v>-1.9</v>
      </c>
      <c r="E12" s="85">
        <v>1.9</v>
      </c>
    </row>
    <row r="13" spans="1:5" ht="12.75" customHeight="1">
      <c r="A13" s="78" t="s">
        <v>200</v>
      </c>
      <c r="B13" s="83">
        <v>101.22499999999999</v>
      </c>
      <c r="C13" s="84">
        <v>0.5</v>
      </c>
      <c r="D13" s="84">
        <v>-3.4</v>
      </c>
      <c r="E13" s="85">
        <v>0.5</v>
      </c>
    </row>
    <row r="14" spans="1:5" ht="12.75" customHeight="1">
      <c r="A14" s="78" t="s">
        <v>201</v>
      </c>
      <c r="B14" s="83">
        <v>98.447999999999993</v>
      </c>
      <c r="C14" s="84">
        <v>-0.6</v>
      </c>
      <c r="D14" s="84">
        <v>-0.3</v>
      </c>
      <c r="E14" s="85">
        <v>-0.6</v>
      </c>
    </row>
    <row r="15" spans="1:5" ht="12.75" customHeight="1">
      <c r="A15" s="78" t="s">
        <v>202</v>
      </c>
      <c r="B15" s="83">
        <v>102.241</v>
      </c>
      <c r="C15" s="84">
        <v>0</v>
      </c>
      <c r="D15" s="84">
        <v>0.6</v>
      </c>
      <c r="E15" s="85">
        <v>0</v>
      </c>
    </row>
    <row r="16" spans="1:5" ht="12.75" customHeight="1">
      <c r="A16" s="78" t="s">
        <v>203</v>
      </c>
      <c r="B16" s="83">
        <v>106.69199999999999</v>
      </c>
      <c r="C16" s="84">
        <v>0</v>
      </c>
      <c r="D16" s="84">
        <v>0.3</v>
      </c>
      <c r="E16" s="85">
        <v>0</v>
      </c>
    </row>
    <row r="17" spans="1:13" ht="12.75" customHeight="1">
      <c r="A17" s="78" t="s">
        <v>204</v>
      </c>
      <c r="B17" s="86">
        <v>104.226</v>
      </c>
      <c r="C17" s="87">
        <v>0.4</v>
      </c>
      <c r="D17" s="87">
        <v>1</v>
      </c>
      <c r="E17" s="88">
        <v>0.4</v>
      </c>
    </row>
    <row r="18" spans="1:13" ht="12.75" customHeight="1">
      <c r="A18" s="76" t="s">
        <v>205</v>
      </c>
      <c r="B18" s="76"/>
      <c r="C18" s="76"/>
      <c r="D18" s="76"/>
      <c r="E18" s="76"/>
    </row>
    <row r="19" spans="1:13" ht="12.75" customHeight="1">
      <c r="A19" s="78" t="s">
        <v>192</v>
      </c>
      <c r="B19" s="80">
        <v>103.794</v>
      </c>
      <c r="C19" s="81">
        <v>-0.4</v>
      </c>
      <c r="D19" s="81">
        <v>0</v>
      </c>
      <c r="E19" s="82">
        <v>-0.4</v>
      </c>
    </row>
    <row r="20" spans="1:13" ht="12.75" customHeight="1">
      <c r="A20" s="78" t="s">
        <v>193</v>
      </c>
      <c r="B20" s="83">
        <v>106.81</v>
      </c>
      <c r="C20" s="84">
        <v>-0.6</v>
      </c>
      <c r="D20" s="84">
        <v>0.7</v>
      </c>
      <c r="E20" s="85">
        <v>-0.6</v>
      </c>
    </row>
    <row r="21" spans="1:13" ht="12.75" customHeight="1">
      <c r="A21" s="78" t="s">
        <v>194</v>
      </c>
      <c r="B21" s="83">
        <v>118.032</v>
      </c>
      <c r="C21" s="84">
        <v>-0.3</v>
      </c>
      <c r="D21" s="84">
        <v>1.8</v>
      </c>
      <c r="E21" s="85">
        <v>-0.3</v>
      </c>
    </row>
    <row r="22" spans="1:13" ht="12.75" customHeight="1">
      <c r="A22" s="78" t="s">
        <v>195</v>
      </c>
      <c r="B22" s="83">
        <v>93.497</v>
      </c>
      <c r="C22" s="84">
        <v>-14.7</v>
      </c>
      <c r="D22" s="84">
        <v>0.6</v>
      </c>
      <c r="E22" s="85">
        <v>-14.7</v>
      </c>
    </row>
    <row r="23" spans="1:13" ht="12.75" customHeight="1">
      <c r="A23" s="78" t="s">
        <v>196</v>
      </c>
      <c r="B23" s="83">
        <v>106.542</v>
      </c>
      <c r="C23" s="84">
        <v>3.7</v>
      </c>
      <c r="D23" s="84">
        <v>4.3</v>
      </c>
      <c r="E23" s="85">
        <v>3.7</v>
      </c>
    </row>
    <row r="24" spans="1:13" ht="12.75" customHeight="1">
      <c r="A24" s="78" t="s">
        <v>197</v>
      </c>
      <c r="B24" s="83">
        <v>97.44</v>
      </c>
      <c r="C24" s="84">
        <v>-0.6</v>
      </c>
      <c r="D24" s="84">
        <v>-0.5</v>
      </c>
      <c r="E24" s="85">
        <v>-0.6</v>
      </c>
    </row>
    <row r="25" spans="1:13" ht="12.75" customHeight="1">
      <c r="A25" s="78" t="s">
        <v>198</v>
      </c>
      <c r="B25" s="83">
        <v>100.94</v>
      </c>
      <c r="C25" s="84">
        <v>0.3</v>
      </c>
      <c r="D25" s="84">
        <v>0.3</v>
      </c>
      <c r="E25" s="85">
        <v>0.3</v>
      </c>
    </row>
    <row r="26" spans="1:13" ht="12.75" customHeight="1">
      <c r="A26" s="78" t="s">
        <v>199</v>
      </c>
      <c r="B26" s="83">
        <v>104.563</v>
      </c>
      <c r="C26" s="84">
        <v>1.2</v>
      </c>
      <c r="D26" s="84">
        <v>-3.6</v>
      </c>
      <c r="E26" s="85">
        <v>1.2</v>
      </c>
    </row>
    <row r="27" spans="1:13">
      <c r="A27" s="78" t="s">
        <v>200</v>
      </c>
      <c r="B27" s="83">
        <v>99.299000000000007</v>
      </c>
      <c r="C27" s="84">
        <v>0.5</v>
      </c>
      <c r="D27" s="84">
        <v>-3.6</v>
      </c>
      <c r="E27" s="85">
        <v>0.5</v>
      </c>
      <c r="G27" s="324"/>
      <c r="H27" s="324"/>
      <c r="I27" s="324"/>
      <c r="J27" s="324"/>
      <c r="K27" s="324"/>
      <c r="L27" s="324"/>
      <c r="M27" s="324"/>
    </row>
    <row r="28" spans="1:13">
      <c r="A28" s="78" t="s">
        <v>201</v>
      </c>
      <c r="B28" s="83">
        <v>96.126999999999995</v>
      </c>
      <c r="C28" s="84">
        <v>-0.3</v>
      </c>
      <c r="D28" s="84">
        <v>-1.1000000000000001</v>
      </c>
      <c r="E28" s="85">
        <v>-0.3</v>
      </c>
    </row>
    <row r="29" spans="1:13">
      <c r="A29" s="78" t="s">
        <v>202</v>
      </c>
      <c r="B29" s="83">
        <v>101.925</v>
      </c>
      <c r="C29" s="84">
        <v>0</v>
      </c>
      <c r="D29" s="84">
        <v>1.4</v>
      </c>
      <c r="E29" s="85">
        <v>0</v>
      </c>
    </row>
    <row r="30" spans="1:13">
      <c r="A30" s="78" t="s">
        <v>203</v>
      </c>
      <c r="B30" s="83">
        <v>107.379</v>
      </c>
      <c r="C30" s="84">
        <v>-0.1</v>
      </c>
      <c r="D30" s="84">
        <v>0.3</v>
      </c>
      <c r="E30" s="85">
        <v>-0.1</v>
      </c>
    </row>
    <row r="31" spans="1:13">
      <c r="A31" s="78" t="s">
        <v>204</v>
      </c>
      <c r="B31" s="86">
        <v>103.96599999999999</v>
      </c>
      <c r="C31" s="87">
        <v>-0.4</v>
      </c>
      <c r="D31" s="87">
        <v>1.7</v>
      </c>
      <c r="E31" s="88">
        <v>-0.4</v>
      </c>
    </row>
    <row r="32" spans="1:13">
      <c r="A32" s="76" t="s">
        <v>206</v>
      </c>
      <c r="B32" s="76"/>
      <c r="C32" s="76"/>
      <c r="D32" s="76"/>
      <c r="E32" s="76"/>
    </row>
    <row r="33" spans="1:5">
      <c r="A33" s="78" t="s">
        <v>192</v>
      </c>
      <c r="B33" s="80">
        <v>104.252</v>
      </c>
      <c r="C33" s="81">
        <v>-0.3</v>
      </c>
      <c r="D33" s="81">
        <v>0.2</v>
      </c>
      <c r="E33" s="82">
        <v>-0.3</v>
      </c>
    </row>
    <row r="34" spans="1:5">
      <c r="A34" s="78" t="s">
        <v>193</v>
      </c>
      <c r="B34" s="83">
        <v>106.449</v>
      </c>
      <c r="C34" s="84">
        <v>-0.3</v>
      </c>
      <c r="D34" s="84">
        <v>1</v>
      </c>
      <c r="E34" s="85">
        <v>-0.3</v>
      </c>
    </row>
    <row r="35" spans="1:5">
      <c r="A35" s="78" t="s">
        <v>194</v>
      </c>
      <c r="B35" s="83">
        <v>118.279</v>
      </c>
      <c r="C35" s="84">
        <v>-0.2</v>
      </c>
      <c r="D35" s="84">
        <v>1.8</v>
      </c>
      <c r="E35" s="85">
        <v>-0.2</v>
      </c>
    </row>
    <row r="36" spans="1:5">
      <c r="A36" s="78" t="s">
        <v>195</v>
      </c>
      <c r="B36" s="83">
        <v>93.789000000000001</v>
      </c>
      <c r="C36" s="84">
        <v>-15.1</v>
      </c>
      <c r="D36" s="84">
        <v>0.6</v>
      </c>
      <c r="E36" s="85">
        <v>-15.1</v>
      </c>
    </row>
    <row r="37" spans="1:5">
      <c r="A37" s="78" t="s">
        <v>196</v>
      </c>
      <c r="B37" s="83">
        <v>106.983</v>
      </c>
      <c r="C37" s="84">
        <v>3.5</v>
      </c>
      <c r="D37" s="84">
        <v>4.2</v>
      </c>
      <c r="E37" s="85">
        <v>3.5</v>
      </c>
    </row>
    <row r="38" spans="1:5" ht="12.75" customHeight="1">
      <c r="A38" s="78" t="s">
        <v>197</v>
      </c>
      <c r="B38" s="83">
        <v>97.733000000000004</v>
      </c>
      <c r="C38" s="84">
        <v>-0.4</v>
      </c>
      <c r="D38" s="84">
        <v>-0.2</v>
      </c>
      <c r="E38" s="85">
        <v>-0.4</v>
      </c>
    </row>
    <row r="39" spans="1:5">
      <c r="A39" s="78" t="s">
        <v>198</v>
      </c>
      <c r="B39" s="83">
        <v>100.06699999999999</v>
      </c>
      <c r="C39" s="84">
        <v>0.1</v>
      </c>
      <c r="D39" s="84">
        <v>-0.2</v>
      </c>
      <c r="E39" s="85">
        <v>0.1</v>
      </c>
    </row>
    <row r="40" spans="1:5">
      <c r="A40" s="78" t="s">
        <v>199</v>
      </c>
      <c r="B40" s="83">
        <v>106.748</v>
      </c>
      <c r="C40" s="84">
        <v>1.5</v>
      </c>
      <c r="D40" s="84">
        <v>-2.8</v>
      </c>
      <c r="E40" s="85">
        <v>1.5</v>
      </c>
    </row>
    <row r="41" spans="1:5">
      <c r="A41" s="78" t="s">
        <v>200</v>
      </c>
      <c r="B41" s="83">
        <v>100.248</v>
      </c>
      <c r="C41" s="84">
        <v>0.5</v>
      </c>
      <c r="D41" s="84">
        <v>-3.5</v>
      </c>
      <c r="E41" s="85">
        <v>0.5</v>
      </c>
    </row>
    <row r="42" spans="1:5">
      <c r="A42" s="78" t="s">
        <v>201</v>
      </c>
      <c r="B42" s="83">
        <v>97.233000000000004</v>
      </c>
      <c r="C42" s="84">
        <v>-0.5</v>
      </c>
      <c r="D42" s="84">
        <v>-0.7</v>
      </c>
      <c r="E42" s="85">
        <v>-0.5</v>
      </c>
    </row>
    <row r="43" spans="1:5">
      <c r="A43" s="78" t="s">
        <v>202</v>
      </c>
      <c r="B43" s="83">
        <v>102.069</v>
      </c>
      <c r="C43" s="84">
        <v>0</v>
      </c>
      <c r="D43" s="84">
        <v>1</v>
      </c>
      <c r="E43" s="85">
        <v>0</v>
      </c>
    </row>
    <row r="44" spans="1:5">
      <c r="A44" s="78" t="s">
        <v>203</v>
      </c>
      <c r="B44" s="83">
        <v>107.068</v>
      </c>
      <c r="C44" s="84">
        <v>0</v>
      </c>
      <c r="D44" s="84">
        <v>0.3</v>
      </c>
      <c r="E44" s="85">
        <v>0</v>
      </c>
    </row>
    <row r="45" spans="1:5">
      <c r="A45" s="78" t="s">
        <v>204</v>
      </c>
      <c r="B45" s="86">
        <v>104.08799999999999</v>
      </c>
      <c r="C45" s="87">
        <v>0</v>
      </c>
      <c r="D45" s="87">
        <v>1.4</v>
      </c>
      <c r="E45" s="88">
        <v>0</v>
      </c>
    </row>
    <row r="46" spans="1:5">
      <c r="A46" s="76" t="s">
        <v>207</v>
      </c>
      <c r="B46" s="76"/>
      <c r="C46" s="76"/>
      <c r="D46" s="76"/>
      <c r="E46" s="76"/>
    </row>
    <row r="47" spans="1:5">
      <c r="A47" s="78" t="s">
        <v>192</v>
      </c>
      <c r="B47" s="80">
        <v>104.678</v>
      </c>
      <c r="C47" s="81">
        <v>0</v>
      </c>
      <c r="D47" s="81">
        <v>0.5</v>
      </c>
      <c r="E47" s="82">
        <v>0</v>
      </c>
    </row>
    <row r="48" spans="1:5">
      <c r="A48" s="78" t="s">
        <v>193</v>
      </c>
      <c r="B48" s="83">
        <v>107.173</v>
      </c>
      <c r="C48" s="84">
        <v>0.9</v>
      </c>
      <c r="D48" s="84">
        <v>1.7</v>
      </c>
      <c r="E48" s="85">
        <v>0.9</v>
      </c>
    </row>
    <row r="49" spans="1:5">
      <c r="A49" s="78" t="s">
        <v>194</v>
      </c>
      <c r="B49" s="83">
        <v>104.842</v>
      </c>
      <c r="C49" s="84">
        <v>0.5</v>
      </c>
      <c r="D49" s="84">
        <v>0.4</v>
      </c>
      <c r="E49" s="85">
        <v>0.5</v>
      </c>
    </row>
    <row r="50" spans="1:5">
      <c r="A50" s="78" t="s">
        <v>195</v>
      </c>
      <c r="B50" s="83">
        <v>95.721000000000004</v>
      </c>
      <c r="C50" s="84">
        <v>-15.3</v>
      </c>
      <c r="D50" s="84">
        <v>0.9</v>
      </c>
      <c r="E50" s="85">
        <v>-15.3</v>
      </c>
    </row>
    <row r="51" spans="1:5">
      <c r="A51" s="78" t="s">
        <v>196</v>
      </c>
      <c r="B51" s="83">
        <v>107.13800000000001</v>
      </c>
      <c r="C51" s="84">
        <v>4.3</v>
      </c>
      <c r="D51" s="84">
        <v>3.2</v>
      </c>
      <c r="E51" s="85">
        <v>4.3</v>
      </c>
    </row>
    <row r="52" spans="1:5" ht="12.75" customHeight="1">
      <c r="A52" s="78" t="s">
        <v>197</v>
      </c>
      <c r="B52" s="83">
        <v>100.86</v>
      </c>
      <c r="C52" s="84">
        <v>-0.3</v>
      </c>
      <c r="D52" s="84">
        <v>0.7</v>
      </c>
      <c r="E52" s="85">
        <v>-0.3</v>
      </c>
    </row>
    <row r="53" spans="1:5">
      <c r="A53" s="78" t="s">
        <v>198</v>
      </c>
      <c r="B53" s="83">
        <v>102.541</v>
      </c>
      <c r="C53" s="84">
        <v>0</v>
      </c>
      <c r="D53" s="84">
        <v>0.5</v>
      </c>
      <c r="E53" s="85">
        <v>0</v>
      </c>
    </row>
    <row r="54" spans="1:5">
      <c r="A54" s="78" t="s">
        <v>199</v>
      </c>
      <c r="B54" s="83">
        <v>106.744</v>
      </c>
      <c r="C54" s="84">
        <v>1.5</v>
      </c>
      <c r="D54" s="84">
        <v>-3.2</v>
      </c>
      <c r="E54" s="85">
        <v>1.5</v>
      </c>
    </row>
    <row r="55" spans="1:5">
      <c r="A55" s="78" t="s">
        <v>200</v>
      </c>
      <c r="B55" s="83">
        <v>100.327</v>
      </c>
      <c r="C55" s="84">
        <v>0.5</v>
      </c>
      <c r="D55" s="84">
        <v>-3.5</v>
      </c>
      <c r="E55" s="85">
        <v>0.5</v>
      </c>
    </row>
    <row r="56" spans="1:5">
      <c r="A56" s="78" t="s">
        <v>201</v>
      </c>
      <c r="B56" s="83">
        <v>99.150999999999996</v>
      </c>
      <c r="C56" s="84">
        <v>-0.4</v>
      </c>
      <c r="D56" s="84">
        <v>0.1</v>
      </c>
      <c r="E56" s="85">
        <v>-0.4</v>
      </c>
    </row>
    <row r="57" spans="1:5">
      <c r="A57" s="78" t="s">
        <v>202</v>
      </c>
      <c r="B57" s="83">
        <v>103.1</v>
      </c>
      <c r="C57" s="84">
        <v>0</v>
      </c>
      <c r="D57" s="84">
        <v>-0.2</v>
      </c>
      <c r="E57" s="85">
        <v>0</v>
      </c>
    </row>
    <row r="58" spans="1:5">
      <c r="A58" s="78" t="s">
        <v>203</v>
      </c>
      <c r="B58" s="83">
        <v>106.41800000000001</v>
      </c>
      <c r="C58" s="84">
        <v>0.1</v>
      </c>
      <c r="D58" s="84">
        <v>0.6</v>
      </c>
      <c r="E58" s="85">
        <v>0.1</v>
      </c>
    </row>
    <row r="59" spans="1:5">
      <c r="A59" s="78" t="s">
        <v>204</v>
      </c>
      <c r="B59" s="86">
        <v>105.143</v>
      </c>
      <c r="C59" s="87">
        <v>0.1</v>
      </c>
      <c r="D59" s="87">
        <v>1.1000000000000001</v>
      </c>
      <c r="E59" s="88">
        <v>0.1</v>
      </c>
    </row>
    <row r="65" spans="1:1">
      <c r="A65" s="10" t="s">
        <v>208</v>
      </c>
    </row>
    <row r="66" spans="1:1">
      <c r="A66" s="10" t="s">
        <v>48</v>
      </c>
    </row>
  </sheetData>
  <sheetProtection algorithmName="SHA-512" hashValue="UTy1XZ/Syyr1nfDBDvTiptZv65T7Y831cg/8c2Hug+Rus7o+hVKHsCZVAU+N9Dru3/GbSB9TUDrZPLyNFIB0Hg==" saltValue="hqVWVfvSCdRaGJs0h0Rs3w==" spinCount="100000"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A5" sqref="A5:B17"/>
    </sheetView>
  </sheetViews>
  <sheetFormatPr baseColWidth="10" defaultRowHeight="15"/>
  <cols>
    <col min="2" max="2" width="14" customWidth="1"/>
  </cols>
  <sheetData>
    <row r="1" spans="1:20" ht="21" customHeight="1">
      <c r="A1" s="466" t="s">
        <v>282</v>
      </c>
      <c r="B1" s="466"/>
      <c r="C1" s="466"/>
      <c r="D1" s="466"/>
      <c r="E1" s="466"/>
      <c r="F1" s="466"/>
      <c r="G1" s="466"/>
      <c r="H1" s="466"/>
      <c r="I1" s="466"/>
      <c r="J1" s="466"/>
      <c r="K1" s="466"/>
    </row>
    <row r="2" spans="1:20">
      <c r="A2" s="142" t="s">
        <v>185</v>
      </c>
      <c r="B2" s="142"/>
      <c r="C2" s="142"/>
      <c r="D2" s="142"/>
      <c r="E2" s="142"/>
      <c r="F2" s="142"/>
      <c r="G2" s="142"/>
      <c r="H2" s="142"/>
      <c r="I2" s="142"/>
      <c r="J2" s="142"/>
      <c r="K2" s="142"/>
    </row>
    <row r="3" spans="1:20">
      <c r="A3" s="143" t="s">
        <v>283</v>
      </c>
      <c r="B3" s="143"/>
      <c r="C3" s="143"/>
      <c r="D3" s="143"/>
      <c r="E3" s="143"/>
      <c r="F3" s="143"/>
      <c r="G3" s="143"/>
      <c r="H3" s="143"/>
      <c r="I3" s="143"/>
      <c r="J3" s="143"/>
      <c r="K3" s="143"/>
    </row>
    <row r="4" spans="1:20">
      <c r="A4" s="79" t="s">
        <v>97</v>
      </c>
      <c r="B4" s="77" t="s">
        <v>284</v>
      </c>
    </row>
    <row r="5" spans="1:20">
      <c r="A5" s="76" t="s">
        <v>645</v>
      </c>
      <c r="B5" s="144">
        <v>104.77800000000001</v>
      </c>
      <c r="L5" s="75"/>
      <c r="M5" s="323"/>
    </row>
    <row r="6" spans="1:20" ht="15" customHeight="1">
      <c r="A6" s="76" t="s">
        <v>631</v>
      </c>
      <c r="B6" s="144">
        <v>104.94799999999999</v>
      </c>
      <c r="K6" s="467" t="s">
        <v>644</v>
      </c>
      <c r="L6" s="467"/>
      <c r="M6" s="467"/>
      <c r="N6" s="467"/>
      <c r="O6" s="467"/>
      <c r="P6" s="467"/>
      <c r="Q6" s="467"/>
    </row>
    <row r="7" spans="1:20">
      <c r="A7" s="76" t="s">
        <v>615</v>
      </c>
      <c r="B7" s="144">
        <v>104.797</v>
      </c>
      <c r="K7" s="467"/>
      <c r="L7" s="467"/>
      <c r="M7" s="467"/>
      <c r="N7" s="467"/>
      <c r="O7" s="467"/>
      <c r="P7" s="467"/>
      <c r="Q7" s="467"/>
    </row>
    <row r="8" spans="1:20">
      <c r="A8" s="76" t="s">
        <v>609</v>
      </c>
      <c r="B8" s="144">
        <v>104.794</v>
      </c>
      <c r="K8" s="467"/>
      <c r="L8" s="467"/>
      <c r="M8" s="467"/>
      <c r="N8" s="467"/>
      <c r="O8" s="467"/>
      <c r="P8" s="467"/>
      <c r="Q8" s="467"/>
    </row>
    <row r="9" spans="1:20">
      <c r="A9" s="76" t="s">
        <v>596</v>
      </c>
      <c r="B9" s="144">
        <v>104.041</v>
      </c>
      <c r="K9" s="467"/>
      <c r="L9" s="467"/>
      <c r="M9" s="467"/>
      <c r="N9" s="467"/>
      <c r="O9" s="467"/>
      <c r="P9" s="467"/>
      <c r="Q9" s="467"/>
    </row>
    <row r="10" spans="1:20">
      <c r="A10" s="76" t="s">
        <v>573</v>
      </c>
      <c r="B10" s="144">
        <v>104.095</v>
      </c>
      <c r="K10" s="467"/>
      <c r="L10" s="467"/>
      <c r="M10" s="467"/>
      <c r="N10" s="467"/>
      <c r="O10" s="467"/>
      <c r="P10" s="467"/>
      <c r="Q10" s="467"/>
    </row>
    <row r="11" spans="1:20">
      <c r="A11" s="76" t="s">
        <v>571</v>
      </c>
      <c r="B11" s="144">
        <v>104.137</v>
      </c>
      <c r="K11" s="467"/>
      <c r="L11" s="467"/>
      <c r="M11" s="467"/>
      <c r="N11" s="467"/>
      <c r="O11" s="467"/>
      <c r="P11" s="467"/>
      <c r="Q11" s="467"/>
    </row>
    <row r="12" spans="1:20" ht="15" customHeight="1">
      <c r="A12" s="76" t="s">
        <v>561</v>
      </c>
      <c r="B12" s="144">
        <v>104.94</v>
      </c>
      <c r="K12" s="467"/>
      <c r="L12" s="467"/>
      <c r="M12" s="467"/>
      <c r="N12" s="467"/>
      <c r="O12" s="467"/>
      <c r="P12" s="467"/>
      <c r="Q12" s="467"/>
      <c r="T12" s="325"/>
    </row>
    <row r="13" spans="1:20">
      <c r="A13" s="76" t="s">
        <v>512</v>
      </c>
      <c r="B13" s="144">
        <v>104.35299999999999</v>
      </c>
      <c r="K13" s="467"/>
      <c r="L13" s="467"/>
      <c r="M13" s="467"/>
      <c r="N13" s="467"/>
      <c r="O13" s="467"/>
      <c r="P13" s="467"/>
      <c r="Q13" s="467"/>
      <c r="T13" s="325"/>
    </row>
    <row r="14" spans="1:20">
      <c r="A14" s="76" t="s">
        <v>483</v>
      </c>
      <c r="B14" s="144">
        <v>104.29600000000001</v>
      </c>
      <c r="K14" s="467"/>
      <c r="L14" s="467"/>
      <c r="M14" s="467"/>
      <c r="N14" s="467"/>
      <c r="O14" s="467"/>
      <c r="P14" s="467"/>
      <c r="Q14" s="467"/>
      <c r="T14" s="325"/>
    </row>
    <row r="15" spans="1:20">
      <c r="A15" s="76" t="s">
        <v>288</v>
      </c>
      <c r="B15" s="144">
        <v>104.172</v>
      </c>
      <c r="K15" s="467"/>
      <c r="L15" s="467"/>
      <c r="M15" s="467"/>
      <c r="N15" s="467"/>
      <c r="O15" s="467"/>
      <c r="P15" s="467"/>
      <c r="Q15" s="467"/>
      <c r="T15" s="325"/>
    </row>
    <row r="16" spans="1:20">
      <c r="A16" s="76" t="s">
        <v>285</v>
      </c>
      <c r="B16" s="144">
        <v>104.32599999999999</v>
      </c>
      <c r="L16" s="75"/>
      <c r="M16" s="75"/>
      <c r="T16" s="325"/>
    </row>
    <row r="17" spans="1:20">
      <c r="A17" s="76" t="s">
        <v>286</v>
      </c>
      <c r="B17" s="144">
        <v>104.327</v>
      </c>
      <c r="L17" s="75"/>
      <c r="M17" s="75"/>
      <c r="T17" s="325"/>
    </row>
    <row r="18" spans="1:20">
      <c r="T18" s="325"/>
    </row>
    <row r="19" spans="1:20">
      <c r="N19" s="325"/>
      <c r="O19" s="325"/>
      <c r="P19" s="325"/>
      <c r="Q19" s="325"/>
      <c r="R19" s="325"/>
      <c r="S19" s="325"/>
      <c r="T19" s="325"/>
    </row>
    <row r="20" spans="1:20">
      <c r="N20" s="325"/>
      <c r="O20" s="325"/>
      <c r="P20" s="325"/>
      <c r="Q20" s="325"/>
      <c r="R20" s="325"/>
      <c r="S20" s="325"/>
      <c r="T20" s="325"/>
    </row>
    <row r="21" spans="1:20">
      <c r="J21" s="333"/>
      <c r="K21" s="333"/>
      <c r="N21" s="325"/>
      <c r="O21" s="325"/>
      <c r="P21" s="325"/>
      <c r="Q21" s="325"/>
      <c r="R21" s="325"/>
      <c r="S21" s="325"/>
      <c r="T21" s="325"/>
    </row>
    <row r="22" spans="1:20">
      <c r="A22" s="10" t="s">
        <v>208</v>
      </c>
      <c r="N22" s="325"/>
      <c r="O22" s="325"/>
      <c r="P22" s="325"/>
      <c r="Q22" s="325"/>
      <c r="R22" s="325"/>
      <c r="S22" s="325"/>
      <c r="T22" s="325"/>
    </row>
    <row r="23" spans="1:20">
      <c r="A23" s="10" t="s">
        <v>48</v>
      </c>
      <c r="N23" s="325"/>
      <c r="O23" s="325"/>
      <c r="P23" s="325"/>
      <c r="Q23" s="325"/>
      <c r="R23" s="325"/>
      <c r="S23" s="325"/>
      <c r="T23" s="325"/>
    </row>
    <row r="24" spans="1:20">
      <c r="L24" s="333"/>
      <c r="N24" s="325"/>
      <c r="O24" s="325"/>
      <c r="P24" s="325"/>
      <c r="Q24" s="325"/>
      <c r="R24" s="325"/>
      <c r="S24" s="325"/>
      <c r="T24" s="325"/>
    </row>
    <row r="25" spans="1:20">
      <c r="N25" s="325"/>
      <c r="O25" s="325"/>
      <c r="P25" s="325"/>
      <c r="Q25" s="325"/>
      <c r="R25" s="325"/>
      <c r="S25" s="325"/>
      <c r="T25" s="325"/>
    </row>
    <row r="26" spans="1:20">
      <c r="N26" s="325"/>
      <c r="O26" s="325"/>
      <c r="P26" s="325"/>
      <c r="Q26" s="325"/>
      <c r="R26" s="325"/>
      <c r="S26" s="325"/>
      <c r="T26" s="325"/>
    </row>
    <row r="27" spans="1:20">
      <c r="N27" s="325"/>
      <c r="O27" s="325"/>
      <c r="P27" s="325"/>
      <c r="Q27" s="325"/>
      <c r="R27" s="325"/>
      <c r="S27" s="325"/>
      <c r="T27" s="325"/>
    </row>
    <row r="28" spans="1:20">
      <c r="N28" s="325"/>
      <c r="O28" s="325"/>
      <c r="P28" s="325"/>
      <c r="Q28" s="325"/>
      <c r="R28" s="325"/>
      <c r="S28" s="325"/>
      <c r="T28" s="325"/>
    </row>
    <row r="29" spans="1:20">
      <c r="N29" s="325"/>
      <c r="O29" s="325"/>
      <c r="P29" s="325"/>
      <c r="Q29" s="325"/>
      <c r="R29" s="325"/>
      <c r="S29" s="325"/>
      <c r="T29" s="325"/>
    </row>
    <row r="30" spans="1:20">
      <c r="N30" s="325"/>
      <c r="O30" s="325"/>
      <c r="P30" s="325"/>
      <c r="Q30" s="325"/>
      <c r="R30" s="325"/>
      <c r="S30" s="325"/>
      <c r="T30" s="325"/>
    </row>
    <row r="31" spans="1:20">
      <c r="N31" s="325"/>
      <c r="O31" s="325"/>
      <c r="P31" s="325"/>
      <c r="Q31" s="325"/>
      <c r="R31" s="325"/>
      <c r="S31" s="325"/>
      <c r="T31" s="325"/>
    </row>
    <row r="32" spans="1:20">
      <c r="N32" s="325"/>
      <c r="O32" s="325"/>
      <c r="P32" s="325"/>
      <c r="Q32" s="325"/>
      <c r="R32" s="325"/>
      <c r="S32" s="325"/>
      <c r="T32" s="325"/>
    </row>
    <row r="33" spans="14:20">
      <c r="N33" s="325"/>
      <c r="O33" s="325"/>
      <c r="P33" s="325"/>
      <c r="Q33" s="325"/>
      <c r="R33" s="325"/>
      <c r="S33" s="325"/>
      <c r="T33" s="325"/>
    </row>
    <row r="34" spans="14:20">
      <c r="N34" s="325"/>
      <c r="O34" s="325"/>
      <c r="P34" s="325"/>
      <c r="Q34" s="325"/>
      <c r="R34" s="325"/>
      <c r="S34" s="325"/>
      <c r="T34" s="325"/>
    </row>
  </sheetData>
  <sheetProtection algorithmName="SHA-512" hashValue="QJShCDVirH31S8vK6ha+UeXLqPesGOL9uuSxnYnKlSiH+E1JMt0JJxIvh9QhHtwsQMm7aJe7A3J1Yf4d2H8vvA==" saltValue="ZOOowBadd54lAtTKDdD7Ow==" spinCount="100000"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80" zoomScaleNormal="80" workbookViewId="0">
      <selection activeCell="L16" sqref="L16"/>
    </sheetView>
  </sheetViews>
  <sheetFormatPr baseColWidth="10" defaultRowHeight="15"/>
  <cols>
    <col min="1" max="1" width="22.5703125" style="290" customWidth="1"/>
    <col min="2" max="3" width="17.85546875" style="290" bestFit="1" customWidth="1"/>
    <col min="4" max="4" width="18.140625" style="290" customWidth="1"/>
    <col min="5" max="5" width="11.42578125" style="290"/>
    <col min="6" max="6" width="12.85546875" style="290" bestFit="1" customWidth="1"/>
    <col min="7" max="7" width="12.42578125" style="290" bestFit="1" customWidth="1"/>
    <col min="8" max="8" width="11.5703125" style="290" bestFit="1" customWidth="1"/>
    <col min="9" max="9" width="11.42578125" style="290"/>
    <col min="10" max="10" width="15.28515625" style="290" bestFit="1" customWidth="1"/>
    <col min="11" max="12" width="21.85546875" style="290" customWidth="1"/>
    <col min="13" max="13" width="11.42578125" style="290"/>
    <col min="14" max="14" width="14.5703125" style="290" bestFit="1" customWidth="1"/>
    <col min="15" max="16384" width="11.42578125" style="290"/>
  </cols>
  <sheetData>
    <row r="1" spans="1:14" ht="21" customHeight="1">
      <c r="A1" s="468" t="s">
        <v>407</v>
      </c>
      <c r="B1" s="468"/>
      <c r="C1" s="468"/>
      <c r="D1" s="468"/>
      <c r="E1" s="468"/>
      <c r="F1" s="468"/>
      <c r="G1" s="468"/>
      <c r="H1" s="468"/>
      <c r="I1" s="468"/>
      <c r="J1" s="468"/>
      <c r="K1" s="468"/>
      <c r="L1" s="468"/>
    </row>
    <row r="2" spans="1:14">
      <c r="A2" s="469" t="s">
        <v>569</v>
      </c>
      <c r="B2" s="470"/>
      <c r="C2" s="470"/>
    </row>
    <row r="3" spans="1:14" ht="31.5" customHeight="1">
      <c r="A3" s="293" t="s">
        <v>639</v>
      </c>
      <c r="B3" s="173">
        <v>2019</v>
      </c>
      <c r="C3" s="294">
        <v>2020</v>
      </c>
      <c r="D3" s="172" t="s">
        <v>411</v>
      </c>
      <c r="E3" s="424" t="s">
        <v>640</v>
      </c>
      <c r="F3" s="424"/>
      <c r="G3" s="424"/>
      <c r="H3" s="424"/>
      <c r="I3" s="424"/>
      <c r="J3" s="471" t="s">
        <v>513</v>
      </c>
      <c r="K3" s="471"/>
      <c r="L3" s="471"/>
    </row>
    <row r="4" spans="1:14" ht="44.25" customHeight="1">
      <c r="A4" s="172" t="s">
        <v>405</v>
      </c>
      <c r="B4" s="187">
        <v>1745857863.46</v>
      </c>
      <c r="C4" s="187">
        <v>1389164236.97</v>
      </c>
      <c r="D4" s="295">
        <f>((C4-B4)/B4)*100</f>
        <v>-20.43085144303171</v>
      </c>
      <c r="E4" s="424"/>
      <c r="F4" s="424"/>
      <c r="G4" s="424"/>
      <c r="H4" s="424"/>
      <c r="I4" s="424"/>
      <c r="J4" s="294" t="s">
        <v>97</v>
      </c>
      <c r="K4" s="173">
        <v>2019</v>
      </c>
      <c r="L4" s="294">
        <v>2020</v>
      </c>
    </row>
    <row r="5" spans="1:14" ht="23.25" customHeight="1">
      <c r="A5" s="294" t="s">
        <v>406</v>
      </c>
      <c r="B5" s="187">
        <v>1585518179.2</v>
      </c>
      <c r="C5" s="187">
        <v>1234129217.9000001</v>
      </c>
      <c r="D5" s="296">
        <f>((C5-B5)/B5)*100</f>
        <v>-22.162405067931743</v>
      </c>
      <c r="E5" s="424"/>
      <c r="F5" s="424"/>
      <c r="G5" s="424"/>
      <c r="H5" s="424"/>
      <c r="I5" s="424"/>
      <c r="J5" s="297" t="s">
        <v>82</v>
      </c>
      <c r="K5" s="267">
        <v>60376241.119999997</v>
      </c>
      <c r="L5" s="270">
        <v>73541272.079999998</v>
      </c>
    </row>
    <row r="6" spans="1:14">
      <c r="B6" s="187"/>
      <c r="C6" s="187"/>
      <c r="J6" s="298" t="s">
        <v>83</v>
      </c>
      <c r="K6" s="268">
        <v>183799558.44</v>
      </c>
      <c r="L6" s="271">
        <v>314223210.56</v>
      </c>
      <c r="M6" s="332"/>
    </row>
    <row r="7" spans="1:14">
      <c r="J7" s="298" t="s">
        <v>84</v>
      </c>
      <c r="K7" s="268">
        <v>450948764.79000002</v>
      </c>
      <c r="L7" s="271">
        <v>400629727.95999998</v>
      </c>
      <c r="M7" s="332"/>
    </row>
    <row r="8" spans="1:14">
      <c r="J8" s="298" t="s">
        <v>85</v>
      </c>
      <c r="K8" s="268">
        <v>652664797.92999995</v>
      </c>
      <c r="L8" s="272">
        <v>472976005.30000001</v>
      </c>
      <c r="M8" s="332"/>
      <c r="N8" s="164"/>
    </row>
    <row r="9" spans="1:14">
      <c r="J9" s="298" t="s">
        <v>86</v>
      </c>
      <c r="K9" s="268">
        <v>755545392.90999997</v>
      </c>
      <c r="L9" s="272">
        <v>520535204.63999999</v>
      </c>
      <c r="M9" s="332"/>
    </row>
    <row r="10" spans="1:14">
      <c r="J10" s="298" t="s">
        <v>87</v>
      </c>
      <c r="K10" s="268">
        <v>833456873.13</v>
      </c>
      <c r="L10" s="271">
        <v>650606038.41999996</v>
      </c>
      <c r="M10" s="332"/>
    </row>
    <row r="11" spans="1:14">
      <c r="J11" s="298" t="s">
        <v>88</v>
      </c>
      <c r="K11" s="268">
        <v>1014426416.59</v>
      </c>
      <c r="L11" s="271">
        <v>776230884.00999999</v>
      </c>
      <c r="M11" s="332"/>
    </row>
    <row r="12" spans="1:14">
      <c r="I12" s="164"/>
      <c r="J12" s="298" t="s">
        <v>89</v>
      </c>
      <c r="K12" s="268">
        <v>1052771375.61</v>
      </c>
      <c r="L12" s="271">
        <v>843091703.91999996</v>
      </c>
      <c r="M12" s="332"/>
    </row>
    <row r="13" spans="1:14" ht="15" customHeight="1">
      <c r="I13" s="164"/>
      <c r="J13" s="298" t="s">
        <v>90</v>
      </c>
      <c r="K13" s="268">
        <v>1113501979.02</v>
      </c>
      <c r="L13" s="187">
        <v>885218039.45000005</v>
      </c>
      <c r="M13" s="332"/>
    </row>
    <row r="14" spans="1:14">
      <c r="I14" s="164"/>
      <c r="J14" s="298" t="s">
        <v>91</v>
      </c>
      <c r="K14" s="268">
        <v>1344279388.95</v>
      </c>
      <c r="L14" s="271">
        <v>1085119380.4400001</v>
      </c>
      <c r="M14" s="332"/>
      <c r="N14" s="299"/>
    </row>
    <row r="15" spans="1:14">
      <c r="I15" s="164"/>
      <c r="J15" s="298" t="s">
        <v>92</v>
      </c>
      <c r="K15" s="268">
        <v>1472712901.95</v>
      </c>
      <c r="L15" s="271">
        <v>1154797579.55</v>
      </c>
      <c r="M15" s="332"/>
      <c r="N15" s="164"/>
    </row>
    <row r="16" spans="1:14">
      <c r="I16" s="164"/>
      <c r="J16" s="300" t="s">
        <v>93</v>
      </c>
      <c r="K16" s="269">
        <v>1585518179.2</v>
      </c>
      <c r="L16" s="273">
        <v>1234129217.9000001</v>
      </c>
      <c r="M16" s="332"/>
    </row>
    <row r="17" spans="1:14">
      <c r="H17" s="164"/>
    </row>
    <row r="18" spans="1:14">
      <c r="H18" s="164"/>
      <c r="L18" s="164"/>
    </row>
    <row r="19" spans="1:14">
      <c r="H19" s="164"/>
      <c r="J19" s="164"/>
      <c r="L19" s="164"/>
    </row>
    <row r="20" spans="1:14">
      <c r="I20" s="164"/>
      <c r="J20" s="164"/>
      <c r="K20" s="164"/>
      <c r="L20" s="164"/>
      <c r="N20" s="329"/>
    </row>
    <row r="21" spans="1:14">
      <c r="I21" s="164"/>
      <c r="K21" s="164"/>
      <c r="L21" s="164"/>
    </row>
    <row r="22" spans="1:14">
      <c r="I22" s="164"/>
      <c r="J22" s="164"/>
      <c r="K22" s="164"/>
      <c r="N22" s="164"/>
    </row>
    <row r="23" spans="1:14">
      <c r="I23" s="164"/>
      <c r="K23" s="164"/>
      <c r="L23" s="164"/>
    </row>
    <row r="24" spans="1:14">
      <c r="I24" s="164"/>
      <c r="K24" s="164"/>
    </row>
    <row r="25" spans="1:14">
      <c r="I25" s="164"/>
      <c r="K25" s="331"/>
    </row>
    <row r="26" spans="1:14">
      <c r="A26" s="287" t="s">
        <v>517</v>
      </c>
      <c r="I26" s="164"/>
      <c r="K26"/>
    </row>
    <row r="27" spans="1:14">
      <c r="I27" s="164"/>
      <c r="K27" s="331"/>
    </row>
    <row r="28" spans="1:14">
      <c r="A28" s="10" t="s">
        <v>570</v>
      </c>
      <c r="I28" s="164"/>
      <c r="K28" s="331"/>
    </row>
    <row r="29" spans="1:14">
      <c r="A29" s="10" t="s">
        <v>48</v>
      </c>
      <c r="I29" s="164"/>
      <c r="K29" s="331"/>
    </row>
    <row r="30" spans="1:14">
      <c r="A30" s="330"/>
      <c r="I30" s="164"/>
      <c r="K30" s="331"/>
    </row>
    <row r="31" spans="1:14">
      <c r="I31" s="164"/>
      <c r="K31" s="331"/>
    </row>
    <row r="32" spans="1:14">
      <c r="K32" s="331"/>
    </row>
  </sheetData>
  <sheetProtection algorithmName="SHA-512" hashValue="oWIVg0PPzrFjJBEg97Z4P5wOpbwNHBmKtWJnnqgVksDIjNpRnZOYVlzJqsY/ZkQl9DgkqN3hmYIfD3YvgBNxdA==" saltValue="rV9J1kwWIWcx3VqTa1RH+A==" spinCount="100000" sheet="1" objects="1" scenarios="1"/>
  <mergeCells count="4">
    <mergeCell ref="A1:L1"/>
    <mergeCell ref="A2:C2"/>
    <mergeCell ref="E3:I5"/>
    <mergeCell ref="J3:L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P17" sqref="P17"/>
    </sheetView>
  </sheetViews>
  <sheetFormatPr baseColWidth="10" defaultRowHeight="15"/>
  <cols>
    <col min="1" max="1" width="11.42578125" style="320"/>
    <col min="2" max="2" width="24.5703125" style="320" bestFit="1" customWidth="1"/>
    <col min="3" max="6" width="14.140625" style="320" customWidth="1"/>
    <col min="7" max="16" width="11.42578125" style="320"/>
    <col min="17" max="18" width="11.42578125" style="320" customWidth="1"/>
    <col min="19" max="19" width="14.7109375" style="320" customWidth="1"/>
    <col min="20" max="20" width="18.5703125" style="320" customWidth="1"/>
    <col min="21" max="22" width="17.7109375" style="320" customWidth="1"/>
    <col min="23" max="16384" width="11.42578125" style="320"/>
  </cols>
  <sheetData>
    <row r="1" spans="1:23" s="74" customFormat="1" ht="33" customHeight="1">
      <c r="A1" s="472" t="s">
        <v>429</v>
      </c>
      <c r="B1" s="472"/>
      <c r="C1" s="472"/>
      <c r="D1" s="472"/>
      <c r="E1" s="472"/>
      <c r="F1" s="472"/>
      <c r="P1" s="473" t="s">
        <v>423</v>
      </c>
      <c r="Q1" s="473"/>
      <c r="R1" s="473"/>
      <c r="S1" s="473"/>
      <c r="T1" s="473"/>
      <c r="U1" s="473"/>
      <c r="V1" s="473"/>
      <c r="W1" s="320"/>
    </row>
    <row r="2" spans="1:23">
      <c r="A2" s="472"/>
      <c r="B2" s="472"/>
      <c r="C2" s="472"/>
      <c r="D2" s="472"/>
      <c r="E2" s="472"/>
      <c r="F2" s="472"/>
      <c r="P2" s="474" t="s">
        <v>433</v>
      </c>
      <c r="Q2" s="475"/>
      <c r="R2" s="475"/>
      <c r="S2" s="475"/>
      <c r="T2" s="475"/>
      <c r="U2" s="475"/>
      <c r="V2" s="475"/>
    </row>
    <row r="3" spans="1:23" ht="30.75" customHeight="1">
      <c r="A3" s="472"/>
      <c r="B3" s="472"/>
      <c r="C3" s="472"/>
      <c r="D3" s="472"/>
      <c r="E3" s="472"/>
      <c r="F3" s="472"/>
      <c r="H3" s="154"/>
      <c r="P3" s="471" t="s">
        <v>604</v>
      </c>
      <c r="Q3" s="476" t="s">
        <v>424</v>
      </c>
      <c r="R3" s="476"/>
      <c r="S3" s="477"/>
      <c r="T3" s="478" t="s">
        <v>425</v>
      </c>
      <c r="U3" s="476"/>
      <c r="V3" s="477"/>
    </row>
    <row r="4" spans="1:23" ht="51">
      <c r="A4" s="178" t="s">
        <v>144</v>
      </c>
      <c r="B4" s="172" t="s">
        <v>412</v>
      </c>
      <c r="C4" s="294" t="s">
        <v>413</v>
      </c>
      <c r="D4" s="172" t="s">
        <v>414</v>
      </c>
      <c r="E4" s="294" t="s">
        <v>415</v>
      </c>
      <c r="F4" s="172" t="s">
        <v>416</v>
      </c>
      <c r="H4" s="174"/>
      <c r="P4" s="471"/>
      <c r="Q4" s="321" t="s">
        <v>426</v>
      </c>
      <c r="R4" s="176" t="s">
        <v>431</v>
      </c>
      <c r="S4" s="177" t="s">
        <v>432</v>
      </c>
      <c r="T4" s="321" t="s">
        <v>426</v>
      </c>
      <c r="U4" s="176" t="s">
        <v>431</v>
      </c>
      <c r="V4" s="177" t="s">
        <v>432</v>
      </c>
    </row>
    <row r="5" spans="1:23">
      <c r="A5" s="179">
        <v>2018</v>
      </c>
      <c r="B5" s="175">
        <v>20116857</v>
      </c>
      <c r="C5" s="175">
        <v>361741</v>
      </c>
      <c r="D5" s="175">
        <v>310795</v>
      </c>
      <c r="E5" s="175">
        <v>21408</v>
      </c>
      <c r="F5" s="175">
        <v>939674</v>
      </c>
      <c r="H5" s="174"/>
      <c r="P5" s="294" t="s">
        <v>427</v>
      </c>
      <c r="Q5" s="274">
        <v>88.77</v>
      </c>
      <c r="R5" s="275">
        <v>-19.93</v>
      </c>
      <c r="S5" s="275">
        <v>21.38</v>
      </c>
      <c r="T5" s="275">
        <v>89.26</v>
      </c>
      <c r="U5" s="275">
        <v>-19.79</v>
      </c>
      <c r="V5" s="276">
        <v>22.44</v>
      </c>
    </row>
    <row r="6" spans="1:23">
      <c r="A6" s="180">
        <v>2017</v>
      </c>
      <c r="B6" s="175">
        <v>19436844</v>
      </c>
      <c r="C6" s="175">
        <v>348405</v>
      </c>
      <c r="D6" s="175">
        <v>299143</v>
      </c>
      <c r="E6" s="175">
        <v>21006</v>
      </c>
      <c r="F6" s="175">
        <v>925288</v>
      </c>
      <c r="H6" s="174"/>
      <c r="P6" s="172" t="s">
        <v>428</v>
      </c>
      <c r="Q6" s="277">
        <v>100.74</v>
      </c>
      <c r="R6" s="278">
        <v>-8.74</v>
      </c>
      <c r="S6" s="278">
        <v>14.38</v>
      </c>
      <c r="T6" s="278">
        <v>101.3</v>
      </c>
      <c r="U6" s="278">
        <v>-8.7200000000000006</v>
      </c>
      <c r="V6" s="279">
        <v>16.7</v>
      </c>
    </row>
    <row r="7" spans="1:23" ht="15" customHeight="1">
      <c r="A7" s="180">
        <v>2016</v>
      </c>
      <c r="B7" s="175">
        <v>18301385</v>
      </c>
      <c r="C7" s="175">
        <v>333977</v>
      </c>
      <c r="D7" s="175">
        <v>285414</v>
      </c>
      <c r="E7" s="175">
        <v>20037</v>
      </c>
      <c r="F7" s="175">
        <v>913388</v>
      </c>
      <c r="H7" s="174"/>
      <c r="P7" s="479" t="s">
        <v>612</v>
      </c>
      <c r="Q7" s="479"/>
      <c r="R7" s="479"/>
      <c r="S7" s="479"/>
      <c r="T7" s="479"/>
      <c r="U7" s="479"/>
      <c r="V7" s="479"/>
    </row>
    <row r="8" spans="1:23">
      <c r="A8" s="180">
        <v>2015</v>
      </c>
      <c r="B8" s="175">
        <v>17936027</v>
      </c>
      <c r="C8" s="175">
        <v>327058</v>
      </c>
      <c r="D8" s="175">
        <v>277788</v>
      </c>
      <c r="E8" s="175">
        <v>19806</v>
      </c>
      <c r="F8" s="175">
        <v>905607</v>
      </c>
      <c r="H8" s="174"/>
      <c r="P8" s="479"/>
      <c r="Q8" s="479"/>
      <c r="R8" s="479"/>
      <c r="S8" s="479"/>
      <c r="T8" s="479"/>
      <c r="U8" s="479"/>
      <c r="V8" s="479"/>
    </row>
    <row r="9" spans="1:23" ht="15" customHeight="1">
      <c r="A9" s="180">
        <v>2014</v>
      </c>
      <c r="B9" s="175">
        <v>17172968</v>
      </c>
      <c r="C9" s="175">
        <v>311356</v>
      </c>
      <c r="D9" s="175">
        <v>263135</v>
      </c>
      <c r="E9" s="175">
        <v>19065</v>
      </c>
      <c r="F9" s="175">
        <v>900773</v>
      </c>
      <c r="P9" s="479"/>
      <c r="Q9" s="479"/>
      <c r="R9" s="479"/>
      <c r="S9" s="479"/>
      <c r="T9" s="479"/>
      <c r="U9" s="479"/>
      <c r="V9" s="479"/>
    </row>
    <row r="10" spans="1:23">
      <c r="A10" s="180">
        <v>2013</v>
      </c>
      <c r="B10" s="175">
        <v>17010544</v>
      </c>
      <c r="C10" s="175">
        <v>305948</v>
      </c>
      <c r="D10" s="175">
        <v>258565</v>
      </c>
      <c r="E10" s="175">
        <v>19031</v>
      </c>
      <c r="F10" s="175">
        <v>893855</v>
      </c>
      <c r="P10" s="479"/>
      <c r="Q10" s="479"/>
      <c r="R10" s="479"/>
      <c r="S10" s="479"/>
      <c r="T10" s="479"/>
      <c r="U10" s="479"/>
      <c r="V10" s="479"/>
    </row>
    <row r="11" spans="1:23">
      <c r="A11" s="180">
        <v>2012</v>
      </c>
      <c r="B11" s="175">
        <v>17283334</v>
      </c>
      <c r="C11" s="175">
        <v>312295</v>
      </c>
      <c r="D11" s="175">
        <v>265798</v>
      </c>
      <c r="E11" s="175">
        <v>19535</v>
      </c>
      <c r="F11" s="175">
        <v>884745</v>
      </c>
      <c r="P11" s="479"/>
      <c r="Q11" s="479"/>
      <c r="R11" s="479"/>
      <c r="S11" s="479"/>
      <c r="T11" s="479"/>
      <c r="U11" s="479"/>
      <c r="V11" s="479"/>
    </row>
    <row r="12" spans="1:23">
      <c r="A12" s="180">
        <v>2011</v>
      </c>
      <c r="B12" s="175">
        <v>17836532</v>
      </c>
      <c r="C12" s="175">
        <v>324886</v>
      </c>
      <c r="D12" s="175">
        <v>279003</v>
      </c>
      <c r="E12" s="175">
        <v>20382</v>
      </c>
      <c r="F12" s="175">
        <v>875130</v>
      </c>
      <c r="P12" s="479"/>
      <c r="Q12" s="479"/>
      <c r="R12" s="479"/>
      <c r="S12" s="479"/>
      <c r="T12" s="479"/>
      <c r="U12" s="479"/>
      <c r="V12" s="479"/>
    </row>
    <row r="13" spans="1:23" ht="15" customHeight="1">
      <c r="A13" s="180">
        <v>2010</v>
      </c>
      <c r="B13" s="175">
        <v>17913125</v>
      </c>
      <c r="C13" s="175">
        <v>332709</v>
      </c>
      <c r="D13" s="175">
        <v>286492</v>
      </c>
      <c r="E13" s="175">
        <v>20694</v>
      </c>
      <c r="F13" s="175">
        <v>865640</v>
      </c>
      <c r="G13" s="479" t="s">
        <v>611</v>
      </c>
      <c r="H13" s="479"/>
      <c r="I13" s="479"/>
      <c r="J13" s="479"/>
      <c r="K13" s="479"/>
      <c r="L13" s="479"/>
      <c r="M13" s="479"/>
      <c r="N13" s="479"/>
      <c r="O13" s="479"/>
      <c r="P13" s="479"/>
      <c r="Q13" s="479"/>
      <c r="R13" s="479"/>
      <c r="S13" s="479"/>
      <c r="T13" s="479"/>
      <c r="U13" s="479"/>
      <c r="V13" s="479"/>
    </row>
    <row r="14" spans="1:23">
      <c r="A14" s="180">
        <v>2009</v>
      </c>
      <c r="B14" s="175">
        <v>17294711</v>
      </c>
      <c r="C14" s="175">
        <v>328256</v>
      </c>
      <c r="D14" s="175">
        <v>281652</v>
      </c>
      <c r="E14" s="175">
        <v>20189</v>
      </c>
      <c r="F14" s="175">
        <v>856646</v>
      </c>
      <c r="G14" s="479"/>
      <c r="H14" s="479"/>
      <c r="I14" s="479"/>
      <c r="J14" s="479"/>
      <c r="K14" s="479"/>
      <c r="L14" s="479"/>
      <c r="M14" s="479"/>
      <c r="N14" s="479"/>
      <c r="O14" s="479"/>
      <c r="P14" s="479"/>
      <c r="Q14" s="479"/>
      <c r="R14" s="479"/>
      <c r="S14" s="479"/>
      <c r="T14" s="479"/>
      <c r="U14" s="479"/>
      <c r="V14" s="479"/>
    </row>
    <row r="15" spans="1:23">
      <c r="A15" s="180">
        <v>2008</v>
      </c>
      <c r="B15" s="175">
        <v>18370162</v>
      </c>
      <c r="C15" s="175">
        <v>358140</v>
      </c>
      <c r="D15" s="175">
        <v>308145</v>
      </c>
      <c r="E15" s="175">
        <v>21732</v>
      </c>
      <c r="F15" s="175">
        <v>845317</v>
      </c>
      <c r="G15" s="479"/>
      <c r="H15" s="479"/>
      <c r="I15" s="479"/>
      <c r="J15" s="479"/>
      <c r="K15" s="479"/>
      <c r="L15" s="479"/>
      <c r="M15" s="479"/>
      <c r="N15" s="479"/>
      <c r="O15" s="479"/>
      <c r="P15" s="479"/>
      <c r="Q15" s="479"/>
      <c r="R15" s="479"/>
      <c r="S15" s="479"/>
      <c r="T15" s="479"/>
      <c r="U15" s="479"/>
      <c r="V15" s="479"/>
    </row>
    <row r="16" spans="1:23">
      <c r="A16" s="180">
        <v>2007</v>
      </c>
      <c r="B16" s="175">
        <v>18007815</v>
      </c>
      <c r="C16" s="175">
        <v>371390</v>
      </c>
      <c r="D16" s="175">
        <v>321789</v>
      </c>
      <c r="E16" s="175">
        <v>21812</v>
      </c>
      <c r="F16" s="175">
        <v>825595</v>
      </c>
      <c r="G16" s="479"/>
      <c r="H16" s="479"/>
      <c r="I16" s="479"/>
      <c r="J16" s="479"/>
      <c r="K16" s="479"/>
      <c r="L16" s="479"/>
      <c r="M16" s="479"/>
      <c r="N16" s="479"/>
      <c r="O16" s="479"/>
      <c r="P16" s="479"/>
      <c r="Q16" s="479"/>
      <c r="R16" s="479"/>
      <c r="S16" s="479"/>
      <c r="T16" s="479"/>
      <c r="U16" s="479"/>
      <c r="V16" s="479"/>
    </row>
    <row r="17" spans="1:23" ht="15" customHeight="1">
      <c r="A17" s="180">
        <v>2006</v>
      </c>
      <c r="B17" s="175">
        <v>16828963</v>
      </c>
      <c r="C17" s="175">
        <v>357592</v>
      </c>
      <c r="D17" s="175">
        <v>309185</v>
      </c>
      <c r="E17" s="175">
        <v>20898</v>
      </c>
      <c r="F17" s="175">
        <v>805294</v>
      </c>
      <c r="G17" s="479"/>
      <c r="H17" s="479"/>
      <c r="I17" s="479"/>
      <c r="J17" s="479"/>
      <c r="K17" s="479"/>
      <c r="L17" s="479"/>
      <c r="M17" s="479"/>
      <c r="N17" s="479"/>
      <c r="O17" s="479"/>
      <c r="P17" s="74"/>
      <c r="Q17" s="74"/>
      <c r="R17" s="74"/>
      <c r="S17" s="74"/>
      <c r="T17" s="480" t="s">
        <v>610</v>
      </c>
      <c r="U17" s="480"/>
      <c r="V17" s="480"/>
      <c r="W17" s="480"/>
    </row>
    <row r="18" spans="1:23">
      <c r="A18" s="180">
        <v>2005</v>
      </c>
      <c r="B18" s="175">
        <v>15832506</v>
      </c>
      <c r="C18" s="175">
        <v>342277</v>
      </c>
      <c r="D18" s="175">
        <v>294706</v>
      </c>
      <c r="E18" s="175">
        <v>20176</v>
      </c>
      <c r="F18" s="175">
        <v>784704</v>
      </c>
      <c r="G18" s="479"/>
      <c r="H18" s="479"/>
      <c r="I18" s="479"/>
      <c r="J18" s="479"/>
      <c r="K18" s="479"/>
      <c r="L18" s="479"/>
      <c r="M18" s="479"/>
      <c r="N18" s="479"/>
      <c r="O18" s="479"/>
      <c r="P18" s="74"/>
      <c r="Q18" s="74"/>
      <c r="R18" s="74"/>
      <c r="S18" s="74"/>
      <c r="T18" s="480"/>
      <c r="U18" s="480"/>
      <c r="V18" s="480"/>
      <c r="W18" s="480"/>
    </row>
    <row r="19" spans="1:23" ht="15" customHeight="1">
      <c r="A19" s="180">
        <v>2004</v>
      </c>
      <c r="B19" s="175">
        <v>14590939</v>
      </c>
      <c r="C19" s="175">
        <v>323690</v>
      </c>
      <c r="D19" s="175">
        <v>278102</v>
      </c>
      <c r="E19" s="175">
        <v>19169</v>
      </c>
      <c r="F19" s="175">
        <v>761192</v>
      </c>
      <c r="G19" s="479"/>
      <c r="H19" s="479"/>
      <c r="I19" s="479"/>
      <c r="J19" s="479"/>
      <c r="K19" s="479"/>
      <c r="L19" s="479"/>
      <c r="M19" s="479"/>
      <c r="N19" s="479"/>
      <c r="O19" s="479"/>
      <c r="T19" s="480"/>
      <c r="U19" s="480"/>
      <c r="V19" s="480"/>
      <c r="W19" s="480"/>
    </row>
    <row r="20" spans="1:23" ht="15" customHeight="1">
      <c r="A20" s="180">
        <v>2003</v>
      </c>
      <c r="B20" s="175">
        <v>13559487</v>
      </c>
      <c r="C20" s="175">
        <v>311442</v>
      </c>
      <c r="D20" s="175">
        <v>267821</v>
      </c>
      <c r="E20" s="175">
        <v>18349</v>
      </c>
      <c r="F20" s="175">
        <v>738982</v>
      </c>
      <c r="G20" s="479"/>
      <c r="H20" s="479"/>
      <c r="I20" s="479"/>
      <c r="J20" s="479"/>
      <c r="K20" s="479"/>
      <c r="L20" s="479"/>
      <c r="M20" s="479"/>
      <c r="N20" s="479"/>
      <c r="O20" s="479"/>
      <c r="T20" s="481" t="s">
        <v>559</v>
      </c>
      <c r="U20" s="482"/>
      <c r="V20" s="482"/>
      <c r="W20" s="482"/>
    </row>
    <row r="21" spans="1:23" ht="31.5" customHeight="1">
      <c r="A21" s="180">
        <v>2002</v>
      </c>
      <c r="B21" s="175">
        <v>12601912</v>
      </c>
      <c r="C21" s="175">
        <v>302975</v>
      </c>
      <c r="D21" s="175">
        <v>259493</v>
      </c>
      <c r="E21" s="175">
        <v>17587</v>
      </c>
      <c r="F21" s="175">
        <v>716555</v>
      </c>
      <c r="G21" s="479"/>
      <c r="H21" s="479"/>
      <c r="I21" s="479"/>
      <c r="J21" s="479"/>
      <c r="K21" s="479"/>
      <c r="L21" s="479"/>
      <c r="M21" s="479"/>
      <c r="N21" s="479"/>
      <c r="O21" s="479"/>
      <c r="U21" s="478" t="s">
        <v>425</v>
      </c>
      <c r="V21" s="476"/>
      <c r="W21" s="477"/>
    </row>
    <row r="22" spans="1:23" ht="54" customHeight="1">
      <c r="A22" s="180">
        <v>2001</v>
      </c>
      <c r="B22" s="175">
        <v>11723287</v>
      </c>
      <c r="C22" s="175">
        <v>292590</v>
      </c>
      <c r="D22" s="175">
        <v>251234</v>
      </c>
      <c r="E22" s="175">
        <v>16824</v>
      </c>
      <c r="F22" s="175">
        <v>696805</v>
      </c>
      <c r="G22" s="479"/>
      <c r="H22" s="479"/>
      <c r="I22" s="479"/>
      <c r="J22" s="479"/>
      <c r="K22" s="479"/>
      <c r="L22" s="479"/>
      <c r="M22" s="479"/>
      <c r="N22" s="479"/>
      <c r="O22" s="479"/>
      <c r="T22" s="318" t="s">
        <v>427</v>
      </c>
      <c r="U22" s="321" t="s">
        <v>426</v>
      </c>
      <c r="V22" s="176" t="s">
        <v>431</v>
      </c>
      <c r="W22" s="177" t="s">
        <v>432</v>
      </c>
    </row>
    <row r="23" spans="1:23" ht="15" customHeight="1">
      <c r="A23" s="181">
        <v>2000</v>
      </c>
      <c r="B23" s="175">
        <v>10755822</v>
      </c>
      <c r="C23" s="175">
        <v>279513</v>
      </c>
      <c r="D23" s="175">
        <v>243556</v>
      </c>
      <c r="E23" s="175">
        <v>15623</v>
      </c>
      <c r="F23" s="175">
        <v>688455</v>
      </c>
      <c r="G23" s="479"/>
      <c r="H23" s="479"/>
      <c r="I23" s="479"/>
      <c r="J23" s="479"/>
      <c r="K23" s="479"/>
      <c r="L23" s="479"/>
      <c r="M23" s="479"/>
      <c r="N23" s="479"/>
      <c r="O23" s="479"/>
      <c r="T23" s="322">
        <v>2020</v>
      </c>
      <c r="U23" s="274">
        <v>89.26</v>
      </c>
      <c r="V23" s="274">
        <v>-19.79</v>
      </c>
      <c r="W23" s="274">
        <v>22.44</v>
      </c>
    </row>
    <row r="24" spans="1:23">
      <c r="G24" s="479"/>
      <c r="H24" s="479"/>
      <c r="I24" s="479"/>
      <c r="J24" s="479"/>
      <c r="K24" s="479"/>
      <c r="L24" s="479"/>
      <c r="M24" s="479"/>
      <c r="N24" s="479"/>
      <c r="O24" s="479"/>
      <c r="T24" s="322">
        <v>2019</v>
      </c>
      <c r="U24" s="274">
        <v>111.28</v>
      </c>
      <c r="V24" s="274">
        <v>1.66</v>
      </c>
      <c r="W24" s="274">
        <v>0.37</v>
      </c>
    </row>
    <row r="25" spans="1:23">
      <c r="T25" s="322">
        <v>2018</v>
      </c>
      <c r="U25" s="274">
        <v>109.46</v>
      </c>
      <c r="V25" s="274">
        <v>2.33</v>
      </c>
      <c r="W25" s="274">
        <v>0.41</v>
      </c>
    </row>
    <row r="26" spans="1:23">
      <c r="A26" s="319" t="s">
        <v>430</v>
      </c>
      <c r="T26" s="322">
        <v>2017</v>
      </c>
      <c r="U26" s="274">
        <v>106.98</v>
      </c>
      <c r="V26" s="274">
        <v>3.71</v>
      </c>
      <c r="W26" s="274">
        <v>0.85</v>
      </c>
    </row>
    <row r="27" spans="1:23">
      <c r="A27" s="319" t="s">
        <v>418</v>
      </c>
      <c r="T27" s="322">
        <v>2016</v>
      </c>
      <c r="U27" s="274">
        <v>103.14</v>
      </c>
      <c r="V27" s="274">
        <v>2.5299999999999998</v>
      </c>
      <c r="W27" s="274">
        <v>0.74</v>
      </c>
    </row>
    <row r="28" spans="1:23">
      <c r="A28" s="319" t="s">
        <v>419</v>
      </c>
      <c r="T28" s="322">
        <v>2015</v>
      </c>
      <c r="U28" s="274">
        <v>100.59</v>
      </c>
      <c r="V28" s="274">
        <v>3.51</v>
      </c>
      <c r="W28" s="274">
        <v>1.02</v>
      </c>
    </row>
    <row r="29" spans="1:23">
      <c r="A29" s="319" t="s">
        <v>420</v>
      </c>
      <c r="T29" s="322">
        <v>2014</v>
      </c>
      <c r="U29" s="274">
        <v>97.18</v>
      </c>
      <c r="V29" s="274">
        <v>0.65</v>
      </c>
      <c r="W29" s="274">
        <v>0.2</v>
      </c>
    </row>
    <row r="30" spans="1:23">
      <c r="A30" s="319" t="s">
        <v>421</v>
      </c>
      <c r="C30" s="10"/>
      <c r="D30" s="10"/>
      <c r="E30" s="10"/>
      <c r="F30" s="10"/>
      <c r="G30" s="10"/>
      <c r="T30" s="322">
        <v>2013</v>
      </c>
      <c r="U30" s="274">
        <v>96.56</v>
      </c>
      <c r="V30" s="274">
        <v>-0.59</v>
      </c>
      <c r="W30" s="274">
        <v>0.06</v>
      </c>
    </row>
    <row r="31" spans="1:23">
      <c r="A31" s="319" t="s">
        <v>422</v>
      </c>
      <c r="T31" s="322">
        <v>2012</v>
      </c>
      <c r="U31" s="274">
        <v>97.13</v>
      </c>
      <c r="V31" s="274">
        <v>-2.88</v>
      </c>
      <c r="W31" s="274">
        <v>-0.54</v>
      </c>
    </row>
    <row r="32" spans="1:23">
      <c r="A32" s="287" t="s">
        <v>517</v>
      </c>
      <c r="T32" s="322">
        <v>2011</v>
      </c>
      <c r="U32" s="274">
        <v>100.01</v>
      </c>
      <c r="V32" s="274">
        <v>-1.32</v>
      </c>
      <c r="W32" s="274">
        <v>-0.55000000000000004</v>
      </c>
    </row>
    <row r="33" spans="1:23">
      <c r="B33" s="10"/>
      <c r="T33" s="322">
        <v>2010</v>
      </c>
      <c r="U33" s="274">
        <v>101.35</v>
      </c>
      <c r="V33" s="274">
        <v>1</v>
      </c>
      <c r="W33" s="274">
        <v>0.23</v>
      </c>
    </row>
    <row r="34" spans="1:23">
      <c r="T34" s="322">
        <v>2009</v>
      </c>
      <c r="U34" s="274">
        <v>100.35</v>
      </c>
      <c r="V34" s="274">
        <v>-4.88</v>
      </c>
      <c r="W34" s="274">
        <v>0.08</v>
      </c>
    </row>
    <row r="35" spans="1:23">
      <c r="T35" s="322">
        <v>2008</v>
      </c>
      <c r="U35" s="274">
        <v>105.5</v>
      </c>
      <c r="V35" s="274">
        <v>-0.33</v>
      </c>
      <c r="W35" s="274">
        <v>-1.62</v>
      </c>
    </row>
    <row r="36" spans="1:23">
      <c r="T36" s="322">
        <v>2007</v>
      </c>
      <c r="U36" s="274">
        <v>105.85</v>
      </c>
      <c r="V36" s="274">
        <v>2.89</v>
      </c>
      <c r="W36" s="274">
        <v>0.62</v>
      </c>
    </row>
    <row r="39" spans="1:23">
      <c r="T39" s="287" t="s">
        <v>517</v>
      </c>
    </row>
    <row r="40" spans="1:23">
      <c r="A40" s="10" t="s">
        <v>417</v>
      </c>
    </row>
    <row r="41" spans="1:23">
      <c r="A41" s="10" t="s">
        <v>48</v>
      </c>
    </row>
    <row r="42" spans="1:23">
      <c r="T42" s="10" t="s">
        <v>560</v>
      </c>
    </row>
    <row r="43" spans="1:23">
      <c r="T43" s="10" t="s">
        <v>48</v>
      </c>
    </row>
    <row r="49" spans="17:19">
      <c r="R49" s="10"/>
      <c r="S49" s="10"/>
    </row>
    <row r="52" spans="17:19">
      <c r="Q52" s="10"/>
    </row>
  </sheetData>
  <sheetProtection algorithmName="SHA-512" hashValue="qTssR0c8X1SZlDlzb5dWai3PD3UQ01zASV9MLa653cEBK7dJ3JARqeXqirtnHH3dvP+VT+Ap9te/8F76RVT+Cg==" saltValue="J1ByEpkvWEPDKx9EuwtGwQ==" spinCount="100000" sheet="1" objects="1" scenarios="1"/>
  <mergeCells count="11">
    <mergeCell ref="P7:V16"/>
    <mergeCell ref="G13:O24"/>
    <mergeCell ref="T17:W19"/>
    <mergeCell ref="T20:W20"/>
    <mergeCell ref="U21:W21"/>
    <mergeCell ref="A1:F3"/>
    <mergeCell ref="P1:V1"/>
    <mergeCell ref="P2:V2"/>
    <mergeCell ref="P3:P4"/>
    <mergeCell ref="Q3:S3"/>
    <mergeCell ref="T3:V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B28" sqref="B28:M31"/>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488" t="s">
        <v>653</v>
      </c>
      <c r="B1" s="488"/>
      <c r="C1" s="488"/>
      <c r="D1" s="488"/>
      <c r="E1" s="488"/>
      <c r="F1" s="488"/>
      <c r="G1" s="488"/>
      <c r="H1" s="488"/>
      <c r="I1" s="488"/>
      <c r="J1" s="488"/>
    </row>
    <row r="2" spans="1:13" ht="30.75" customHeight="1">
      <c r="A2" s="113" t="s">
        <v>229</v>
      </c>
      <c r="B2" s="489" t="s">
        <v>228</v>
      </c>
      <c r="C2" s="489"/>
      <c r="D2" s="489"/>
      <c r="E2" s="489" t="s">
        <v>227</v>
      </c>
      <c r="F2" s="489"/>
      <c r="G2" s="489" t="s">
        <v>226</v>
      </c>
      <c r="H2" s="489"/>
      <c r="I2" s="489" t="s">
        <v>225</v>
      </c>
      <c r="J2" s="483" t="s">
        <v>224</v>
      </c>
    </row>
    <row r="3" spans="1:13" ht="30" customHeight="1">
      <c r="A3" s="114" t="s">
        <v>223</v>
      </c>
      <c r="B3" s="115" t="s">
        <v>222</v>
      </c>
      <c r="C3" s="116" t="s">
        <v>221</v>
      </c>
      <c r="D3" s="115" t="s">
        <v>220</v>
      </c>
      <c r="E3" s="116" t="s">
        <v>219</v>
      </c>
      <c r="F3" s="115" t="s">
        <v>218</v>
      </c>
      <c r="G3" s="116" t="s">
        <v>217</v>
      </c>
      <c r="H3" s="115" t="s">
        <v>216</v>
      </c>
      <c r="I3" s="489"/>
      <c r="J3" s="483"/>
    </row>
    <row r="4" spans="1:13" ht="18" customHeight="1">
      <c r="A4" s="121" t="s">
        <v>215</v>
      </c>
      <c r="B4" s="122">
        <v>325086</v>
      </c>
      <c r="C4" s="123">
        <v>6187</v>
      </c>
      <c r="D4" s="123">
        <v>5414</v>
      </c>
      <c r="E4" s="124">
        <v>64031</v>
      </c>
      <c r="F4" s="124">
        <v>849</v>
      </c>
      <c r="G4" s="124">
        <v>3139</v>
      </c>
      <c r="H4" s="124">
        <v>308</v>
      </c>
      <c r="I4" s="123">
        <v>0</v>
      </c>
      <c r="J4" s="125">
        <v>405014</v>
      </c>
    </row>
    <row r="5" spans="1:13" ht="18" customHeight="1">
      <c r="A5" s="126" t="s">
        <v>214</v>
      </c>
      <c r="B5" s="127">
        <v>285556</v>
      </c>
      <c r="C5" s="128">
        <v>7202</v>
      </c>
      <c r="D5" s="128">
        <v>4313</v>
      </c>
      <c r="E5" s="128">
        <v>62005</v>
      </c>
      <c r="F5" s="128">
        <v>1822</v>
      </c>
      <c r="G5" s="128">
        <v>2053</v>
      </c>
      <c r="H5" s="128">
        <v>305</v>
      </c>
      <c r="I5" s="129">
        <v>0</v>
      </c>
      <c r="J5" s="130">
        <v>363256</v>
      </c>
    </row>
    <row r="6" spans="1:13" ht="18" customHeight="1">
      <c r="A6" s="131" t="s">
        <v>213</v>
      </c>
      <c r="B6" s="132">
        <v>610642</v>
      </c>
      <c r="C6" s="133">
        <v>13389</v>
      </c>
      <c r="D6" s="133">
        <v>9727</v>
      </c>
      <c r="E6" s="133">
        <v>126036</v>
      </c>
      <c r="F6" s="133">
        <v>2671</v>
      </c>
      <c r="G6" s="133">
        <v>5192</v>
      </c>
      <c r="H6" s="133">
        <v>613</v>
      </c>
      <c r="I6" s="134">
        <v>0</v>
      </c>
      <c r="J6" s="135">
        <v>768270</v>
      </c>
    </row>
    <row r="7" spans="1:13" ht="18" customHeight="1">
      <c r="A7" s="136" t="s">
        <v>238</v>
      </c>
      <c r="B7" s="132">
        <v>14353243</v>
      </c>
      <c r="C7" s="133">
        <v>775427</v>
      </c>
      <c r="D7" s="133">
        <v>381151</v>
      </c>
      <c r="E7" s="133">
        <v>3075348</v>
      </c>
      <c r="F7" s="133">
        <v>182367</v>
      </c>
      <c r="G7" s="133">
        <v>44389</v>
      </c>
      <c r="H7" s="133">
        <v>13616</v>
      </c>
      <c r="I7" s="134">
        <v>1090</v>
      </c>
      <c r="J7" s="135">
        <v>18826631</v>
      </c>
    </row>
    <row r="8" spans="1:13" ht="15" customHeight="1">
      <c r="A8" s="117" t="s">
        <v>212</v>
      </c>
      <c r="B8" s="118"/>
      <c r="C8" s="118"/>
      <c r="D8" s="118"/>
      <c r="E8" s="118"/>
      <c r="F8" s="118"/>
      <c r="G8" s="118"/>
      <c r="H8" s="118"/>
      <c r="I8" s="118"/>
      <c r="J8" s="118"/>
    </row>
    <row r="9" spans="1:13" ht="15.75">
      <c r="A9" s="119" t="s">
        <v>211</v>
      </c>
      <c r="B9" s="120"/>
      <c r="C9" s="120"/>
      <c r="D9" s="120"/>
      <c r="E9" s="120"/>
      <c r="F9" s="120"/>
      <c r="G9" s="120"/>
      <c r="H9" s="120"/>
      <c r="I9" s="120"/>
      <c r="J9" s="120"/>
    </row>
    <row r="10" spans="1:13" ht="15.75">
      <c r="A10" s="119" t="s">
        <v>210</v>
      </c>
      <c r="B10" s="120"/>
      <c r="C10" s="120"/>
      <c r="D10" s="120"/>
      <c r="E10" s="120"/>
      <c r="F10" s="120"/>
      <c r="G10" s="120"/>
      <c r="H10" s="120"/>
      <c r="I10" s="120"/>
      <c r="J10" s="120"/>
    </row>
    <row r="11" spans="1:13" ht="15.75">
      <c r="A11" s="119" t="s">
        <v>209</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488" t="s">
        <v>654</v>
      </c>
      <c r="B13" s="488"/>
      <c r="C13" s="488"/>
      <c r="D13" s="488"/>
      <c r="E13" s="488"/>
      <c r="F13" s="488"/>
      <c r="G13" s="488"/>
      <c r="H13" s="488"/>
      <c r="I13" s="488"/>
      <c r="J13" s="488"/>
      <c r="K13" s="488"/>
      <c r="L13" s="488"/>
      <c r="M13" s="488"/>
    </row>
    <row r="14" spans="1:13" ht="30.75" customHeight="1">
      <c r="A14" s="113" t="s">
        <v>501</v>
      </c>
      <c r="B14" s="483" t="s">
        <v>502</v>
      </c>
      <c r="C14" s="484"/>
      <c r="D14" s="484"/>
      <c r="E14" s="485"/>
      <c r="F14" s="483" t="s">
        <v>503</v>
      </c>
      <c r="G14" s="484"/>
      <c r="H14" s="484"/>
      <c r="I14" s="485"/>
      <c r="J14" s="483" t="s">
        <v>504</v>
      </c>
      <c r="K14" s="484"/>
      <c r="L14" s="484"/>
      <c r="M14" s="484"/>
    </row>
    <row r="15" spans="1:13" ht="42.75" customHeight="1">
      <c r="A15" s="114" t="s">
        <v>223</v>
      </c>
      <c r="B15" s="115" t="s">
        <v>505</v>
      </c>
      <c r="C15" s="116" t="s">
        <v>165</v>
      </c>
      <c r="D15" s="115" t="s">
        <v>506</v>
      </c>
      <c r="E15" s="116" t="s">
        <v>166</v>
      </c>
      <c r="F15" s="115" t="s">
        <v>505</v>
      </c>
      <c r="G15" s="116" t="s">
        <v>165</v>
      </c>
      <c r="H15" s="115" t="s">
        <v>506</v>
      </c>
      <c r="I15" s="116" t="s">
        <v>166</v>
      </c>
      <c r="J15" s="115" t="s">
        <v>505</v>
      </c>
      <c r="K15" s="116" t="s">
        <v>165</v>
      </c>
      <c r="L15" s="115" t="s">
        <v>506</v>
      </c>
      <c r="M15" s="280" t="s">
        <v>166</v>
      </c>
    </row>
    <row r="16" spans="1:13" ht="15.75">
      <c r="A16" s="121" t="s">
        <v>215</v>
      </c>
      <c r="B16" s="122">
        <v>165354</v>
      </c>
      <c r="C16" s="122">
        <v>159732</v>
      </c>
      <c r="D16" s="122">
        <v>0</v>
      </c>
      <c r="E16" s="122">
        <v>325086</v>
      </c>
      <c r="F16" s="122">
        <v>3700</v>
      </c>
      <c r="G16" s="122">
        <v>2487</v>
      </c>
      <c r="H16" s="122">
        <v>0</v>
      </c>
      <c r="I16" s="122">
        <v>6187</v>
      </c>
      <c r="J16" s="122">
        <v>400</v>
      </c>
      <c r="K16" s="122">
        <v>5014</v>
      </c>
      <c r="L16" s="122">
        <v>0</v>
      </c>
      <c r="M16" s="125">
        <v>5414</v>
      </c>
    </row>
    <row r="17" spans="1:13" ht="15.75">
      <c r="A17" s="126" t="s">
        <v>214</v>
      </c>
      <c r="B17" s="127">
        <v>142276</v>
      </c>
      <c r="C17" s="127">
        <v>143280</v>
      </c>
      <c r="D17" s="127">
        <v>0</v>
      </c>
      <c r="E17" s="127">
        <v>285556</v>
      </c>
      <c r="F17" s="127">
        <v>5243</v>
      </c>
      <c r="G17" s="127">
        <v>1959</v>
      </c>
      <c r="H17" s="127">
        <v>0</v>
      </c>
      <c r="I17" s="127">
        <v>7202</v>
      </c>
      <c r="J17" s="127">
        <v>271</v>
      </c>
      <c r="K17" s="127">
        <v>4042</v>
      </c>
      <c r="L17" s="127">
        <v>0</v>
      </c>
      <c r="M17" s="130">
        <v>4313</v>
      </c>
    </row>
    <row r="18" spans="1:13" ht="15.75">
      <c r="A18" s="131" t="s">
        <v>213</v>
      </c>
      <c r="B18" s="132">
        <v>307630</v>
      </c>
      <c r="C18" s="132">
        <v>303012</v>
      </c>
      <c r="D18" s="132">
        <v>0</v>
      </c>
      <c r="E18" s="132">
        <v>610642</v>
      </c>
      <c r="F18" s="132">
        <v>8943</v>
      </c>
      <c r="G18" s="132">
        <v>4446</v>
      </c>
      <c r="H18" s="132">
        <v>0</v>
      </c>
      <c r="I18" s="132">
        <v>13389</v>
      </c>
      <c r="J18" s="132">
        <v>671</v>
      </c>
      <c r="K18" s="132">
        <v>9056</v>
      </c>
      <c r="L18" s="132">
        <v>0</v>
      </c>
      <c r="M18" s="135">
        <v>9727</v>
      </c>
    </row>
    <row r="19" spans="1:13" ht="15.75">
      <c r="A19" s="136" t="s">
        <v>238</v>
      </c>
      <c r="B19" s="132">
        <v>7419584</v>
      </c>
      <c r="C19" s="132">
        <v>6933651</v>
      </c>
      <c r="D19" s="132">
        <v>8</v>
      </c>
      <c r="E19" s="132">
        <v>14353243</v>
      </c>
      <c r="F19" s="132">
        <v>474922</v>
      </c>
      <c r="G19" s="132">
        <v>300505</v>
      </c>
      <c r="H19" s="132">
        <v>0</v>
      </c>
      <c r="I19" s="132">
        <v>775427</v>
      </c>
      <c r="J19" s="132">
        <v>17049</v>
      </c>
      <c r="K19" s="132">
        <v>364094</v>
      </c>
      <c r="L19" s="132">
        <v>8</v>
      </c>
      <c r="M19" s="135">
        <v>381151</v>
      </c>
    </row>
    <row r="20" spans="1:13" ht="31.5" customHeight="1">
      <c r="A20" s="113" t="s">
        <v>501</v>
      </c>
      <c r="B20" s="483" t="s">
        <v>507</v>
      </c>
      <c r="C20" s="484"/>
      <c r="D20" s="484"/>
      <c r="E20" s="485"/>
      <c r="F20" s="483" t="s">
        <v>508</v>
      </c>
      <c r="G20" s="484"/>
      <c r="H20" s="484"/>
      <c r="I20" s="485"/>
      <c r="J20" s="486" t="s">
        <v>509</v>
      </c>
      <c r="K20" s="487"/>
      <c r="L20" s="487"/>
      <c r="M20" s="487"/>
    </row>
    <row r="21" spans="1:13" ht="42.75" customHeight="1">
      <c r="A21" s="114" t="s">
        <v>223</v>
      </c>
      <c r="B21" s="115" t="s">
        <v>505</v>
      </c>
      <c r="C21" s="116" t="s">
        <v>165</v>
      </c>
      <c r="D21" s="115" t="s">
        <v>506</v>
      </c>
      <c r="E21" s="116" t="s">
        <v>166</v>
      </c>
      <c r="F21" s="115" t="s">
        <v>505</v>
      </c>
      <c r="G21" s="116" t="s">
        <v>165</v>
      </c>
      <c r="H21" s="115" t="s">
        <v>506</v>
      </c>
      <c r="I21" s="116" t="s">
        <v>166</v>
      </c>
      <c r="J21" s="115" t="s">
        <v>505</v>
      </c>
      <c r="K21" s="116" t="s">
        <v>165</v>
      </c>
      <c r="L21" s="115" t="s">
        <v>506</v>
      </c>
      <c r="M21" s="280" t="s">
        <v>166</v>
      </c>
    </row>
    <row r="22" spans="1:13" ht="15.75">
      <c r="A22" s="121" t="s">
        <v>215</v>
      </c>
      <c r="B22" s="122">
        <v>41563</v>
      </c>
      <c r="C22" s="122">
        <v>22468</v>
      </c>
      <c r="D22" s="122">
        <v>0</v>
      </c>
      <c r="E22" s="122">
        <v>64031</v>
      </c>
      <c r="F22" s="122">
        <v>606</v>
      </c>
      <c r="G22" s="122">
        <v>243</v>
      </c>
      <c r="H22" s="122">
        <v>0</v>
      </c>
      <c r="I22" s="122">
        <v>849</v>
      </c>
      <c r="J22" s="122">
        <v>0</v>
      </c>
      <c r="K22" s="122">
        <v>0</v>
      </c>
      <c r="L22" s="122">
        <v>0</v>
      </c>
      <c r="M22" s="125">
        <v>0</v>
      </c>
    </row>
    <row r="23" spans="1:13" ht="15.75">
      <c r="A23" s="126" t="s">
        <v>214</v>
      </c>
      <c r="B23" s="127">
        <v>38510</v>
      </c>
      <c r="C23" s="127">
        <v>23495</v>
      </c>
      <c r="D23" s="127">
        <v>0</v>
      </c>
      <c r="E23" s="127">
        <v>62005</v>
      </c>
      <c r="F23" s="127">
        <v>1408</v>
      </c>
      <c r="G23" s="127">
        <v>414</v>
      </c>
      <c r="H23" s="127">
        <v>0</v>
      </c>
      <c r="I23" s="127">
        <v>1822</v>
      </c>
      <c r="J23" s="127">
        <v>0</v>
      </c>
      <c r="K23" s="127">
        <v>0</v>
      </c>
      <c r="L23" s="127">
        <v>0</v>
      </c>
      <c r="M23" s="130">
        <v>0</v>
      </c>
    </row>
    <row r="24" spans="1:13" ht="15.75">
      <c r="A24" s="131" t="s">
        <v>213</v>
      </c>
      <c r="B24" s="132">
        <v>80073</v>
      </c>
      <c r="C24" s="132">
        <v>45963</v>
      </c>
      <c r="D24" s="132">
        <v>0</v>
      </c>
      <c r="E24" s="132">
        <v>126036</v>
      </c>
      <c r="F24" s="132">
        <v>2014</v>
      </c>
      <c r="G24" s="132">
        <v>657</v>
      </c>
      <c r="H24" s="132">
        <v>0</v>
      </c>
      <c r="I24" s="132">
        <v>2671</v>
      </c>
      <c r="J24" s="132">
        <v>0</v>
      </c>
      <c r="K24" s="132">
        <v>0</v>
      </c>
      <c r="L24" s="132">
        <v>0</v>
      </c>
      <c r="M24" s="135">
        <v>0</v>
      </c>
    </row>
    <row r="25" spans="1:13" ht="15.75">
      <c r="A25" s="136" t="s">
        <v>238</v>
      </c>
      <c r="B25" s="132">
        <v>1965412</v>
      </c>
      <c r="C25" s="132">
        <v>1109936</v>
      </c>
      <c r="D25" s="132">
        <v>0</v>
      </c>
      <c r="E25" s="132">
        <v>3075348</v>
      </c>
      <c r="F25" s="132">
        <v>125214</v>
      </c>
      <c r="G25" s="132">
        <v>57153</v>
      </c>
      <c r="H25" s="132">
        <v>0</v>
      </c>
      <c r="I25" s="132">
        <v>182367</v>
      </c>
      <c r="J25" s="132">
        <v>1002</v>
      </c>
      <c r="K25" s="132">
        <v>88</v>
      </c>
      <c r="L25" s="132">
        <v>0</v>
      </c>
      <c r="M25" s="135">
        <v>1090</v>
      </c>
    </row>
    <row r="26" spans="1:13" ht="30.75" customHeight="1">
      <c r="A26" s="113" t="s">
        <v>501</v>
      </c>
      <c r="B26" s="483" t="s">
        <v>510</v>
      </c>
      <c r="C26" s="484"/>
      <c r="D26" s="484"/>
      <c r="E26" s="485"/>
      <c r="F26" s="483" t="s">
        <v>511</v>
      </c>
      <c r="G26" s="484"/>
      <c r="H26" s="484"/>
      <c r="I26" s="485"/>
      <c r="J26" s="486" t="s">
        <v>224</v>
      </c>
      <c r="K26" s="487"/>
      <c r="L26" s="487"/>
      <c r="M26" s="487"/>
    </row>
    <row r="27" spans="1:13" ht="42.75" customHeight="1">
      <c r="A27" s="114" t="s">
        <v>223</v>
      </c>
      <c r="B27" s="115" t="s">
        <v>505</v>
      </c>
      <c r="C27" s="116" t="s">
        <v>165</v>
      </c>
      <c r="D27" s="115" t="s">
        <v>506</v>
      </c>
      <c r="E27" s="116" t="s">
        <v>166</v>
      </c>
      <c r="F27" s="115" t="s">
        <v>505</v>
      </c>
      <c r="G27" s="116" t="s">
        <v>165</v>
      </c>
      <c r="H27" s="115" t="s">
        <v>506</v>
      </c>
      <c r="I27" s="116" t="s">
        <v>166</v>
      </c>
      <c r="J27" s="115" t="s">
        <v>505</v>
      </c>
      <c r="K27" s="116" t="s">
        <v>165</v>
      </c>
      <c r="L27" s="115" t="s">
        <v>506</v>
      </c>
      <c r="M27" s="280" t="s">
        <v>166</v>
      </c>
    </row>
    <row r="28" spans="1:13" ht="15.75">
      <c r="A28" s="121" t="s">
        <v>215</v>
      </c>
      <c r="B28" s="122">
        <v>2625</v>
      </c>
      <c r="C28" s="122">
        <v>514</v>
      </c>
      <c r="D28" s="122">
        <v>0</v>
      </c>
      <c r="E28" s="122">
        <v>3139</v>
      </c>
      <c r="F28" s="122">
        <v>296</v>
      </c>
      <c r="G28" s="122">
        <v>12</v>
      </c>
      <c r="H28" s="122">
        <v>0</v>
      </c>
      <c r="I28" s="122">
        <v>308</v>
      </c>
      <c r="J28" s="122">
        <v>214544</v>
      </c>
      <c r="K28" s="122">
        <v>190470</v>
      </c>
      <c r="L28" s="122">
        <v>0</v>
      </c>
      <c r="M28" s="125">
        <v>405014</v>
      </c>
    </row>
    <row r="29" spans="1:13" ht="15.75">
      <c r="A29" s="126" t="s">
        <v>214</v>
      </c>
      <c r="B29" s="127">
        <v>1723</v>
      </c>
      <c r="C29" s="127">
        <v>330</v>
      </c>
      <c r="D29" s="127">
        <v>0</v>
      </c>
      <c r="E29" s="127">
        <v>2053</v>
      </c>
      <c r="F29" s="127">
        <v>292</v>
      </c>
      <c r="G29" s="127">
        <v>13</v>
      </c>
      <c r="H29" s="127">
        <v>0</v>
      </c>
      <c r="I29" s="127">
        <v>305</v>
      </c>
      <c r="J29" s="127">
        <v>189723</v>
      </c>
      <c r="K29" s="127">
        <v>173533</v>
      </c>
      <c r="L29" s="127">
        <v>0</v>
      </c>
      <c r="M29" s="130">
        <v>363256</v>
      </c>
    </row>
    <row r="30" spans="1:13" ht="15.75">
      <c r="A30" s="131" t="s">
        <v>213</v>
      </c>
      <c r="B30" s="132">
        <v>4348</v>
      </c>
      <c r="C30" s="132">
        <v>844</v>
      </c>
      <c r="D30" s="132">
        <v>0</v>
      </c>
      <c r="E30" s="132">
        <v>5192</v>
      </c>
      <c r="F30" s="132">
        <v>588</v>
      </c>
      <c r="G30" s="132">
        <v>25</v>
      </c>
      <c r="H30" s="132">
        <v>0</v>
      </c>
      <c r="I30" s="132">
        <v>613</v>
      </c>
      <c r="J30" s="132">
        <v>404267</v>
      </c>
      <c r="K30" s="132">
        <v>364003</v>
      </c>
      <c r="L30" s="132">
        <v>0</v>
      </c>
      <c r="M30" s="135">
        <v>768270</v>
      </c>
    </row>
    <row r="31" spans="1:13" ht="15.75">
      <c r="A31" s="136" t="s">
        <v>238</v>
      </c>
      <c r="B31" s="132">
        <v>39334</v>
      </c>
      <c r="C31" s="132">
        <v>5055</v>
      </c>
      <c r="D31" s="132">
        <v>0</v>
      </c>
      <c r="E31" s="132">
        <v>44389</v>
      </c>
      <c r="F31" s="132">
        <v>9474</v>
      </c>
      <c r="G31" s="132">
        <v>4142</v>
      </c>
      <c r="H31" s="132">
        <v>0</v>
      </c>
      <c r="I31" s="132">
        <v>13616</v>
      </c>
      <c r="J31" s="132">
        <v>10051991</v>
      </c>
      <c r="K31" s="132">
        <v>8774624</v>
      </c>
      <c r="L31" s="132">
        <v>16</v>
      </c>
      <c r="M31" s="135">
        <v>18826631</v>
      </c>
    </row>
    <row r="32" spans="1:13">
      <c r="A32" s="211"/>
      <c r="B32" s="212"/>
      <c r="C32" s="212"/>
      <c r="D32" s="212"/>
      <c r="E32" s="212"/>
      <c r="F32" s="212"/>
      <c r="G32" s="212"/>
      <c r="H32" s="212"/>
      <c r="I32" s="212"/>
      <c r="J32" s="212"/>
      <c r="K32" s="212"/>
      <c r="L32" s="212"/>
      <c r="M32" s="212"/>
    </row>
    <row r="33" spans="1:13">
      <c r="A33" s="211"/>
      <c r="B33" s="212"/>
      <c r="C33" s="212"/>
      <c r="D33" s="212"/>
      <c r="E33" s="212"/>
      <c r="F33" s="212"/>
      <c r="G33" s="212"/>
      <c r="H33" s="212"/>
      <c r="I33" s="212"/>
      <c r="J33" s="212"/>
      <c r="K33" s="212"/>
      <c r="L33" s="212"/>
      <c r="M33" s="212"/>
    </row>
    <row r="34" spans="1:13">
      <c r="A34" s="211"/>
      <c r="B34" s="212"/>
      <c r="C34" s="212"/>
      <c r="D34" s="212"/>
      <c r="E34" s="212"/>
      <c r="F34" s="212"/>
      <c r="G34" s="212"/>
      <c r="H34" s="212"/>
      <c r="I34" s="212"/>
      <c r="J34" s="212"/>
      <c r="K34" s="212"/>
      <c r="L34" s="212"/>
      <c r="M34" s="212"/>
    </row>
    <row r="35" spans="1:13">
      <c r="A35" s="211"/>
      <c r="B35" s="212"/>
      <c r="C35" s="212"/>
      <c r="D35" s="212"/>
      <c r="E35" s="212"/>
      <c r="F35" s="212"/>
      <c r="G35" s="212"/>
      <c r="H35" s="212"/>
      <c r="I35" s="212"/>
      <c r="J35" s="212"/>
      <c r="K35" s="212"/>
      <c r="L35" s="212"/>
      <c r="M35" s="212"/>
    </row>
    <row r="36" spans="1:13" ht="15.75">
      <c r="A36" s="10" t="s">
        <v>239</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10"/>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algorithmName="SHA-512" hashValue="7HIR3b1plPuZnui5N+Xu01y52j4z/HPa0PE74ubr8JcU5f8IWLoHZ8awbgD00Nia7tv7R2IptKgA1uClfr6WQg==" saltValue="baSKLeuzXUcB1n8m8D9x/A=="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80" zoomScaleNormal="80" workbookViewId="0">
      <selection activeCell="B36" sqref="B36:D36"/>
    </sheetView>
  </sheetViews>
  <sheetFormatPr baseColWidth="10" defaultColWidth="9.140625" defaultRowHeight="12.75"/>
  <cols>
    <col min="1" max="1" width="39" style="283" customWidth="1"/>
    <col min="2" max="4" width="27" style="283" customWidth="1"/>
    <col min="5" max="5" width="24.140625" style="283" customWidth="1"/>
    <col min="6" max="16384" width="9.140625" style="283"/>
  </cols>
  <sheetData>
    <row r="1" spans="1:4" ht="34.5" customHeight="1">
      <c r="A1" s="491" t="s">
        <v>598</v>
      </c>
      <c r="B1" s="491"/>
      <c r="C1" s="491"/>
      <c r="D1" s="491"/>
    </row>
    <row r="2" spans="1:4">
      <c r="A2" s="493" t="s">
        <v>237</v>
      </c>
      <c r="B2" s="494"/>
      <c r="C2" s="494"/>
    </row>
    <row r="3" spans="1:4" ht="30.75" customHeight="1" thickBot="1">
      <c r="A3" s="348" t="s">
        <v>597</v>
      </c>
      <c r="B3" s="490" t="s">
        <v>635</v>
      </c>
      <c r="C3" s="490"/>
      <c r="D3" s="490"/>
    </row>
    <row r="4" spans="1:4" ht="30" customHeight="1">
      <c r="A4" s="102" t="s">
        <v>43</v>
      </c>
      <c r="B4" s="248" t="s">
        <v>236</v>
      </c>
      <c r="C4" s="249" t="s">
        <v>235</v>
      </c>
      <c r="D4" s="249" t="s">
        <v>234</v>
      </c>
    </row>
    <row r="5" spans="1:4" ht="15" thickBot="1">
      <c r="A5" s="100" t="s">
        <v>1</v>
      </c>
      <c r="B5" s="301">
        <v>17311</v>
      </c>
      <c r="C5" s="302">
        <v>13081</v>
      </c>
      <c r="D5" s="302">
        <v>4230</v>
      </c>
    </row>
    <row r="6" spans="1:4" ht="15" thickBot="1">
      <c r="A6" s="101" t="s">
        <v>2</v>
      </c>
      <c r="B6" s="303">
        <v>2098</v>
      </c>
      <c r="C6" s="304">
        <v>1780</v>
      </c>
      <c r="D6" s="304">
        <v>318</v>
      </c>
    </row>
    <row r="7" spans="1:4" ht="15" thickBot="1">
      <c r="A7" s="101" t="s">
        <v>3</v>
      </c>
      <c r="B7" s="303">
        <v>2918</v>
      </c>
      <c r="C7" s="304">
        <v>2444</v>
      </c>
      <c r="D7" s="304">
        <v>474</v>
      </c>
    </row>
    <row r="8" spans="1:4" ht="15" thickBot="1">
      <c r="A8" s="101" t="s">
        <v>4</v>
      </c>
      <c r="B8" s="303">
        <v>28126</v>
      </c>
      <c r="C8" s="304">
        <v>22530</v>
      </c>
      <c r="D8" s="304">
        <v>5596</v>
      </c>
    </row>
    <row r="9" spans="1:4" ht="15" thickBot="1">
      <c r="A9" s="101" t="s">
        <v>5</v>
      </c>
      <c r="B9" s="303">
        <v>1601</v>
      </c>
      <c r="C9" s="304">
        <v>1306</v>
      </c>
      <c r="D9" s="304">
        <v>295</v>
      </c>
    </row>
    <row r="10" spans="1:4" ht="15" thickBot="1">
      <c r="A10" s="101" t="s">
        <v>6</v>
      </c>
      <c r="B10" s="303">
        <v>10671</v>
      </c>
      <c r="C10" s="304">
        <v>8872</v>
      </c>
      <c r="D10" s="304">
        <v>1799</v>
      </c>
    </row>
    <row r="11" spans="1:4" ht="15" thickBot="1">
      <c r="A11" s="101" t="s">
        <v>7</v>
      </c>
      <c r="B11" s="303">
        <v>997</v>
      </c>
      <c r="C11" s="305">
        <v>837</v>
      </c>
      <c r="D11" s="305">
        <v>160</v>
      </c>
    </row>
    <row r="12" spans="1:4" ht="15" thickBot="1">
      <c r="A12" s="101" t="s">
        <v>8</v>
      </c>
      <c r="B12" s="303">
        <v>1545</v>
      </c>
      <c r="C12" s="304">
        <v>1276</v>
      </c>
      <c r="D12" s="304">
        <v>269</v>
      </c>
    </row>
    <row r="13" spans="1:4" ht="15" thickBot="1">
      <c r="A13" s="101" t="s">
        <v>9</v>
      </c>
      <c r="B13" s="303">
        <v>18522</v>
      </c>
      <c r="C13" s="304">
        <v>15606</v>
      </c>
      <c r="D13" s="304">
        <v>2916</v>
      </c>
    </row>
    <row r="14" spans="1:4" ht="15" thickBot="1">
      <c r="A14" s="101" t="s">
        <v>10</v>
      </c>
      <c r="B14" s="303">
        <v>1925</v>
      </c>
      <c r="C14" s="304">
        <v>1597</v>
      </c>
      <c r="D14" s="304">
        <v>328</v>
      </c>
    </row>
    <row r="15" spans="1:4" ht="15" thickBot="1">
      <c r="A15" s="101" t="s">
        <v>11</v>
      </c>
      <c r="B15" s="303">
        <v>7790</v>
      </c>
      <c r="C15" s="304">
        <v>6586</v>
      </c>
      <c r="D15" s="304">
        <v>1204</v>
      </c>
    </row>
    <row r="16" spans="1:4" ht="15" thickBot="1">
      <c r="A16" s="101" t="s">
        <v>12</v>
      </c>
      <c r="B16" s="303">
        <v>7585</v>
      </c>
      <c r="C16" s="304">
        <v>6532</v>
      </c>
      <c r="D16" s="304">
        <v>1053</v>
      </c>
    </row>
    <row r="17" spans="1:4" ht="15" thickBot="1">
      <c r="A17" s="101" t="s">
        <v>13</v>
      </c>
      <c r="B17" s="303">
        <v>7509</v>
      </c>
      <c r="C17" s="304">
        <v>6093</v>
      </c>
      <c r="D17" s="304">
        <v>1416</v>
      </c>
    </row>
    <row r="18" spans="1:4" ht="15" thickBot="1">
      <c r="A18" s="101" t="s">
        <v>14</v>
      </c>
      <c r="B18" s="303">
        <v>58258</v>
      </c>
      <c r="C18" s="304">
        <v>49780</v>
      </c>
      <c r="D18" s="304">
        <v>8478</v>
      </c>
    </row>
    <row r="19" spans="1:4" ht="15" thickBot="1">
      <c r="A19" s="101" t="s">
        <v>15</v>
      </c>
      <c r="B19" s="303">
        <v>3271</v>
      </c>
      <c r="C19" s="304">
        <v>2733</v>
      </c>
      <c r="D19" s="304">
        <v>538</v>
      </c>
    </row>
    <row r="20" spans="1:4" ht="15" thickBot="1">
      <c r="A20" s="101" t="s">
        <v>16</v>
      </c>
      <c r="B20" s="303">
        <v>14998</v>
      </c>
      <c r="C20" s="304">
        <v>12413</v>
      </c>
      <c r="D20" s="304">
        <v>2585</v>
      </c>
    </row>
    <row r="21" spans="1:4" ht="15" thickBot="1">
      <c r="A21" s="101" t="s">
        <v>17</v>
      </c>
      <c r="B21" s="303">
        <v>8848</v>
      </c>
      <c r="C21" s="304">
        <v>6767</v>
      </c>
      <c r="D21" s="302">
        <v>2081</v>
      </c>
    </row>
    <row r="22" spans="1:4" ht="15" thickBot="1">
      <c r="A22" s="101" t="s">
        <v>18</v>
      </c>
      <c r="B22" s="303">
        <v>13274</v>
      </c>
      <c r="C22" s="304">
        <v>11094</v>
      </c>
      <c r="D22" s="304">
        <v>2180</v>
      </c>
    </row>
    <row r="23" spans="1:4" ht="15" thickBot="1">
      <c r="A23" s="101" t="s">
        <v>19</v>
      </c>
      <c r="B23" s="303">
        <v>7003</v>
      </c>
      <c r="C23" s="304">
        <v>5558</v>
      </c>
      <c r="D23" s="304">
        <v>1445</v>
      </c>
    </row>
    <row r="24" spans="1:4" ht="15" thickBot="1">
      <c r="A24" s="101" t="s">
        <v>20</v>
      </c>
      <c r="B24" s="303">
        <v>1704</v>
      </c>
      <c r="C24" s="304">
        <v>1432</v>
      </c>
      <c r="D24" s="304">
        <v>272</v>
      </c>
    </row>
    <row r="25" spans="1:4" ht="15" thickBot="1">
      <c r="A25" s="101" t="s">
        <v>21</v>
      </c>
      <c r="B25" s="303">
        <v>7893</v>
      </c>
      <c r="C25" s="304">
        <v>6154</v>
      </c>
      <c r="D25" s="304">
        <v>1739</v>
      </c>
    </row>
    <row r="26" spans="1:4" ht="15" thickBot="1">
      <c r="A26" s="101" t="s">
        <v>22</v>
      </c>
      <c r="B26" s="303">
        <v>71282</v>
      </c>
      <c r="C26" s="304">
        <v>60084</v>
      </c>
      <c r="D26" s="304">
        <v>11198</v>
      </c>
    </row>
    <row r="27" spans="1:4" ht="15" thickBot="1">
      <c r="A27" s="101" t="s">
        <v>23</v>
      </c>
      <c r="B27" s="303">
        <v>5398</v>
      </c>
      <c r="C27" s="304">
        <v>4265</v>
      </c>
      <c r="D27" s="305">
        <v>1133</v>
      </c>
    </row>
    <row r="28" spans="1:4" ht="15" thickBot="1">
      <c r="A28" s="101" t="s">
        <v>24</v>
      </c>
      <c r="B28" s="303">
        <v>3457</v>
      </c>
      <c r="C28" s="304">
        <v>2658</v>
      </c>
      <c r="D28" s="304">
        <v>799</v>
      </c>
    </row>
    <row r="29" spans="1:4" ht="15" thickBot="1">
      <c r="A29" s="101" t="s">
        <v>25</v>
      </c>
      <c r="B29" s="303">
        <v>3326</v>
      </c>
      <c r="C29" s="304">
        <v>2739</v>
      </c>
      <c r="D29" s="304">
        <v>587</v>
      </c>
    </row>
    <row r="30" spans="1:4" ht="15" thickBot="1">
      <c r="A30" s="101" t="s">
        <v>26</v>
      </c>
      <c r="B30" s="303">
        <v>1552</v>
      </c>
      <c r="C30" s="304">
        <v>1292</v>
      </c>
      <c r="D30" s="304">
        <v>260</v>
      </c>
    </row>
    <row r="31" spans="1:4" ht="15" thickBot="1">
      <c r="A31" s="101" t="s">
        <v>27</v>
      </c>
      <c r="B31" s="303">
        <v>8720</v>
      </c>
      <c r="C31" s="304">
        <v>7253</v>
      </c>
      <c r="D31" s="304">
        <v>1467</v>
      </c>
    </row>
    <row r="32" spans="1:4" ht="15" thickBot="1">
      <c r="A32" s="101" t="s">
        <v>28</v>
      </c>
      <c r="B32" s="306">
        <v>933</v>
      </c>
      <c r="C32" s="305">
        <v>810</v>
      </c>
      <c r="D32" s="304">
        <v>123</v>
      </c>
    </row>
    <row r="33" spans="1:4" ht="15" thickBot="1">
      <c r="A33" s="101" t="s">
        <v>29</v>
      </c>
      <c r="B33" s="303">
        <v>4542</v>
      </c>
      <c r="C33" s="304">
        <v>3742</v>
      </c>
      <c r="D33" s="304">
        <v>800</v>
      </c>
    </row>
    <row r="34" spans="1:4" ht="15" thickBot="1">
      <c r="A34" s="101" t="s">
        <v>30</v>
      </c>
      <c r="B34" s="303">
        <v>3093</v>
      </c>
      <c r="C34" s="304">
        <v>2623</v>
      </c>
      <c r="D34" s="304">
        <v>470</v>
      </c>
    </row>
    <row r="35" spans="1:4" ht="15" thickBot="1">
      <c r="A35" s="101" t="s">
        <v>31</v>
      </c>
      <c r="B35" s="306">
        <v>621</v>
      </c>
      <c r="C35" s="305">
        <v>494</v>
      </c>
      <c r="D35" s="304">
        <v>127</v>
      </c>
    </row>
    <row r="36" spans="1:4" ht="14.25">
      <c r="A36" s="102" t="s">
        <v>240</v>
      </c>
      <c r="B36" s="307">
        <v>326771</v>
      </c>
      <c r="C36" s="308">
        <v>270431</v>
      </c>
      <c r="D36" s="308">
        <v>56340</v>
      </c>
    </row>
    <row r="38" spans="1:4">
      <c r="A38" s="495" t="s">
        <v>637</v>
      </c>
      <c r="B38" s="495"/>
      <c r="C38" s="495"/>
      <c r="D38" s="316"/>
    </row>
    <row r="39" spans="1:4">
      <c r="A39" s="495"/>
      <c r="B39" s="495"/>
      <c r="C39" s="495"/>
    </row>
    <row r="40" spans="1:4">
      <c r="A40" s="495"/>
      <c r="B40" s="495"/>
      <c r="C40" s="495"/>
    </row>
    <row r="41" spans="1:4">
      <c r="A41" s="495"/>
      <c r="B41" s="495"/>
      <c r="C41" s="495"/>
    </row>
    <row r="42" spans="1:4">
      <c r="A42" s="495"/>
      <c r="B42" s="495"/>
      <c r="C42" s="495"/>
    </row>
    <row r="43" spans="1:4">
      <c r="A43" s="495"/>
      <c r="B43" s="495"/>
      <c r="C43" s="495"/>
    </row>
    <row r="44" spans="1:4">
      <c r="A44" s="495"/>
      <c r="B44" s="495"/>
      <c r="C44" s="495"/>
      <c r="D44" s="316"/>
    </row>
    <row r="45" spans="1:4">
      <c r="A45" s="495"/>
      <c r="B45" s="495"/>
      <c r="C45" s="495"/>
    </row>
    <row r="46" spans="1:4">
      <c r="A46" s="495"/>
      <c r="B46" s="495"/>
      <c r="C46" s="495"/>
    </row>
    <row r="47" spans="1:4">
      <c r="A47" s="495"/>
      <c r="B47" s="495"/>
      <c r="C47" s="495"/>
      <c r="D47" s="394"/>
    </row>
    <row r="48" spans="1:4">
      <c r="A48" s="495"/>
      <c r="B48" s="495"/>
      <c r="C48" s="495"/>
      <c r="D48" s="316"/>
    </row>
    <row r="49" spans="1:5">
      <c r="A49" s="495"/>
      <c r="B49" s="495"/>
      <c r="C49" s="495"/>
      <c r="D49" s="394"/>
    </row>
    <row r="50" spans="1:5">
      <c r="D50" s="394"/>
    </row>
    <row r="52" spans="1:5" ht="15">
      <c r="A52" s="496" t="s">
        <v>600</v>
      </c>
      <c r="B52" s="496"/>
      <c r="C52" s="496"/>
      <c r="D52" s="496"/>
      <c r="E52" s="496"/>
    </row>
    <row r="53" spans="1:5">
      <c r="A53" s="493" t="s">
        <v>237</v>
      </c>
      <c r="B53" s="494"/>
    </row>
    <row r="54" spans="1:5" s="309" customFormat="1" ht="47.25" customHeight="1">
      <c r="A54" s="348" t="s">
        <v>597</v>
      </c>
      <c r="B54" s="284"/>
      <c r="C54" s="395" t="s">
        <v>621</v>
      </c>
      <c r="D54" s="284" t="s">
        <v>636</v>
      </c>
      <c r="E54" s="284" t="s">
        <v>599</v>
      </c>
    </row>
    <row r="55" spans="1:5" ht="15">
      <c r="A55" s="499" t="s">
        <v>534</v>
      </c>
      <c r="B55" s="499"/>
      <c r="C55" s="394"/>
    </row>
    <row r="56" spans="1:5" ht="29.25" customHeight="1">
      <c r="A56" s="492" t="s">
        <v>535</v>
      </c>
      <c r="B56" s="492"/>
      <c r="C56" s="310">
        <v>9107</v>
      </c>
      <c r="D56" s="310">
        <v>9018</v>
      </c>
      <c r="E56" s="311">
        <f t="shared" ref="E56:E77" si="0">((D56-C56)/C56)*100</f>
        <v>-0.97727023168990879</v>
      </c>
    </row>
    <row r="57" spans="1:5" ht="15" customHeight="1">
      <c r="A57" s="492" t="s">
        <v>536</v>
      </c>
      <c r="B57" s="492"/>
      <c r="C57" s="312">
        <v>90</v>
      </c>
      <c r="D57" s="312">
        <v>91</v>
      </c>
      <c r="E57" s="313">
        <f t="shared" si="0"/>
        <v>1.1111111111111112</v>
      </c>
    </row>
    <row r="58" spans="1:5" ht="15" customHeight="1">
      <c r="A58" s="492" t="s">
        <v>537</v>
      </c>
      <c r="B58" s="492"/>
      <c r="C58" s="312">
        <v>11946</v>
      </c>
      <c r="D58" s="312">
        <v>11836</v>
      </c>
      <c r="E58" s="313">
        <f t="shared" si="0"/>
        <v>-0.92081031307550654</v>
      </c>
    </row>
    <row r="59" spans="1:5" ht="29.25" customHeight="1">
      <c r="A59" s="492" t="s">
        <v>538</v>
      </c>
      <c r="B59" s="492"/>
      <c r="C59" s="312">
        <v>397</v>
      </c>
      <c r="D59" s="312">
        <v>395</v>
      </c>
      <c r="E59" s="313">
        <f t="shared" si="0"/>
        <v>-0.50377833753148615</v>
      </c>
    </row>
    <row r="60" spans="1:5" ht="43.5" customHeight="1">
      <c r="A60" s="492" t="s">
        <v>539</v>
      </c>
      <c r="B60" s="492"/>
      <c r="C60" s="312">
        <v>3680</v>
      </c>
      <c r="D60" s="312">
        <v>3674</v>
      </c>
      <c r="E60" s="313">
        <f t="shared" si="0"/>
        <v>-0.16304347826086957</v>
      </c>
    </row>
    <row r="61" spans="1:5" ht="15" customHeight="1">
      <c r="A61" s="492" t="s">
        <v>540</v>
      </c>
      <c r="B61" s="492"/>
      <c r="C61" s="312">
        <v>21468</v>
      </c>
      <c r="D61" s="312">
        <v>20858</v>
      </c>
      <c r="E61" s="313">
        <f t="shared" si="0"/>
        <v>-2.8414384199739144</v>
      </c>
    </row>
    <row r="62" spans="1:5" ht="43.5" customHeight="1">
      <c r="A62" s="492" t="s">
        <v>541</v>
      </c>
      <c r="B62" s="492"/>
      <c r="C62" s="312">
        <v>63906</v>
      </c>
      <c r="D62" s="312">
        <v>64366</v>
      </c>
      <c r="E62" s="313">
        <f t="shared" si="0"/>
        <v>0.71980721684974802</v>
      </c>
    </row>
    <row r="63" spans="1:5" ht="15" customHeight="1">
      <c r="A63" s="492" t="s">
        <v>542</v>
      </c>
      <c r="B63" s="492"/>
      <c r="C63" s="312">
        <v>17248</v>
      </c>
      <c r="D63" s="312">
        <v>17336</v>
      </c>
      <c r="E63" s="313">
        <f t="shared" si="0"/>
        <v>0.51020408163265307</v>
      </c>
    </row>
    <row r="64" spans="1:5" ht="15" customHeight="1">
      <c r="A64" s="492" t="s">
        <v>543</v>
      </c>
      <c r="B64" s="492"/>
      <c r="C64" s="312">
        <v>51933</v>
      </c>
      <c r="D64" s="312">
        <v>50716</v>
      </c>
      <c r="E64" s="313">
        <f t="shared" si="0"/>
        <v>-2.3434040013093793</v>
      </c>
    </row>
    <row r="65" spans="1:5" ht="15" customHeight="1">
      <c r="A65" s="492" t="s">
        <v>544</v>
      </c>
      <c r="B65" s="492"/>
      <c r="C65" s="312">
        <v>5285</v>
      </c>
      <c r="D65" s="312">
        <v>5307</v>
      </c>
      <c r="E65" s="313">
        <f t="shared" si="0"/>
        <v>0.4162724692526017</v>
      </c>
    </row>
    <row r="66" spans="1:5" ht="29.25" customHeight="1">
      <c r="A66" s="492" t="s">
        <v>545</v>
      </c>
      <c r="B66" s="492"/>
      <c r="C66" s="312">
        <v>4282</v>
      </c>
      <c r="D66" s="312">
        <v>4291</v>
      </c>
      <c r="E66" s="313">
        <f t="shared" si="0"/>
        <v>0.21018215787015412</v>
      </c>
    </row>
    <row r="67" spans="1:5" ht="15" customHeight="1">
      <c r="A67" s="492" t="s">
        <v>546</v>
      </c>
      <c r="B67" s="492"/>
      <c r="C67" s="312">
        <v>3711</v>
      </c>
      <c r="D67" s="312">
        <v>3701</v>
      </c>
      <c r="E67" s="313">
        <f t="shared" si="0"/>
        <v>-0.2694691457828079</v>
      </c>
    </row>
    <row r="68" spans="1:5" ht="29.25" customHeight="1">
      <c r="A68" s="492" t="s">
        <v>547</v>
      </c>
      <c r="B68" s="492"/>
      <c r="C68" s="312">
        <v>14318</v>
      </c>
      <c r="D68" s="312">
        <v>14284</v>
      </c>
      <c r="E68" s="313">
        <f t="shared" si="0"/>
        <v>-0.23746333286771898</v>
      </c>
    </row>
    <row r="69" spans="1:5" ht="29.25" customHeight="1">
      <c r="A69" s="492" t="s">
        <v>548</v>
      </c>
      <c r="B69" s="492"/>
      <c r="C69" s="312">
        <v>25022</v>
      </c>
      <c r="D69" s="312">
        <v>24950</v>
      </c>
      <c r="E69" s="313">
        <f t="shared" si="0"/>
        <v>-0.28774678283110861</v>
      </c>
    </row>
    <row r="70" spans="1:5" ht="29.25" customHeight="1">
      <c r="A70" s="492" t="s">
        <v>549</v>
      </c>
      <c r="B70" s="492"/>
      <c r="C70" s="312">
        <v>19628</v>
      </c>
      <c r="D70" s="312">
        <v>19452</v>
      </c>
      <c r="E70" s="313">
        <f t="shared" si="0"/>
        <v>-0.8966782147951905</v>
      </c>
    </row>
    <row r="71" spans="1:5" ht="15" customHeight="1">
      <c r="A71" s="492" t="s">
        <v>550</v>
      </c>
      <c r="B71" s="492"/>
      <c r="C71" s="312">
        <v>20616</v>
      </c>
      <c r="D71" s="312">
        <v>20332</v>
      </c>
      <c r="E71" s="313">
        <f t="shared" si="0"/>
        <v>-1.3775708187815288</v>
      </c>
    </row>
    <row r="72" spans="1:5" ht="29.25" customHeight="1">
      <c r="A72" s="492" t="s">
        <v>551</v>
      </c>
      <c r="B72" s="492"/>
      <c r="C72" s="312">
        <v>33094</v>
      </c>
      <c r="D72" s="312">
        <v>33650</v>
      </c>
      <c r="E72" s="313">
        <f t="shared" si="0"/>
        <v>1.6800628512721338</v>
      </c>
    </row>
    <row r="73" spans="1:5" ht="29.25" customHeight="1">
      <c r="A73" s="492" t="s">
        <v>552</v>
      </c>
      <c r="B73" s="492"/>
      <c r="C73" s="312">
        <v>6796</v>
      </c>
      <c r="D73" s="312">
        <v>6678</v>
      </c>
      <c r="E73" s="313">
        <f t="shared" si="0"/>
        <v>-1.7363154796939377</v>
      </c>
    </row>
    <row r="74" spans="1:5" ht="15" customHeight="1">
      <c r="A74" s="492" t="s">
        <v>553</v>
      </c>
      <c r="B74" s="492"/>
      <c r="C74" s="312">
        <v>10737</v>
      </c>
      <c r="D74" s="312">
        <v>10864</v>
      </c>
      <c r="E74" s="313">
        <f t="shared" si="0"/>
        <v>1.182825742758685</v>
      </c>
    </row>
    <row r="75" spans="1:5" ht="43.5" customHeight="1">
      <c r="A75" s="492" t="s">
        <v>554</v>
      </c>
      <c r="B75" s="492"/>
      <c r="C75" s="312">
        <v>4907</v>
      </c>
      <c r="D75" s="312">
        <v>4940</v>
      </c>
      <c r="E75" s="313">
        <f t="shared" si="0"/>
        <v>0.67250866109639285</v>
      </c>
    </row>
    <row r="76" spans="1:5" ht="29.25" customHeight="1">
      <c r="A76" s="492" t="s">
        <v>555</v>
      </c>
      <c r="B76" s="492"/>
      <c r="C76" s="312">
        <v>32</v>
      </c>
      <c r="D76" s="312">
        <v>32</v>
      </c>
      <c r="E76" s="313">
        <f t="shared" si="0"/>
        <v>0</v>
      </c>
    </row>
    <row r="77" spans="1:5" ht="15" customHeight="1">
      <c r="A77" s="501" t="s">
        <v>556</v>
      </c>
      <c r="B77" s="501"/>
      <c r="C77" s="314">
        <v>328203</v>
      </c>
      <c r="D77" s="314">
        <v>326771</v>
      </c>
      <c r="E77" s="315">
        <f t="shared" si="0"/>
        <v>-0.436315329232213</v>
      </c>
    </row>
    <row r="78" spans="1:5">
      <c r="A78" s="497" t="s">
        <v>233</v>
      </c>
      <c r="B78" s="498"/>
      <c r="C78" s="498"/>
    </row>
    <row r="79" spans="1:5">
      <c r="A79" s="497" t="s">
        <v>232</v>
      </c>
      <c r="B79" s="498"/>
      <c r="C79" s="498"/>
      <c r="E79" s="316"/>
    </row>
    <row r="80" spans="1:5">
      <c r="A80" s="502" t="s">
        <v>231</v>
      </c>
      <c r="B80" s="498"/>
      <c r="C80" s="498"/>
      <c r="E80" s="316"/>
    </row>
    <row r="81" spans="1:7">
      <c r="A81" s="497" t="s">
        <v>557</v>
      </c>
      <c r="B81" s="498"/>
      <c r="C81" s="498"/>
      <c r="E81" s="316"/>
      <c r="G81" s="349"/>
    </row>
    <row r="82" spans="1:7" ht="30.75" customHeight="1">
      <c r="A82" s="500" t="s">
        <v>558</v>
      </c>
      <c r="B82" s="500"/>
      <c r="C82" s="500"/>
      <c r="E82" s="316"/>
      <c r="G82" s="316"/>
    </row>
    <row r="83" spans="1:7">
      <c r="A83" s="287" t="s">
        <v>521</v>
      </c>
    </row>
    <row r="84" spans="1:7" ht="15">
      <c r="B84" s="290"/>
    </row>
    <row r="85" spans="1:7" ht="15">
      <c r="A85" s="10" t="s">
        <v>230</v>
      </c>
      <c r="B85" s="290"/>
    </row>
    <row r="86" spans="1:7" ht="15">
      <c r="A86" s="10" t="s">
        <v>48</v>
      </c>
      <c r="B86" s="290"/>
    </row>
    <row r="107" spans="5:5">
      <c r="E107" s="317"/>
    </row>
  </sheetData>
  <sheetProtection algorithmName="SHA-512" hashValue="1pfQpQZAd2l3R11pN8Yv0w+Az+WdTSiorjdmfT8dolq1NKrXtEbS/SmiNxB9rK0jvJiQJJYwLlFI4g6lwnlpiA==" saltValue="WQGDqWetsSygqnBS1NFs0A==" spinCount="100000"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zoomScale="90" zoomScaleNormal="90" workbookViewId="0">
      <selection activeCell="B23" sqref="B23"/>
    </sheetView>
  </sheetViews>
  <sheetFormatPr baseColWidth="10" defaultRowHeight="15"/>
  <cols>
    <col min="1" max="1" width="58.140625" customWidth="1"/>
    <col min="2" max="2" width="24.5703125" customWidth="1"/>
  </cols>
  <sheetData>
    <row r="1" spans="1:2" ht="42.75" customHeight="1">
      <c r="A1" s="504" t="s">
        <v>606</v>
      </c>
      <c r="B1" s="504"/>
    </row>
    <row r="2" spans="1:2" ht="15.75" thickBot="1">
      <c r="A2" s="493" t="s">
        <v>518</v>
      </c>
      <c r="B2" s="494"/>
    </row>
    <row r="3" spans="1:2" ht="15.75" thickBot="1">
      <c r="A3" s="102" t="s">
        <v>519</v>
      </c>
      <c r="B3" s="380" t="s">
        <v>620</v>
      </c>
    </row>
    <row r="4" spans="1:2" ht="20.25" customHeight="1" thickBot="1">
      <c r="A4" s="341" t="s">
        <v>574</v>
      </c>
      <c r="B4" s="288">
        <v>984</v>
      </c>
    </row>
    <row r="5" spans="1:2" ht="57.75" thickBot="1">
      <c r="A5" s="341" t="s">
        <v>575</v>
      </c>
      <c r="B5" s="289">
        <v>1303</v>
      </c>
    </row>
    <row r="6" spans="1:2" ht="25.5" customHeight="1" thickBot="1">
      <c r="A6" s="341" t="s">
        <v>114</v>
      </c>
      <c r="B6" s="289">
        <v>2285</v>
      </c>
    </row>
    <row r="7" spans="1:2" ht="25.5" customHeight="1" thickBot="1">
      <c r="A7" s="341" t="s">
        <v>576</v>
      </c>
      <c r="B7" s="289">
        <v>21367</v>
      </c>
    </row>
    <row r="8" spans="1:2" ht="33.75" customHeight="1" thickBot="1">
      <c r="A8" s="340" t="s">
        <v>577</v>
      </c>
      <c r="B8" s="289">
        <v>6569</v>
      </c>
    </row>
    <row r="9" spans="1:2" ht="25.5" customHeight="1" thickBot="1">
      <c r="A9" s="340" t="s">
        <v>578</v>
      </c>
      <c r="B9" s="289">
        <v>1452</v>
      </c>
    </row>
    <row r="10" spans="1:2" ht="25.5" customHeight="1" thickBot="1">
      <c r="A10" s="340" t="s">
        <v>115</v>
      </c>
      <c r="B10" s="289">
        <v>4390</v>
      </c>
    </row>
    <row r="11" spans="1:2" ht="25.5" customHeight="1" thickBot="1">
      <c r="A11" s="340" t="s">
        <v>579</v>
      </c>
      <c r="B11" s="289">
        <v>437</v>
      </c>
    </row>
    <row r="12" spans="1:2" ht="25.5" customHeight="1" thickBot="1">
      <c r="A12" s="340" t="s">
        <v>580</v>
      </c>
      <c r="B12" s="289">
        <v>318</v>
      </c>
    </row>
    <row r="13" spans="1:2" ht="25.5" customHeight="1" thickBot="1">
      <c r="A13" s="340" t="s">
        <v>305</v>
      </c>
      <c r="B13" s="289">
        <v>757</v>
      </c>
    </row>
    <row r="14" spans="1:2" ht="25.5" customHeight="1" thickBot="1">
      <c r="A14" s="340" t="s">
        <v>581</v>
      </c>
      <c r="B14" s="289">
        <v>1733</v>
      </c>
    </row>
    <row r="15" spans="1:2" ht="25.5" customHeight="1" thickBot="1">
      <c r="A15" s="340" t="s">
        <v>582</v>
      </c>
      <c r="B15" s="289">
        <v>1344</v>
      </c>
    </row>
    <row r="16" spans="1:2" ht="29.25" thickBot="1">
      <c r="A16" s="340" t="s">
        <v>583</v>
      </c>
      <c r="B16" s="289">
        <v>0</v>
      </c>
    </row>
    <row r="17" spans="1:3" ht="25.5" customHeight="1" thickBot="1">
      <c r="A17" s="340" t="s">
        <v>584</v>
      </c>
      <c r="B17" s="289">
        <v>606</v>
      </c>
    </row>
    <row r="18" spans="1:3" ht="25.5" customHeight="1" thickBot="1">
      <c r="A18" s="340" t="s">
        <v>585</v>
      </c>
      <c r="B18" s="289">
        <v>969</v>
      </c>
    </row>
    <row r="19" spans="1:3" ht="45" customHeight="1" thickBot="1">
      <c r="A19" s="340" t="s">
        <v>586</v>
      </c>
      <c r="B19" s="289">
        <v>649</v>
      </c>
    </row>
    <row r="20" spans="1:3" ht="45" customHeight="1" thickBot="1">
      <c r="A20" s="340" t="s">
        <v>587</v>
      </c>
      <c r="B20" s="289">
        <v>1619</v>
      </c>
    </row>
    <row r="21" spans="1:3" ht="60" customHeight="1" thickBot="1">
      <c r="A21" s="340" t="s">
        <v>588</v>
      </c>
      <c r="B21" s="289">
        <v>518</v>
      </c>
      <c r="C21" s="6"/>
    </row>
    <row r="22" spans="1:3" ht="45" customHeight="1" thickBot="1">
      <c r="A22" s="340" t="s">
        <v>589</v>
      </c>
      <c r="B22" s="289">
        <v>6</v>
      </c>
    </row>
    <row r="23" spans="1:3" ht="26.25" customHeight="1">
      <c r="A23" s="102" t="s">
        <v>520</v>
      </c>
      <c r="B23" s="339">
        <v>25939</v>
      </c>
    </row>
    <row r="24" spans="1:3">
      <c r="C24" s="6"/>
    </row>
    <row r="25" spans="1:3">
      <c r="A25" s="424" t="s">
        <v>638</v>
      </c>
      <c r="B25" s="424"/>
    </row>
    <row r="26" spans="1:3" ht="15" customHeight="1">
      <c r="A26" s="424"/>
      <c r="B26" s="424"/>
    </row>
    <row r="27" spans="1:3">
      <c r="A27" s="424"/>
      <c r="B27" s="424"/>
    </row>
    <row r="28" spans="1:3">
      <c r="A28" s="424"/>
      <c r="B28" s="424"/>
    </row>
    <row r="29" spans="1:3">
      <c r="A29" s="424"/>
      <c r="B29" s="424"/>
    </row>
    <row r="30" spans="1:3">
      <c r="A30" s="424"/>
      <c r="B30" s="424"/>
    </row>
    <row r="32" spans="1:3">
      <c r="A32" s="503" t="s">
        <v>233</v>
      </c>
      <c r="B32" s="482"/>
    </row>
    <row r="33" spans="1:3">
      <c r="A33" s="503" t="s">
        <v>521</v>
      </c>
      <c r="B33" s="482"/>
    </row>
    <row r="34" spans="1:3">
      <c r="A34" s="379" t="s">
        <v>605</v>
      </c>
      <c r="B34" s="291"/>
      <c r="C34" s="377"/>
    </row>
    <row r="36" spans="1:3">
      <c r="A36" s="10" t="s">
        <v>522</v>
      </c>
      <c r="B36" s="10"/>
    </row>
    <row r="37" spans="1:3">
      <c r="A37" s="10" t="s">
        <v>48</v>
      </c>
    </row>
  </sheetData>
  <sheetProtection algorithmName="SHA-512" hashValue="UIhBFhx/pfUH+dh9maQRYLD9N2xaGlcNSjR3jP8DdRDSH2bgGSD+duaEBsKcw/jTNXz4xvtoB+oWbcEleCAzgg==" saltValue="5I44KV7lOHwZGAEFkbEfhw==" spinCount="100000" sheet="1" objects="1" scenarios="1"/>
  <mergeCells count="5">
    <mergeCell ref="A33:B33"/>
    <mergeCell ref="A1:B1"/>
    <mergeCell ref="A2:B2"/>
    <mergeCell ref="A32:B32"/>
    <mergeCell ref="A25:B30"/>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election activeCell="A28" sqref="A28:F28"/>
    </sheetView>
  </sheetViews>
  <sheetFormatPr baseColWidth="10" defaultColWidth="9.140625" defaultRowHeight="12.75"/>
  <cols>
    <col min="1" max="1" width="39" style="99" customWidth="1"/>
    <col min="2" max="2" width="12.7109375" style="99" customWidth="1"/>
    <col min="3" max="3" width="20.140625" style="99" bestFit="1" customWidth="1"/>
    <col min="4" max="4" width="19.85546875" style="99" bestFit="1" customWidth="1"/>
    <col min="5" max="5" width="18.42578125"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6" ht="27" customHeight="1">
      <c r="A1" s="505" t="s">
        <v>274</v>
      </c>
      <c r="B1" s="506"/>
      <c r="C1" s="506"/>
      <c r="D1" s="506"/>
      <c r="E1" s="506"/>
      <c r="F1" s="506"/>
    </row>
    <row r="2" spans="1:6">
      <c r="A2" s="493" t="s">
        <v>241</v>
      </c>
      <c r="B2" s="494"/>
      <c r="C2" s="494"/>
      <c r="D2" s="494"/>
      <c r="E2" s="493"/>
      <c r="F2" s="494"/>
    </row>
    <row r="3" spans="1:6">
      <c r="B3" s="507" t="s">
        <v>634</v>
      </c>
      <c r="C3" s="507"/>
      <c r="D3" s="507"/>
      <c r="E3" s="507"/>
      <c r="F3" s="507"/>
    </row>
    <row r="4" spans="1:6" ht="18" customHeight="1">
      <c r="B4" s="250" t="s">
        <v>166</v>
      </c>
      <c r="C4" s="251" t="s">
        <v>277</v>
      </c>
      <c r="D4" s="251" t="s">
        <v>242</v>
      </c>
      <c r="E4" s="251" t="s">
        <v>243</v>
      </c>
      <c r="F4" s="251" t="s">
        <v>278</v>
      </c>
    </row>
    <row r="5" spans="1:6">
      <c r="A5" s="104" t="s">
        <v>244</v>
      </c>
      <c r="B5" s="252">
        <v>360.14</v>
      </c>
      <c r="C5" s="253">
        <v>206.42</v>
      </c>
      <c r="D5" s="253">
        <v>153.19999999999999</v>
      </c>
      <c r="E5" s="253">
        <v>53.21</v>
      </c>
      <c r="F5" s="254">
        <v>153.72999999999999</v>
      </c>
    </row>
    <row r="6" spans="1:6">
      <c r="A6" s="104" t="s">
        <v>245</v>
      </c>
      <c r="B6" s="255">
        <v>59.31</v>
      </c>
      <c r="C6" s="256">
        <v>35.22</v>
      </c>
      <c r="D6" s="256">
        <v>26.31</v>
      </c>
      <c r="E6" s="256">
        <v>8.91</v>
      </c>
      <c r="F6" s="257">
        <v>24.09</v>
      </c>
    </row>
    <row r="7" spans="1:6">
      <c r="A7" s="104" t="s">
        <v>246</v>
      </c>
      <c r="B7" s="255">
        <v>16.03</v>
      </c>
      <c r="C7" s="256">
        <v>8.65</v>
      </c>
      <c r="D7" s="256">
        <v>6.8</v>
      </c>
      <c r="E7" s="256">
        <v>1.85</v>
      </c>
      <c r="F7" s="257">
        <v>7.38</v>
      </c>
    </row>
    <row r="8" spans="1:6">
      <c r="A8" s="104" t="s">
        <v>247</v>
      </c>
      <c r="B8" s="255">
        <v>30.91</v>
      </c>
      <c r="C8" s="256">
        <v>17.11</v>
      </c>
      <c r="D8" s="256">
        <v>12.93</v>
      </c>
      <c r="E8" s="256">
        <v>4.17</v>
      </c>
      <c r="F8" s="257">
        <v>13.81</v>
      </c>
    </row>
    <row r="9" spans="1:6">
      <c r="A9" s="104" t="s">
        <v>248</v>
      </c>
      <c r="B9" s="255">
        <v>99.65</v>
      </c>
      <c r="C9" s="256">
        <v>57.57</v>
      </c>
      <c r="D9" s="256">
        <v>43.34</v>
      </c>
      <c r="E9" s="256">
        <v>14.23</v>
      </c>
      <c r="F9" s="257">
        <v>42.08</v>
      </c>
    </row>
    <row r="10" spans="1:6">
      <c r="A10" s="104" t="s">
        <v>249</v>
      </c>
      <c r="B10" s="255">
        <v>73.2</v>
      </c>
      <c r="C10" s="256">
        <v>45.46</v>
      </c>
      <c r="D10" s="256">
        <v>33.479999999999997</v>
      </c>
      <c r="E10" s="256">
        <v>11.98</v>
      </c>
      <c r="F10" s="257">
        <v>27.74</v>
      </c>
    </row>
    <row r="11" spans="1:6">
      <c r="A11" s="104" t="s">
        <v>250</v>
      </c>
      <c r="B11" s="255">
        <v>144.34</v>
      </c>
      <c r="C11" s="256">
        <v>84.99</v>
      </c>
      <c r="D11" s="256">
        <v>66.709999999999994</v>
      </c>
      <c r="E11" s="256">
        <v>18.29</v>
      </c>
      <c r="F11" s="257">
        <v>59.35</v>
      </c>
    </row>
    <row r="12" spans="1:6">
      <c r="A12" s="104" t="s">
        <v>251</v>
      </c>
      <c r="B12" s="255">
        <v>48.16</v>
      </c>
      <c r="C12" s="256">
        <v>27.86</v>
      </c>
      <c r="D12" s="256">
        <v>21.68</v>
      </c>
      <c r="E12" s="256">
        <v>6.19</v>
      </c>
      <c r="F12" s="257">
        <v>20.3</v>
      </c>
    </row>
    <row r="13" spans="1:6">
      <c r="A13" s="105" t="s">
        <v>275</v>
      </c>
      <c r="B13" s="255">
        <v>831.74</v>
      </c>
      <c r="C13" s="258">
        <v>483.27</v>
      </c>
      <c r="D13" s="258">
        <v>364.44</v>
      </c>
      <c r="E13" s="258">
        <v>118.83</v>
      </c>
      <c r="F13" s="259">
        <v>348.47</v>
      </c>
    </row>
    <row r="14" spans="1:6">
      <c r="A14" s="106" t="s">
        <v>276</v>
      </c>
      <c r="B14" s="260">
        <v>1926.67</v>
      </c>
      <c r="C14" s="261">
        <v>1106.47</v>
      </c>
      <c r="D14" s="262">
        <v>827.45</v>
      </c>
      <c r="E14" s="262">
        <v>279.02</v>
      </c>
      <c r="F14" s="263">
        <v>820.19</v>
      </c>
    </row>
    <row r="15" spans="1:6">
      <c r="B15" s="103"/>
      <c r="C15" s="103"/>
      <c r="D15" s="103"/>
      <c r="E15" s="103"/>
      <c r="F15" s="103"/>
    </row>
    <row r="16" spans="1:6">
      <c r="A16" s="497" t="s">
        <v>233</v>
      </c>
      <c r="B16" s="498"/>
      <c r="C16" s="498"/>
      <c r="D16" s="498"/>
      <c r="E16" s="498"/>
      <c r="F16" s="498"/>
    </row>
    <row r="17" spans="1:6">
      <c r="A17" s="99" t="s">
        <v>184</v>
      </c>
    </row>
    <row r="18" spans="1:6">
      <c r="A18" s="497" t="s">
        <v>252</v>
      </c>
      <c r="B18" s="498"/>
      <c r="C18" s="498"/>
      <c r="D18" s="498"/>
      <c r="E18" s="498"/>
      <c r="F18" s="498"/>
    </row>
    <row r="19" spans="1:6">
      <c r="A19" s="497" t="s">
        <v>253</v>
      </c>
      <c r="B19" s="498"/>
      <c r="C19" s="498"/>
      <c r="D19" s="498"/>
      <c r="E19" s="498"/>
      <c r="F19" s="498"/>
    </row>
    <row r="20" spans="1:6">
      <c r="A20" s="497" t="s">
        <v>254</v>
      </c>
      <c r="B20" s="498"/>
      <c r="C20" s="498"/>
      <c r="D20" s="498"/>
      <c r="E20" s="498"/>
      <c r="F20" s="498"/>
    </row>
    <row r="21" spans="1:6">
      <c r="A21" s="497" t="s">
        <v>255</v>
      </c>
      <c r="B21" s="498"/>
      <c r="C21" s="498"/>
      <c r="D21" s="498"/>
      <c r="E21" s="498"/>
      <c r="F21" s="498"/>
    </row>
    <row r="22" spans="1:6">
      <c r="A22" s="497" t="s">
        <v>256</v>
      </c>
      <c r="B22" s="498"/>
      <c r="C22" s="498"/>
      <c r="D22" s="498"/>
      <c r="E22" s="498"/>
      <c r="F22" s="498"/>
    </row>
    <row r="23" spans="1:6">
      <c r="A23" s="497" t="s">
        <v>257</v>
      </c>
      <c r="B23" s="498"/>
      <c r="C23" s="498"/>
      <c r="D23" s="498"/>
      <c r="E23" s="498"/>
      <c r="F23" s="498"/>
    </row>
    <row r="24" spans="1:6">
      <c r="A24" s="497" t="s">
        <v>258</v>
      </c>
      <c r="B24" s="498"/>
      <c r="C24" s="498"/>
      <c r="D24" s="498"/>
      <c r="E24" s="498"/>
      <c r="F24" s="498"/>
    </row>
    <row r="25" spans="1:6">
      <c r="A25" s="497" t="s">
        <v>259</v>
      </c>
      <c r="B25" s="498"/>
      <c r="C25" s="498"/>
      <c r="D25" s="498"/>
      <c r="E25" s="498"/>
      <c r="F25" s="498"/>
    </row>
    <row r="26" spans="1:6">
      <c r="A26" s="497" t="s">
        <v>260</v>
      </c>
      <c r="B26" s="498"/>
      <c r="C26" s="498"/>
      <c r="D26" s="498"/>
      <c r="E26" s="498"/>
      <c r="F26" s="498"/>
    </row>
    <row r="27" spans="1:6">
      <c r="A27" s="497" t="s">
        <v>261</v>
      </c>
      <c r="B27" s="498"/>
      <c r="C27" s="498"/>
      <c r="D27" s="498"/>
      <c r="E27" s="498"/>
      <c r="F27" s="498"/>
    </row>
    <row r="28" spans="1:6">
      <c r="A28" s="497" t="s">
        <v>262</v>
      </c>
      <c r="B28" s="498"/>
      <c r="C28" s="498"/>
      <c r="D28" s="498"/>
      <c r="E28" s="498"/>
      <c r="F28" s="498"/>
    </row>
    <row r="29" spans="1:6">
      <c r="A29" s="497" t="s">
        <v>263</v>
      </c>
      <c r="B29" s="498"/>
      <c r="C29" s="498"/>
      <c r="D29" s="498"/>
      <c r="E29" s="498"/>
      <c r="F29" s="498"/>
    </row>
    <row r="30" spans="1:6">
      <c r="A30" s="497" t="s">
        <v>264</v>
      </c>
      <c r="B30" s="498"/>
      <c r="C30" s="498"/>
      <c r="D30" s="498"/>
      <c r="E30" s="498"/>
      <c r="F30" s="498"/>
    </row>
    <row r="31" spans="1:6">
      <c r="A31" s="497" t="s">
        <v>265</v>
      </c>
      <c r="B31" s="498"/>
      <c r="C31" s="498"/>
      <c r="D31" s="498"/>
      <c r="E31" s="498"/>
      <c r="F31" s="498"/>
    </row>
    <row r="32" spans="1:6">
      <c r="A32" s="497" t="s">
        <v>266</v>
      </c>
      <c r="B32" s="498"/>
      <c r="C32" s="498"/>
      <c r="D32" s="498"/>
      <c r="E32" s="498"/>
      <c r="F32" s="498"/>
    </row>
    <row r="33" spans="1:6">
      <c r="A33" s="497" t="s">
        <v>267</v>
      </c>
      <c r="B33" s="498"/>
      <c r="C33" s="498"/>
      <c r="D33" s="498"/>
      <c r="E33" s="498"/>
      <c r="F33" s="498"/>
    </row>
    <row r="34" spans="1:6">
      <c r="A34" s="497" t="s">
        <v>268</v>
      </c>
      <c r="B34" s="498"/>
      <c r="C34" s="498"/>
      <c r="D34" s="498"/>
      <c r="E34" s="498"/>
      <c r="F34" s="498"/>
    </row>
    <row r="35" spans="1:6">
      <c r="A35" s="99" t="s">
        <v>184</v>
      </c>
    </row>
    <row r="36" spans="1:6">
      <c r="A36" s="10" t="s">
        <v>279</v>
      </c>
      <c r="B36" s="107"/>
      <c r="C36" s="107"/>
      <c r="D36" s="107"/>
      <c r="E36" s="107"/>
      <c r="F36" s="107"/>
    </row>
    <row r="37" spans="1:6">
      <c r="A37" s="10" t="s">
        <v>48</v>
      </c>
    </row>
    <row r="39" spans="1:6">
      <c r="A39" s="497"/>
      <c r="B39" s="498"/>
      <c r="C39" s="498"/>
      <c r="D39" s="498"/>
      <c r="E39" s="498"/>
      <c r="F39" s="498"/>
    </row>
    <row r="40" spans="1:6">
      <c r="A40" s="497"/>
      <c r="B40" s="498"/>
      <c r="C40" s="498"/>
      <c r="D40" s="498"/>
      <c r="E40" s="498"/>
      <c r="F40" s="498"/>
    </row>
    <row r="41" spans="1:6">
      <c r="A41" s="497"/>
      <c r="B41" s="498"/>
      <c r="C41" s="498"/>
      <c r="D41" s="498"/>
      <c r="E41" s="498"/>
      <c r="F41" s="498"/>
    </row>
  </sheetData>
  <sheetProtection algorithmName="SHA-512" hashValue="FN29FT+52dHBeO/u9rcCcxfTUg+I86w5fY8GCogZKHvaPH5rnn/7Sfu3tp8Yzn9QAgpnN3mX+YQJHZXzCz59Tw==" saltValue="tkawphANmlDv/em6Ejzzqg=="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B4" sqref="B4"/>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05" t="s">
        <v>273</v>
      </c>
      <c r="B1" s="506"/>
      <c r="C1" s="506"/>
      <c r="D1" s="506"/>
    </row>
    <row r="2" spans="1:4">
      <c r="A2" s="493" t="s">
        <v>269</v>
      </c>
      <c r="B2" s="494"/>
      <c r="C2" s="494"/>
      <c r="D2" s="494"/>
    </row>
    <row r="3" spans="1:4">
      <c r="B3" s="507" t="s">
        <v>634</v>
      </c>
      <c r="C3" s="507"/>
      <c r="D3" s="507"/>
    </row>
    <row r="4" spans="1:4" ht="16.5" customHeight="1">
      <c r="B4" s="251" t="s">
        <v>270</v>
      </c>
      <c r="C4" s="251" t="s">
        <v>271</v>
      </c>
      <c r="D4" s="251" t="s">
        <v>272</v>
      </c>
    </row>
    <row r="5" spans="1:4">
      <c r="A5" s="104" t="s">
        <v>244</v>
      </c>
      <c r="B5" s="264">
        <v>57.32</v>
      </c>
      <c r="C5" s="253">
        <v>42.54</v>
      </c>
      <c r="D5" s="254">
        <v>25.78</v>
      </c>
    </row>
    <row r="6" spans="1:4">
      <c r="A6" s="104" t="s">
        <v>245</v>
      </c>
      <c r="B6" s="265">
        <v>59.38</v>
      </c>
      <c r="C6" s="256">
        <v>44.36</v>
      </c>
      <c r="D6" s="257">
        <v>25.31</v>
      </c>
    </row>
    <row r="7" spans="1:4">
      <c r="A7" s="104" t="s">
        <v>246</v>
      </c>
      <c r="B7" s="265">
        <v>53.95</v>
      </c>
      <c r="C7" s="256">
        <v>42.41</v>
      </c>
      <c r="D7" s="257">
        <v>21.4</v>
      </c>
    </row>
    <row r="8" spans="1:4">
      <c r="A8" s="104" t="s">
        <v>247</v>
      </c>
      <c r="B8" s="265">
        <v>55.34</v>
      </c>
      <c r="C8" s="256">
        <v>41.84</v>
      </c>
      <c r="D8" s="257">
        <v>24.39</v>
      </c>
    </row>
    <row r="9" spans="1:4">
      <c r="A9" s="104" t="s">
        <v>248</v>
      </c>
      <c r="B9" s="265">
        <v>57.77</v>
      </c>
      <c r="C9" s="256">
        <v>43.49</v>
      </c>
      <c r="D9" s="257">
        <v>24.71</v>
      </c>
    </row>
    <row r="10" spans="1:4">
      <c r="A10" s="104" t="s">
        <v>249</v>
      </c>
      <c r="B10" s="265">
        <v>62.1</v>
      </c>
      <c r="C10" s="256">
        <v>45.73</v>
      </c>
      <c r="D10" s="257">
        <v>26.36</v>
      </c>
    </row>
    <row r="11" spans="1:4">
      <c r="A11" s="104" t="s">
        <v>250</v>
      </c>
      <c r="B11" s="265">
        <v>58.89</v>
      </c>
      <c r="C11" s="256">
        <v>46.22</v>
      </c>
      <c r="D11" s="257">
        <v>21.51</v>
      </c>
    </row>
    <row r="12" spans="1:4">
      <c r="A12" s="104" t="s">
        <v>251</v>
      </c>
      <c r="B12" s="265">
        <v>57.86</v>
      </c>
      <c r="C12" s="256">
        <v>45.01</v>
      </c>
      <c r="D12" s="257">
        <v>22.21</v>
      </c>
    </row>
    <row r="13" spans="1:4">
      <c r="A13" s="105" t="s">
        <v>275</v>
      </c>
      <c r="B13" s="255">
        <v>58.1</v>
      </c>
      <c r="C13" s="258">
        <v>43.82</v>
      </c>
      <c r="D13" s="259">
        <v>24.59</v>
      </c>
    </row>
    <row r="14" spans="1:4">
      <c r="A14" s="106" t="s">
        <v>276</v>
      </c>
      <c r="B14" s="266">
        <v>57.43</v>
      </c>
      <c r="C14" s="262">
        <v>42.95</v>
      </c>
      <c r="D14" s="263">
        <v>25.22</v>
      </c>
    </row>
    <row r="16" spans="1:4">
      <c r="A16" s="497" t="s">
        <v>233</v>
      </c>
      <c r="B16" s="498"/>
      <c r="C16" s="498"/>
      <c r="D16" s="498"/>
    </row>
    <row r="17" spans="1:4">
      <c r="A17" s="497" t="s">
        <v>252</v>
      </c>
      <c r="B17" s="498"/>
      <c r="C17" s="498"/>
      <c r="D17" s="498"/>
    </row>
    <row r="18" spans="1:4">
      <c r="A18" s="497" t="s">
        <v>253</v>
      </c>
      <c r="B18" s="498"/>
      <c r="C18" s="498"/>
      <c r="D18" s="498"/>
    </row>
    <row r="19" spans="1:4">
      <c r="A19" s="497" t="s">
        <v>254</v>
      </c>
      <c r="B19" s="498"/>
      <c r="C19" s="498"/>
      <c r="D19" s="498"/>
    </row>
    <row r="20" spans="1:4">
      <c r="A20" s="497" t="s">
        <v>255</v>
      </c>
      <c r="B20" s="498"/>
      <c r="C20" s="498"/>
      <c r="D20" s="498"/>
    </row>
    <row r="21" spans="1:4">
      <c r="A21" s="497" t="s">
        <v>256</v>
      </c>
      <c r="B21" s="498"/>
      <c r="C21" s="498"/>
      <c r="D21" s="498"/>
    </row>
    <row r="22" spans="1:4">
      <c r="A22" s="497" t="s">
        <v>257</v>
      </c>
      <c r="B22" s="498"/>
      <c r="C22" s="498"/>
      <c r="D22" s="498"/>
    </row>
    <row r="23" spans="1:4">
      <c r="A23" s="497" t="s">
        <v>258</v>
      </c>
      <c r="B23" s="498"/>
      <c r="C23" s="498"/>
      <c r="D23" s="498"/>
    </row>
    <row r="24" spans="1:4">
      <c r="A24" s="497" t="s">
        <v>259</v>
      </c>
      <c r="B24" s="498"/>
      <c r="C24" s="498"/>
      <c r="D24" s="498"/>
    </row>
    <row r="25" spans="1:4">
      <c r="A25" s="497" t="s">
        <v>260</v>
      </c>
      <c r="B25" s="498"/>
      <c r="C25" s="498"/>
      <c r="D25" s="498"/>
    </row>
    <row r="26" spans="1:4">
      <c r="A26" s="497" t="s">
        <v>261</v>
      </c>
      <c r="B26" s="498"/>
      <c r="C26" s="498"/>
      <c r="D26" s="498"/>
    </row>
    <row r="27" spans="1:4">
      <c r="A27" s="497" t="s">
        <v>262</v>
      </c>
      <c r="B27" s="498"/>
      <c r="C27" s="498"/>
      <c r="D27" s="498"/>
    </row>
    <row r="28" spans="1:4">
      <c r="A28" s="497" t="s">
        <v>263</v>
      </c>
      <c r="B28" s="498"/>
      <c r="C28" s="498"/>
      <c r="D28" s="498"/>
    </row>
    <row r="29" spans="1:4">
      <c r="A29" s="497" t="s">
        <v>264</v>
      </c>
      <c r="B29" s="498"/>
      <c r="C29" s="498"/>
      <c r="D29" s="498"/>
    </row>
    <row r="30" spans="1:4">
      <c r="A30" s="497" t="s">
        <v>265</v>
      </c>
      <c r="B30" s="498"/>
      <c r="C30" s="498"/>
      <c r="D30" s="498"/>
    </row>
    <row r="31" spans="1:4">
      <c r="A31" s="497" t="s">
        <v>266</v>
      </c>
      <c r="B31" s="498"/>
      <c r="C31" s="498"/>
      <c r="D31" s="498"/>
    </row>
    <row r="32" spans="1:4">
      <c r="A32" s="497" t="s">
        <v>267</v>
      </c>
      <c r="B32" s="498"/>
      <c r="C32" s="498"/>
      <c r="D32" s="498"/>
    </row>
    <row r="33" spans="1:4">
      <c r="A33" s="497" t="s">
        <v>268</v>
      </c>
      <c r="B33" s="498"/>
      <c r="C33" s="498"/>
      <c r="D33" s="498"/>
    </row>
    <row r="34" spans="1:4">
      <c r="A34" s="99" t="s">
        <v>184</v>
      </c>
    </row>
    <row r="35" spans="1:4">
      <c r="A35" s="10" t="s">
        <v>279</v>
      </c>
    </row>
    <row r="36" spans="1:4">
      <c r="A36" s="10" t="s">
        <v>48</v>
      </c>
      <c r="B36" s="108"/>
      <c r="C36" s="108"/>
      <c r="D36" s="108"/>
    </row>
    <row r="38" spans="1:4">
      <c r="A38" s="497"/>
      <c r="B38" s="498"/>
      <c r="C38" s="498"/>
      <c r="D38" s="498"/>
    </row>
    <row r="41" spans="1:4">
      <c r="A41" s="497"/>
      <c r="B41" s="498"/>
      <c r="C41" s="498"/>
      <c r="D41" s="498"/>
    </row>
    <row r="42" spans="1:4">
      <c r="A42" s="497"/>
      <c r="B42" s="498"/>
      <c r="C42" s="498"/>
      <c r="D42" s="498"/>
    </row>
    <row r="43" spans="1:4">
      <c r="A43" s="497"/>
      <c r="B43" s="498"/>
      <c r="C43" s="498"/>
      <c r="D43" s="498"/>
    </row>
  </sheetData>
  <sheetProtection algorithmName="SHA-512" hashValue="2N3A7NXEFQgH+FTd/oYR/ciYklmIfNwK8M3B//SfxSozWBhjc0Ha013VAcb/oRqioDVAaW/mdCotcoRedfbZ4A==" saltValue="AEpah194eu0H0PoS6dqujA=="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26" t="s">
        <v>440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97">
        <v>45134</v>
      </c>
      <c r="C3" s="397">
        <v>2.1</v>
      </c>
      <c r="D3" s="397">
        <v>1333</v>
      </c>
      <c r="E3" s="397">
        <v>3</v>
      </c>
      <c r="F3" s="3" t="s">
        <v>1</v>
      </c>
      <c r="G3" s="397">
        <v>46894</v>
      </c>
      <c r="H3" s="397">
        <v>2.2000000000000002</v>
      </c>
      <c r="I3" s="397">
        <v>1760</v>
      </c>
      <c r="J3" s="397">
        <v>3.9</v>
      </c>
      <c r="K3" s="3" t="s">
        <v>1</v>
      </c>
      <c r="L3" s="397">
        <v>49387</v>
      </c>
      <c r="M3" s="397">
        <v>2.2999999999999998</v>
      </c>
      <c r="N3" s="397">
        <v>2493</v>
      </c>
      <c r="O3" s="397">
        <v>5.3</v>
      </c>
      <c r="P3" s="3" t="s">
        <v>1</v>
      </c>
      <c r="Q3" s="397">
        <v>46667</v>
      </c>
      <c r="R3" s="397">
        <v>2.2000000000000002</v>
      </c>
      <c r="S3" s="397">
        <v>-2720</v>
      </c>
      <c r="T3" s="397">
        <v>-5.5</v>
      </c>
      <c r="U3" s="3" t="s">
        <v>1</v>
      </c>
      <c r="V3" s="397">
        <v>45405</v>
      </c>
      <c r="W3" s="397">
        <v>2.2000000000000002</v>
      </c>
      <c r="X3" s="397">
        <v>-1262</v>
      </c>
      <c r="Y3" s="397">
        <v>-2.7</v>
      </c>
      <c r="Z3" s="3" t="s">
        <v>1</v>
      </c>
      <c r="AA3" s="397">
        <v>47316</v>
      </c>
      <c r="AB3" s="397">
        <v>2.2999999999999998</v>
      </c>
      <c r="AC3" s="397">
        <v>1911</v>
      </c>
      <c r="AD3" s="397">
        <v>4.2</v>
      </c>
      <c r="AE3" s="3" t="s">
        <v>1</v>
      </c>
      <c r="AF3" s="397">
        <v>46833</v>
      </c>
      <c r="AG3" s="397">
        <v>2.2000000000000002</v>
      </c>
      <c r="AH3" s="397">
        <v>-483</v>
      </c>
      <c r="AI3" s="397">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97">
        <v>5536</v>
      </c>
      <c r="C4" s="397">
        <v>0.3</v>
      </c>
      <c r="D4" s="397">
        <v>-7</v>
      </c>
      <c r="E4" s="397">
        <v>-0.1</v>
      </c>
      <c r="F4" s="3" t="s">
        <v>2</v>
      </c>
      <c r="G4" s="397">
        <v>5507</v>
      </c>
      <c r="H4" s="397">
        <v>0.3</v>
      </c>
      <c r="I4" s="397">
        <v>-29</v>
      </c>
      <c r="J4" s="397">
        <v>-0.5</v>
      </c>
      <c r="K4" s="3" t="s">
        <v>2</v>
      </c>
      <c r="L4" s="397">
        <v>5497</v>
      </c>
      <c r="M4" s="397">
        <v>0.3</v>
      </c>
      <c r="N4" s="397">
        <v>-10</v>
      </c>
      <c r="O4" s="397">
        <v>-0.2</v>
      </c>
      <c r="P4" s="3" t="s">
        <v>2</v>
      </c>
      <c r="Q4" s="397">
        <v>5464</v>
      </c>
      <c r="R4" s="397">
        <v>0.3</v>
      </c>
      <c r="S4" s="397">
        <v>-33</v>
      </c>
      <c r="T4" s="397">
        <v>-0.6</v>
      </c>
      <c r="U4" s="3" t="s">
        <v>2</v>
      </c>
      <c r="V4" s="397">
        <v>5499</v>
      </c>
      <c r="W4" s="397">
        <v>0.3</v>
      </c>
      <c r="X4" s="397">
        <v>35</v>
      </c>
      <c r="Y4" s="397">
        <v>0.6</v>
      </c>
      <c r="Z4" s="3" t="s">
        <v>2</v>
      </c>
      <c r="AA4" s="397">
        <v>5458</v>
      </c>
      <c r="AB4" s="397">
        <v>0.3</v>
      </c>
      <c r="AC4" s="397">
        <v>-41</v>
      </c>
      <c r="AD4" s="397">
        <v>-0.7</v>
      </c>
      <c r="AE4" s="3" t="s">
        <v>2</v>
      </c>
      <c r="AF4" s="397">
        <v>5531</v>
      </c>
      <c r="AG4" s="397">
        <v>0.3</v>
      </c>
      <c r="AH4" s="397">
        <v>73</v>
      </c>
      <c r="AI4" s="397">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97">
        <v>7924</v>
      </c>
      <c r="C5" s="397">
        <v>0.4</v>
      </c>
      <c r="D5" s="397">
        <v>33</v>
      </c>
      <c r="E5" s="397">
        <v>0.4</v>
      </c>
      <c r="F5" s="3" t="s">
        <v>3</v>
      </c>
      <c r="G5" s="397">
        <v>8090</v>
      </c>
      <c r="H5" s="397">
        <v>0.4</v>
      </c>
      <c r="I5" s="397">
        <v>166</v>
      </c>
      <c r="J5" s="397">
        <v>2.1</v>
      </c>
      <c r="K5" s="3" t="s">
        <v>3</v>
      </c>
      <c r="L5" s="397">
        <v>7392</v>
      </c>
      <c r="M5" s="397">
        <v>0.3</v>
      </c>
      <c r="N5" s="397">
        <v>-698</v>
      </c>
      <c r="O5" s="397">
        <v>-8.6</v>
      </c>
      <c r="P5" s="3" t="s">
        <v>3</v>
      </c>
      <c r="Q5" s="397">
        <v>7670</v>
      </c>
      <c r="R5" s="397">
        <v>0.4</v>
      </c>
      <c r="S5" s="397">
        <v>278</v>
      </c>
      <c r="T5" s="397">
        <v>3.8</v>
      </c>
      <c r="U5" s="3" t="s">
        <v>3</v>
      </c>
      <c r="V5" s="397">
        <v>7327</v>
      </c>
      <c r="W5" s="397">
        <v>0.3</v>
      </c>
      <c r="X5" s="397">
        <v>-343</v>
      </c>
      <c r="Y5" s="397">
        <v>-4.5</v>
      </c>
      <c r="Z5" s="3" t="s">
        <v>3</v>
      </c>
      <c r="AA5" s="397">
        <v>7423</v>
      </c>
      <c r="AB5" s="397">
        <v>0.4</v>
      </c>
      <c r="AC5" s="397">
        <v>96</v>
      </c>
      <c r="AD5" s="397">
        <v>1.3</v>
      </c>
      <c r="AE5" s="3" t="s">
        <v>3</v>
      </c>
      <c r="AF5" s="397">
        <v>7594</v>
      </c>
      <c r="AG5" s="397">
        <v>0.4</v>
      </c>
      <c r="AH5" s="397">
        <v>171</v>
      </c>
      <c r="AI5" s="397">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97">
        <v>75339</v>
      </c>
      <c r="C6" s="397">
        <v>3.5</v>
      </c>
      <c r="D6" s="397">
        <v>-4038</v>
      </c>
      <c r="E6" s="397">
        <v>-5.0999999999999996</v>
      </c>
      <c r="F6" s="3" t="s">
        <v>4</v>
      </c>
      <c r="G6" s="397">
        <v>77718</v>
      </c>
      <c r="H6" s="397">
        <v>3.7</v>
      </c>
      <c r="I6" s="397">
        <v>2379</v>
      </c>
      <c r="J6" s="397">
        <v>3.2</v>
      </c>
      <c r="K6" s="3" t="s">
        <v>4</v>
      </c>
      <c r="L6" s="397">
        <v>80987</v>
      </c>
      <c r="M6" s="397">
        <v>3.8</v>
      </c>
      <c r="N6" s="397">
        <v>3269</v>
      </c>
      <c r="O6" s="397">
        <v>4.2</v>
      </c>
      <c r="P6" s="3" t="s">
        <v>4</v>
      </c>
      <c r="Q6" s="397">
        <v>79890</v>
      </c>
      <c r="R6" s="397">
        <v>3.8</v>
      </c>
      <c r="S6" s="397">
        <v>-1097</v>
      </c>
      <c r="T6" s="397">
        <v>-1.4</v>
      </c>
      <c r="U6" s="3" t="s">
        <v>4</v>
      </c>
      <c r="V6" s="397">
        <v>79928</v>
      </c>
      <c r="W6" s="397">
        <v>3.8</v>
      </c>
      <c r="X6" s="397">
        <v>38</v>
      </c>
      <c r="Y6" s="397">
        <v>0</v>
      </c>
      <c r="Z6" s="3" t="s">
        <v>4</v>
      </c>
      <c r="AA6" s="397">
        <v>79172</v>
      </c>
      <c r="AB6" s="397">
        <v>3.8</v>
      </c>
      <c r="AC6" s="397">
        <v>-756</v>
      </c>
      <c r="AD6" s="397">
        <v>-0.9</v>
      </c>
      <c r="AE6" s="3" t="s">
        <v>4</v>
      </c>
      <c r="AF6" s="397">
        <v>78930</v>
      </c>
      <c r="AG6" s="397">
        <v>3.7</v>
      </c>
      <c r="AH6" s="397">
        <v>-242</v>
      </c>
      <c r="AI6" s="397">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97">
        <v>5103</v>
      </c>
      <c r="C7" s="397">
        <v>0.2</v>
      </c>
      <c r="D7" s="397">
        <v>-48</v>
      </c>
      <c r="E7" s="397">
        <v>-0.9</v>
      </c>
      <c r="F7" s="3" t="s">
        <v>5</v>
      </c>
      <c r="G7" s="397">
        <v>4916</v>
      </c>
      <c r="H7" s="397">
        <v>0.2</v>
      </c>
      <c r="I7" s="397">
        <v>-187</v>
      </c>
      <c r="J7" s="397">
        <v>-3.7</v>
      </c>
      <c r="K7" s="3" t="s">
        <v>5</v>
      </c>
      <c r="L7" s="397">
        <v>4961</v>
      </c>
      <c r="M7" s="397">
        <v>0.2</v>
      </c>
      <c r="N7" s="397">
        <v>45</v>
      </c>
      <c r="O7" s="397">
        <v>0.9</v>
      </c>
      <c r="P7" s="3" t="s">
        <v>5</v>
      </c>
      <c r="Q7" s="397">
        <v>4884</v>
      </c>
      <c r="R7" s="397">
        <v>0.2</v>
      </c>
      <c r="S7" s="397">
        <v>-77</v>
      </c>
      <c r="T7" s="397">
        <v>-1.6</v>
      </c>
      <c r="U7" s="3" t="s">
        <v>5</v>
      </c>
      <c r="V7" s="397">
        <v>4859</v>
      </c>
      <c r="W7" s="397">
        <v>0.2</v>
      </c>
      <c r="X7" s="397">
        <v>-25</v>
      </c>
      <c r="Y7" s="397">
        <v>-0.5</v>
      </c>
      <c r="Z7" s="3" t="s">
        <v>5</v>
      </c>
      <c r="AA7" s="397">
        <v>4832</v>
      </c>
      <c r="AB7" s="397">
        <v>0.2</v>
      </c>
      <c r="AC7" s="397">
        <v>-27</v>
      </c>
      <c r="AD7" s="397">
        <v>-0.6</v>
      </c>
      <c r="AE7" s="3" t="s">
        <v>5</v>
      </c>
      <c r="AF7" s="397">
        <v>4797</v>
      </c>
      <c r="AG7" s="397">
        <v>0.2</v>
      </c>
      <c r="AH7" s="397">
        <v>-35</v>
      </c>
      <c r="AI7" s="397">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97">
        <v>25957</v>
      </c>
      <c r="C8" s="397">
        <v>1.2</v>
      </c>
      <c r="D8" s="397">
        <v>817</v>
      </c>
      <c r="E8" s="397">
        <v>3.2</v>
      </c>
      <c r="F8" s="3" t="s">
        <v>6</v>
      </c>
      <c r="G8" s="397">
        <v>26290</v>
      </c>
      <c r="H8" s="397">
        <v>1.2</v>
      </c>
      <c r="I8" s="397">
        <v>333</v>
      </c>
      <c r="J8" s="397">
        <v>1.3</v>
      </c>
      <c r="K8" s="3" t="s">
        <v>6</v>
      </c>
      <c r="L8" s="397">
        <v>26134</v>
      </c>
      <c r="M8" s="397">
        <v>1.2</v>
      </c>
      <c r="N8" s="397">
        <v>-156</v>
      </c>
      <c r="O8" s="397">
        <v>-0.6</v>
      </c>
      <c r="P8" s="3" t="s">
        <v>6</v>
      </c>
      <c r="Q8" s="397">
        <v>26543</v>
      </c>
      <c r="R8" s="397">
        <v>1.3</v>
      </c>
      <c r="S8" s="397">
        <v>409</v>
      </c>
      <c r="T8" s="397">
        <v>1.6</v>
      </c>
      <c r="U8" s="3" t="s">
        <v>6</v>
      </c>
      <c r="V8" s="397">
        <v>26490</v>
      </c>
      <c r="W8" s="397">
        <v>1.3</v>
      </c>
      <c r="X8" s="397">
        <v>-53</v>
      </c>
      <c r="Y8" s="397">
        <v>-0.2</v>
      </c>
      <c r="Z8" s="3" t="s">
        <v>6</v>
      </c>
      <c r="AA8" s="397">
        <v>26746</v>
      </c>
      <c r="AB8" s="397">
        <v>1.3</v>
      </c>
      <c r="AC8" s="397">
        <v>256</v>
      </c>
      <c r="AD8" s="397">
        <v>1</v>
      </c>
      <c r="AE8" s="3" t="s">
        <v>6</v>
      </c>
      <c r="AF8" s="397">
        <v>27149</v>
      </c>
      <c r="AG8" s="397">
        <v>1.3</v>
      </c>
      <c r="AH8" s="397">
        <v>403</v>
      </c>
      <c r="AI8" s="397">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97">
        <v>3015</v>
      </c>
      <c r="C9" s="397">
        <v>0.1</v>
      </c>
      <c r="D9" s="397">
        <v>238</v>
      </c>
      <c r="E9" s="397">
        <v>8.6</v>
      </c>
      <c r="F9" s="3" t="s">
        <v>7</v>
      </c>
      <c r="G9" s="397">
        <v>2963</v>
      </c>
      <c r="H9" s="397">
        <v>0.1</v>
      </c>
      <c r="I9" s="397">
        <v>-52</v>
      </c>
      <c r="J9" s="397">
        <v>-1.7</v>
      </c>
      <c r="K9" s="3" t="s">
        <v>7</v>
      </c>
      <c r="L9" s="397">
        <v>2873</v>
      </c>
      <c r="M9" s="397">
        <v>0.1</v>
      </c>
      <c r="N9" s="397">
        <v>-90</v>
      </c>
      <c r="O9" s="397">
        <v>-3</v>
      </c>
      <c r="P9" s="3" t="s">
        <v>7</v>
      </c>
      <c r="Q9" s="397">
        <v>2846</v>
      </c>
      <c r="R9" s="397">
        <v>0.1</v>
      </c>
      <c r="S9" s="397">
        <v>-27</v>
      </c>
      <c r="T9" s="397">
        <v>-0.9</v>
      </c>
      <c r="U9" s="3" t="s">
        <v>7</v>
      </c>
      <c r="V9" s="397">
        <v>2820</v>
      </c>
      <c r="W9" s="397">
        <v>0.1</v>
      </c>
      <c r="X9" s="397">
        <v>-26</v>
      </c>
      <c r="Y9" s="397">
        <v>-0.9</v>
      </c>
      <c r="Z9" s="3" t="s">
        <v>7</v>
      </c>
      <c r="AA9" s="397">
        <v>2783</v>
      </c>
      <c r="AB9" s="397">
        <v>0.1</v>
      </c>
      <c r="AC9" s="397">
        <v>-37</v>
      </c>
      <c r="AD9" s="397">
        <v>-1.3</v>
      </c>
      <c r="AE9" s="3" t="s">
        <v>7</v>
      </c>
      <c r="AF9" s="397">
        <v>2743</v>
      </c>
      <c r="AG9" s="397">
        <v>0.1</v>
      </c>
      <c r="AH9" s="397">
        <v>-40</v>
      </c>
      <c r="AI9" s="397">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97">
        <v>5327</v>
      </c>
      <c r="C10" s="397">
        <v>0.3</v>
      </c>
      <c r="D10" s="397">
        <v>-86</v>
      </c>
      <c r="E10" s="397">
        <v>-1.6</v>
      </c>
      <c r="F10" s="3" t="s">
        <v>8</v>
      </c>
      <c r="G10" s="397">
        <v>5090</v>
      </c>
      <c r="H10" s="397">
        <v>0.2</v>
      </c>
      <c r="I10" s="397">
        <v>-237</v>
      </c>
      <c r="J10" s="397">
        <v>-4.4000000000000004</v>
      </c>
      <c r="K10" s="3" t="s">
        <v>8</v>
      </c>
      <c r="L10" s="397">
        <v>5086</v>
      </c>
      <c r="M10" s="397">
        <v>0.2</v>
      </c>
      <c r="N10" s="397">
        <v>-4</v>
      </c>
      <c r="O10" s="397">
        <v>-0.1</v>
      </c>
      <c r="P10" s="3" t="s">
        <v>8</v>
      </c>
      <c r="Q10" s="397">
        <v>5169</v>
      </c>
      <c r="R10" s="397">
        <v>0.2</v>
      </c>
      <c r="S10" s="397">
        <v>83</v>
      </c>
      <c r="T10" s="397">
        <v>1.6</v>
      </c>
      <c r="U10" s="3" t="s">
        <v>8</v>
      </c>
      <c r="V10" s="397">
        <v>4966</v>
      </c>
      <c r="W10" s="397">
        <v>0.2</v>
      </c>
      <c r="X10" s="397">
        <v>-203</v>
      </c>
      <c r="Y10" s="397">
        <v>-3.9</v>
      </c>
      <c r="Z10" s="3" t="s">
        <v>8</v>
      </c>
      <c r="AA10" s="397">
        <v>4916</v>
      </c>
      <c r="AB10" s="397">
        <v>0.2</v>
      </c>
      <c r="AC10" s="397">
        <v>-50</v>
      </c>
      <c r="AD10" s="397">
        <v>-1</v>
      </c>
      <c r="AE10" s="3" t="s">
        <v>8</v>
      </c>
      <c r="AF10" s="397">
        <v>4827</v>
      </c>
      <c r="AG10" s="397">
        <v>0.2</v>
      </c>
      <c r="AH10" s="397">
        <v>-89</v>
      </c>
      <c r="AI10" s="397">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97">
        <v>41555</v>
      </c>
      <c r="C11" s="397">
        <v>2</v>
      </c>
      <c r="D11" s="397">
        <v>693</v>
      </c>
      <c r="E11" s="397">
        <v>1.7</v>
      </c>
      <c r="F11" s="3" t="s">
        <v>9</v>
      </c>
      <c r="G11" s="397">
        <v>42545</v>
      </c>
      <c r="H11" s="397">
        <v>2</v>
      </c>
      <c r="I11" s="397">
        <v>990</v>
      </c>
      <c r="J11" s="397">
        <v>2.4</v>
      </c>
      <c r="K11" s="3" t="s">
        <v>9</v>
      </c>
      <c r="L11" s="397">
        <v>43608</v>
      </c>
      <c r="M11" s="397">
        <v>2.1</v>
      </c>
      <c r="N11" s="397">
        <v>1063</v>
      </c>
      <c r="O11" s="397">
        <v>2.5</v>
      </c>
      <c r="P11" s="3" t="s">
        <v>9</v>
      </c>
      <c r="Q11" s="397">
        <v>43455</v>
      </c>
      <c r="R11" s="397">
        <v>2.1</v>
      </c>
      <c r="S11" s="397">
        <v>-153</v>
      </c>
      <c r="T11" s="397">
        <v>-0.4</v>
      </c>
      <c r="U11" s="3" t="s">
        <v>9</v>
      </c>
      <c r="V11" s="397">
        <v>44846</v>
      </c>
      <c r="W11" s="397">
        <v>2.1</v>
      </c>
      <c r="X11" s="397">
        <v>1391</v>
      </c>
      <c r="Y11" s="397">
        <v>3.2</v>
      </c>
      <c r="Z11" s="3" t="s">
        <v>9</v>
      </c>
      <c r="AA11" s="397">
        <v>45332</v>
      </c>
      <c r="AB11" s="397">
        <v>2.2000000000000002</v>
      </c>
      <c r="AC11" s="397">
        <v>486</v>
      </c>
      <c r="AD11" s="397">
        <v>1.1000000000000001</v>
      </c>
      <c r="AE11" s="3" t="s">
        <v>9</v>
      </c>
      <c r="AF11" s="397">
        <v>46816</v>
      </c>
      <c r="AG11" s="397">
        <v>2.2000000000000002</v>
      </c>
      <c r="AH11" s="397">
        <v>1484</v>
      </c>
      <c r="AI11" s="397">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97">
        <v>5455</v>
      </c>
      <c r="C12" s="397">
        <v>0.3</v>
      </c>
      <c r="D12" s="397">
        <v>-20</v>
      </c>
      <c r="E12" s="397">
        <v>-0.4</v>
      </c>
      <c r="F12" s="3" t="s">
        <v>10</v>
      </c>
      <c r="G12" s="397">
        <v>5441</v>
      </c>
      <c r="H12" s="397">
        <v>0.3</v>
      </c>
      <c r="I12" s="397">
        <v>-14</v>
      </c>
      <c r="J12" s="397">
        <v>-0.3</v>
      </c>
      <c r="K12" s="3" t="s">
        <v>10</v>
      </c>
      <c r="L12" s="397">
        <v>5448</v>
      </c>
      <c r="M12" s="397">
        <v>0.3</v>
      </c>
      <c r="N12" s="397">
        <v>7</v>
      </c>
      <c r="O12" s="397">
        <v>0.1</v>
      </c>
      <c r="P12" s="3" t="s">
        <v>10</v>
      </c>
      <c r="Q12" s="397">
        <v>5482</v>
      </c>
      <c r="R12" s="397">
        <v>0.3</v>
      </c>
      <c r="S12" s="397">
        <v>34</v>
      </c>
      <c r="T12" s="397">
        <v>0.6</v>
      </c>
      <c r="U12" s="3" t="s">
        <v>10</v>
      </c>
      <c r="V12" s="397">
        <v>5433</v>
      </c>
      <c r="W12" s="397">
        <v>0.3</v>
      </c>
      <c r="X12" s="397">
        <v>-49</v>
      </c>
      <c r="Y12" s="397">
        <v>-0.9</v>
      </c>
      <c r="Z12" s="3" t="s">
        <v>10</v>
      </c>
      <c r="AA12" s="397">
        <v>5423</v>
      </c>
      <c r="AB12" s="397">
        <v>0.3</v>
      </c>
      <c r="AC12" s="397">
        <v>-10</v>
      </c>
      <c r="AD12" s="397">
        <v>-0.2</v>
      </c>
      <c r="AE12" s="3" t="s">
        <v>10</v>
      </c>
      <c r="AF12" s="397">
        <v>5426</v>
      </c>
      <c r="AG12" s="397">
        <v>0.3</v>
      </c>
      <c r="AH12" s="397">
        <v>3</v>
      </c>
      <c r="AI12" s="397">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97">
        <v>20396</v>
      </c>
      <c r="C13" s="397">
        <v>1</v>
      </c>
      <c r="D13" s="397">
        <v>-139</v>
      </c>
      <c r="E13" s="397">
        <v>-0.7</v>
      </c>
      <c r="F13" s="3" t="s">
        <v>11</v>
      </c>
      <c r="G13" s="397">
        <v>20387</v>
      </c>
      <c r="H13" s="397">
        <v>1</v>
      </c>
      <c r="I13" s="397">
        <v>-9</v>
      </c>
      <c r="J13" s="397">
        <v>0</v>
      </c>
      <c r="K13" s="3" t="s">
        <v>11</v>
      </c>
      <c r="L13" s="397">
        <v>20537</v>
      </c>
      <c r="M13" s="397">
        <v>1</v>
      </c>
      <c r="N13" s="397">
        <v>150</v>
      </c>
      <c r="O13" s="397">
        <v>0.7</v>
      </c>
      <c r="P13" s="3" t="s">
        <v>11</v>
      </c>
      <c r="Q13" s="397">
        <v>20061</v>
      </c>
      <c r="R13" s="397">
        <v>1</v>
      </c>
      <c r="S13" s="397">
        <v>-476</v>
      </c>
      <c r="T13" s="397">
        <v>-2.2999999999999998</v>
      </c>
      <c r="U13" s="3" t="s">
        <v>11</v>
      </c>
      <c r="V13" s="397">
        <v>20373</v>
      </c>
      <c r="W13" s="397">
        <v>1</v>
      </c>
      <c r="X13" s="397">
        <v>312</v>
      </c>
      <c r="Y13" s="397">
        <v>1.6</v>
      </c>
      <c r="Z13" s="3" t="s">
        <v>11</v>
      </c>
      <c r="AA13" s="397">
        <v>20460</v>
      </c>
      <c r="AB13" s="397">
        <v>1</v>
      </c>
      <c r="AC13" s="397">
        <v>87</v>
      </c>
      <c r="AD13" s="397">
        <v>0.4</v>
      </c>
      <c r="AE13" s="3" t="s">
        <v>11</v>
      </c>
      <c r="AF13" s="397">
        <v>20537</v>
      </c>
      <c r="AG13" s="397">
        <v>1</v>
      </c>
      <c r="AH13" s="397">
        <v>77</v>
      </c>
      <c r="AI13" s="397">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97">
        <v>18131</v>
      </c>
      <c r="C14" s="397">
        <v>0.9</v>
      </c>
      <c r="D14" s="397">
        <v>279</v>
      </c>
      <c r="E14" s="397">
        <v>1.6</v>
      </c>
      <c r="F14" s="3" t="s">
        <v>12</v>
      </c>
      <c r="G14" s="397">
        <v>18445</v>
      </c>
      <c r="H14" s="397">
        <v>0.9</v>
      </c>
      <c r="I14" s="397">
        <v>314</v>
      </c>
      <c r="J14" s="397">
        <v>1.7</v>
      </c>
      <c r="K14" s="3" t="s">
        <v>12</v>
      </c>
      <c r="L14" s="397">
        <v>18589</v>
      </c>
      <c r="M14" s="397">
        <v>0.9</v>
      </c>
      <c r="N14" s="397">
        <v>144</v>
      </c>
      <c r="O14" s="397">
        <v>0.8</v>
      </c>
      <c r="P14" s="3" t="s">
        <v>12</v>
      </c>
      <c r="Q14" s="397">
        <v>18751</v>
      </c>
      <c r="R14" s="397">
        <v>0.9</v>
      </c>
      <c r="S14" s="397">
        <v>162</v>
      </c>
      <c r="T14" s="397">
        <v>0.9</v>
      </c>
      <c r="U14" s="3" t="s">
        <v>12</v>
      </c>
      <c r="V14" s="397">
        <v>18777</v>
      </c>
      <c r="W14" s="397">
        <v>0.9</v>
      </c>
      <c r="X14" s="397">
        <v>26</v>
      </c>
      <c r="Y14" s="397">
        <v>0.1</v>
      </c>
      <c r="Z14" s="3" t="s">
        <v>12</v>
      </c>
      <c r="AA14" s="397">
        <v>19000</v>
      </c>
      <c r="AB14" s="397">
        <v>0.9</v>
      </c>
      <c r="AC14" s="397">
        <v>223</v>
      </c>
      <c r="AD14" s="397">
        <v>1.2</v>
      </c>
      <c r="AE14" s="3" t="s">
        <v>12</v>
      </c>
      <c r="AF14" s="397">
        <v>19273</v>
      </c>
      <c r="AG14" s="397">
        <v>0.9</v>
      </c>
      <c r="AH14" s="397">
        <v>273</v>
      </c>
      <c r="AI14" s="397">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97">
        <v>24147</v>
      </c>
      <c r="C15" s="397">
        <v>1.1000000000000001</v>
      </c>
      <c r="D15" s="397">
        <v>-84</v>
      </c>
      <c r="E15" s="397">
        <v>-0.3</v>
      </c>
      <c r="F15" s="3" t="s">
        <v>13</v>
      </c>
      <c r="G15" s="397">
        <v>23726</v>
      </c>
      <c r="H15" s="397">
        <v>1.1000000000000001</v>
      </c>
      <c r="I15" s="397">
        <v>-421</v>
      </c>
      <c r="J15" s="397">
        <v>-1.7</v>
      </c>
      <c r="K15" s="3" t="s">
        <v>13</v>
      </c>
      <c r="L15" s="397">
        <v>23092</v>
      </c>
      <c r="M15" s="397">
        <v>1.1000000000000001</v>
      </c>
      <c r="N15" s="397">
        <v>-634</v>
      </c>
      <c r="O15" s="397">
        <v>-2.7</v>
      </c>
      <c r="P15" s="3" t="s">
        <v>13</v>
      </c>
      <c r="Q15" s="397">
        <v>22913</v>
      </c>
      <c r="R15" s="397">
        <v>1.1000000000000001</v>
      </c>
      <c r="S15" s="397">
        <v>-179</v>
      </c>
      <c r="T15" s="397">
        <v>-0.8</v>
      </c>
      <c r="U15" s="3" t="s">
        <v>13</v>
      </c>
      <c r="V15" s="397">
        <v>22659</v>
      </c>
      <c r="W15" s="397">
        <v>1.1000000000000001</v>
      </c>
      <c r="X15" s="397">
        <v>-254</v>
      </c>
      <c r="Y15" s="397">
        <v>-1.1000000000000001</v>
      </c>
      <c r="Z15" s="3" t="s">
        <v>13</v>
      </c>
      <c r="AA15" s="397">
        <v>22606</v>
      </c>
      <c r="AB15" s="397">
        <v>1.1000000000000001</v>
      </c>
      <c r="AC15" s="397">
        <v>-53</v>
      </c>
      <c r="AD15" s="397">
        <v>-0.2</v>
      </c>
      <c r="AE15" s="3" t="s">
        <v>13</v>
      </c>
      <c r="AF15" s="397">
        <v>22558</v>
      </c>
      <c r="AG15" s="397">
        <v>1.1000000000000001</v>
      </c>
      <c r="AH15" s="397">
        <v>-48</v>
      </c>
      <c r="AI15" s="397">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97">
        <v>153187</v>
      </c>
      <c r="C16" s="397">
        <v>7.2</v>
      </c>
      <c r="D16" s="397">
        <v>965</v>
      </c>
      <c r="E16" s="397">
        <v>0.6</v>
      </c>
      <c r="F16" s="3" t="s">
        <v>14</v>
      </c>
      <c r="G16" s="397">
        <v>153224</v>
      </c>
      <c r="H16" s="397">
        <v>7.2</v>
      </c>
      <c r="I16" s="397">
        <v>37</v>
      </c>
      <c r="J16" s="397">
        <v>0</v>
      </c>
      <c r="K16" s="3" t="s">
        <v>14</v>
      </c>
      <c r="L16" s="397">
        <v>151718</v>
      </c>
      <c r="M16" s="397">
        <v>7.2</v>
      </c>
      <c r="N16" s="397">
        <v>-1506</v>
      </c>
      <c r="O16" s="397">
        <v>-1</v>
      </c>
      <c r="P16" s="3" t="s">
        <v>14</v>
      </c>
      <c r="Q16" s="397">
        <v>153009</v>
      </c>
      <c r="R16" s="397">
        <v>7.3</v>
      </c>
      <c r="S16" s="397">
        <v>1291</v>
      </c>
      <c r="T16" s="397">
        <v>0.9</v>
      </c>
      <c r="U16" s="3" t="s">
        <v>14</v>
      </c>
      <c r="V16" s="397">
        <v>152843</v>
      </c>
      <c r="W16" s="397">
        <v>7.3</v>
      </c>
      <c r="X16" s="397">
        <v>-166</v>
      </c>
      <c r="Y16" s="397">
        <v>-0.1</v>
      </c>
      <c r="Z16" s="3" t="s">
        <v>14</v>
      </c>
      <c r="AA16" s="397">
        <v>153111</v>
      </c>
      <c r="AB16" s="397">
        <v>7.3</v>
      </c>
      <c r="AC16" s="397">
        <v>268</v>
      </c>
      <c r="AD16" s="397">
        <v>0.2</v>
      </c>
      <c r="AE16" s="3" t="s">
        <v>14</v>
      </c>
      <c r="AF16" s="397">
        <v>153655</v>
      </c>
      <c r="AG16" s="397">
        <v>7.3</v>
      </c>
      <c r="AH16" s="397">
        <v>544</v>
      </c>
      <c r="AI16" s="397">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97">
        <v>8655</v>
      </c>
      <c r="C17" s="397">
        <v>0.4</v>
      </c>
      <c r="D17" s="397">
        <v>184</v>
      </c>
      <c r="E17" s="397">
        <v>2.2000000000000002</v>
      </c>
      <c r="F17" s="3" t="s">
        <v>15</v>
      </c>
      <c r="G17" s="397">
        <v>8806</v>
      </c>
      <c r="H17" s="397">
        <v>0.4</v>
      </c>
      <c r="I17" s="397">
        <v>151</v>
      </c>
      <c r="J17" s="397">
        <v>1.7</v>
      </c>
      <c r="K17" s="3" t="s">
        <v>15</v>
      </c>
      <c r="L17" s="397">
        <v>8944</v>
      </c>
      <c r="M17" s="397">
        <v>0.4</v>
      </c>
      <c r="N17" s="397">
        <v>138</v>
      </c>
      <c r="O17" s="397">
        <v>1.6</v>
      </c>
      <c r="P17" s="3" t="s">
        <v>15</v>
      </c>
      <c r="Q17" s="397">
        <v>8745</v>
      </c>
      <c r="R17" s="397">
        <v>0.4</v>
      </c>
      <c r="S17" s="397">
        <v>-199</v>
      </c>
      <c r="T17" s="397">
        <v>-2.2000000000000002</v>
      </c>
      <c r="U17" s="3" t="s">
        <v>15</v>
      </c>
      <c r="V17" s="397">
        <v>8752</v>
      </c>
      <c r="W17" s="397">
        <v>0.4</v>
      </c>
      <c r="X17" s="397">
        <v>7</v>
      </c>
      <c r="Y17" s="397">
        <v>0.1</v>
      </c>
      <c r="Z17" s="3" t="s">
        <v>15</v>
      </c>
      <c r="AA17" s="397">
        <v>8772</v>
      </c>
      <c r="AB17" s="397">
        <v>0.4</v>
      </c>
      <c r="AC17" s="397">
        <v>20</v>
      </c>
      <c r="AD17" s="397">
        <v>0.2</v>
      </c>
      <c r="AE17" s="3" t="s">
        <v>15</v>
      </c>
      <c r="AF17" s="397">
        <v>8854</v>
      </c>
      <c r="AG17" s="397">
        <v>0.4</v>
      </c>
      <c r="AH17" s="397">
        <v>82</v>
      </c>
      <c r="AI17" s="397">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97">
        <v>41706</v>
      </c>
      <c r="C18" s="397">
        <v>2</v>
      </c>
      <c r="D18" s="397">
        <v>279</v>
      </c>
      <c r="E18" s="397">
        <v>0.7</v>
      </c>
      <c r="F18" s="3" t="s">
        <v>16</v>
      </c>
      <c r="G18" s="397">
        <v>41726</v>
      </c>
      <c r="H18" s="397">
        <v>2</v>
      </c>
      <c r="I18" s="397">
        <v>20</v>
      </c>
      <c r="J18" s="397">
        <v>0</v>
      </c>
      <c r="K18" s="3" t="s">
        <v>16</v>
      </c>
      <c r="L18" s="397">
        <v>41255</v>
      </c>
      <c r="M18" s="397">
        <v>1.9</v>
      </c>
      <c r="N18" s="397">
        <v>-471</v>
      </c>
      <c r="O18" s="397">
        <v>-1.1000000000000001</v>
      </c>
      <c r="P18" s="3" t="s">
        <v>16</v>
      </c>
      <c r="Q18" s="397">
        <v>41179</v>
      </c>
      <c r="R18" s="397">
        <v>2</v>
      </c>
      <c r="S18" s="397">
        <v>-76</v>
      </c>
      <c r="T18" s="397">
        <v>-0.2</v>
      </c>
      <c r="U18" s="3" t="s">
        <v>16</v>
      </c>
      <c r="V18" s="397">
        <v>41317</v>
      </c>
      <c r="W18" s="397">
        <v>2</v>
      </c>
      <c r="X18" s="397">
        <v>138</v>
      </c>
      <c r="Y18" s="397">
        <v>0.3</v>
      </c>
      <c r="Z18" s="3" t="s">
        <v>16</v>
      </c>
      <c r="AA18" s="397">
        <v>41294</v>
      </c>
      <c r="AB18" s="397">
        <v>2</v>
      </c>
      <c r="AC18" s="397">
        <v>-23</v>
      </c>
      <c r="AD18" s="397">
        <v>-0.1</v>
      </c>
      <c r="AE18" s="3" t="s">
        <v>16</v>
      </c>
      <c r="AF18" s="397">
        <v>41500</v>
      </c>
      <c r="AG18" s="397">
        <v>2</v>
      </c>
      <c r="AH18" s="397">
        <v>206</v>
      </c>
      <c r="AI18" s="397">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97">
        <v>32817</v>
      </c>
      <c r="C19" s="397">
        <v>1.5</v>
      </c>
      <c r="D19" s="397">
        <v>246</v>
      </c>
      <c r="E19" s="397">
        <v>0.8</v>
      </c>
      <c r="F19" s="3" t="s">
        <v>17</v>
      </c>
      <c r="G19" s="397">
        <v>32665</v>
      </c>
      <c r="H19" s="397">
        <v>1.5</v>
      </c>
      <c r="I19" s="397">
        <v>-152</v>
      </c>
      <c r="J19" s="397">
        <v>-0.5</v>
      </c>
      <c r="K19" s="3" t="s">
        <v>17</v>
      </c>
      <c r="L19" s="397">
        <v>28929</v>
      </c>
      <c r="M19" s="397">
        <v>1.4</v>
      </c>
      <c r="N19" s="397">
        <v>-3736</v>
      </c>
      <c r="O19" s="397">
        <v>-11.4</v>
      </c>
      <c r="P19" s="3" t="s">
        <v>17</v>
      </c>
      <c r="Q19" s="397">
        <v>29435</v>
      </c>
      <c r="R19" s="397">
        <v>1.4</v>
      </c>
      <c r="S19" s="397">
        <v>506</v>
      </c>
      <c r="T19" s="397">
        <v>1.7</v>
      </c>
      <c r="U19" s="3" t="s">
        <v>17</v>
      </c>
      <c r="V19" s="397">
        <v>29412</v>
      </c>
      <c r="W19" s="397">
        <v>1.4</v>
      </c>
      <c r="X19" s="397">
        <v>-23</v>
      </c>
      <c r="Y19" s="397">
        <v>-0.1</v>
      </c>
      <c r="Z19" s="3" t="s">
        <v>17</v>
      </c>
      <c r="AA19" s="397">
        <v>29497</v>
      </c>
      <c r="AB19" s="397">
        <v>1.4</v>
      </c>
      <c r="AC19" s="397">
        <v>85</v>
      </c>
      <c r="AD19" s="397">
        <v>0.3</v>
      </c>
      <c r="AE19" s="3" t="s">
        <v>17</v>
      </c>
      <c r="AF19" s="397">
        <v>30036</v>
      </c>
      <c r="AG19" s="397">
        <v>1.4</v>
      </c>
      <c r="AH19" s="397">
        <v>539</v>
      </c>
      <c r="AI19" s="397">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97">
        <v>38015</v>
      </c>
      <c r="C20" s="397">
        <v>1.8</v>
      </c>
      <c r="D20" s="397">
        <v>357</v>
      </c>
      <c r="E20" s="397">
        <v>0.9</v>
      </c>
      <c r="F20" s="3" t="s">
        <v>18</v>
      </c>
      <c r="G20" s="397">
        <v>38028</v>
      </c>
      <c r="H20" s="397">
        <v>1.8</v>
      </c>
      <c r="I20" s="397">
        <v>13</v>
      </c>
      <c r="J20" s="397">
        <v>0</v>
      </c>
      <c r="K20" s="3" t="s">
        <v>18</v>
      </c>
      <c r="L20" s="397">
        <v>37970</v>
      </c>
      <c r="M20" s="397">
        <v>1.8</v>
      </c>
      <c r="N20" s="397">
        <v>-58</v>
      </c>
      <c r="O20" s="397">
        <v>-0.2</v>
      </c>
      <c r="P20" s="3" t="s">
        <v>18</v>
      </c>
      <c r="Q20" s="397">
        <v>36860</v>
      </c>
      <c r="R20" s="397">
        <v>1.8</v>
      </c>
      <c r="S20" s="397">
        <v>-1110</v>
      </c>
      <c r="T20" s="397">
        <v>-2.9</v>
      </c>
      <c r="U20" s="3" t="s">
        <v>18</v>
      </c>
      <c r="V20" s="397">
        <v>36276</v>
      </c>
      <c r="W20" s="397">
        <v>1.7</v>
      </c>
      <c r="X20" s="397">
        <v>-584</v>
      </c>
      <c r="Y20" s="397">
        <v>-1.6</v>
      </c>
      <c r="Z20" s="3" t="s">
        <v>18</v>
      </c>
      <c r="AA20" s="397">
        <v>36149</v>
      </c>
      <c r="AB20" s="397">
        <v>1.7</v>
      </c>
      <c r="AC20" s="397">
        <v>-127</v>
      </c>
      <c r="AD20" s="397">
        <v>-0.4</v>
      </c>
      <c r="AE20" s="3" t="s">
        <v>18</v>
      </c>
      <c r="AF20" s="397">
        <v>36218</v>
      </c>
      <c r="AG20" s="397">
        <v>1.7</v>
      </c>
      <c r="AH20" s="397">
        <v>69</v>
      </c>
      <c r="AI20" s="397">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97">
        <v>17383</v>
      </c>
      <c r="C21" s="397">
        <v>0.8</v>
      </c>
      <c r="D21" s="397">
        <v>-34</v>
      </c>
      <c r="E21" s="397">
        <v>-0.2</v>
      </c>
      <c r="F21" s="3" t="s">
        <v>19</v>
      </c>
      <c r="G21" s="397">
        <v>17330</v>
      </c>
      <c r="H21" s="397">
        <v>0.8</v>
      </c>
      <c r="I21" s="397">
        <v>-53</v>
      </c>
      <c r="J21" s="397">
        <v>-0.3</v>
      </c>
      <c r="K21" s="3" t="s">
        <v>19</v>
      </c>
      <c r="L21" s="397">
        <v>17465</v>
      </c>
      <c r="M21" s="397">
        <v>0.8</v>
      </c>
      <c r="N21" s="397">
        <v>135</v>
      </c>
      <c r="O21" s="397">
        <v>0.8</v>
      </c>
      <c r="P21" s="3" t="s">
        <v>19</v>
      </c>
      <c r="Q21" s="397">
        <v>17329</v>
      </c>
      <c r="R21" s="397">
        <v>0.8</v>
      </c>
      <c r="S21" s="397">
        <v>-136</v>
      </c>
      <c r="T21" s="397">
        <v>-0.8</v>
      </c>
      <c r="U21" s="3" t="s">
        <v>19</v>
      </c>
      <c r="V21" s="397">
        <v>17277</v>
      </c>
      <c r="W21" s="397">
        <v>0.8</v>
      </c>
      <c r="X21" s="397">
        <v>-52</v>
      </c>
      <c r="Y21" s="397">
        <v>-0.3</v>
      </c>
      <c r="Z21" s="3" t="s">
        <v>19</v>
      </c>
      <c r="AA21" s="397">
        <v>17191</v>
      </c>
      <c r="AB21" s="397">
        <v>0.8</v>
      </c>
      <c r="AC21" s="397">
        <v>-86</v>
      </c>
      <c r="AD21" s="397">
        <v>-0.5</v>
      </c>
      <c r="AE21" s="3" t="s">
        <v>19</v>
      </c>
      <c r="AF21" s="397">
        <v>17312</v>
      </c>
      <c r="AG21" s="397">
        <v>0.8</v>
      </c>
      <c r="AH21" s="397">
        <v>121</v>
      </c>
      <c r="AI21" s="397">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97">
        <v>5093</v>
      </c>
      <c r="C22" s="397">
        <v>0.2</v>
      </c>
      <c r="D22" s="397">
        <v>17</v>
      </c>
      <c r="E22" s="397">
        <v>0.3</v>
      </c>
      <c r="F22" s="3" t="s">
        <v>20</v>
      </c>
      <c r="G22" s="397">
        <v>5103</v>
      </c>
      <c r="H22" s="397">
        <v>0.2</v>
      </c>
      <c r="I22" s="397">
        <v>10</v>
      </c>
      <c r="J22" s="397">
        <v>0.2</v>
      </c>
      <c r="K22" s="3" t="s">
        <v>20</v>
      </c>
      <c r="L22" s="397">
        <v>5110</v>
      </c>
      <c r="M22" s="397">
        <v>0.2</v>
      </c>
      <c r="N22" s="397">
        <v>7</v>
      </c>
      <c r="O22" s="397">
        <v>0.1</v>
      </c>
      <c r="P22" s="3" t="s">
        <v>20</v>
      </c>
      <c r="Q22" s="397">
        <v>5053</v>
      </c>
      <c r="R22" s="397">
        <v>0.2</v>
      </c>
      <c r="S22" s="397">
        <v>-57</v>
      </c>
      <c r="T22" s="397">
        <v>-1.1000000000000001</v>
      </c>
      <c r="U22" s="3" t="s">
        <v>20</v>
      </c>
      <c r="V22" s="397">
        <v>4958</v>
      </c>
      <c r="W22" s="397">
        <v>0.2</v>
      </c>
      <c r="X22" s="397">
        <v>-95</v>
      </c>
      <c r="Y22" s="397">
        <v>-1.9</v>
      </c>
      <c r="Z22" s="3" t="s">
        <v>20</v>
      </c>
      <c r="AA22" s="397">
        <v>4910</v>
      </c>
      <c r="AB22" s="397">
        <v>0.2</v>
      </c>
      <c r="AC22" s="397">
        <v>-48</v>
      </c>
      <c r="AD22" s="397">
        <v>-1</v>
      </c>
      <c r="AE22" s="3" t="s">
        <v>20</v>
      </c>
      <c r="AF22" s="397">
        <v>4828</v>
      </c>
      <c r="AG22" s="397">
        <v>0.2</v>
      </c>
      <c r="AH22" s="397">
        <v>-82</v>
      </c>
      <c r="AI22" s="397">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97">
        <v>17130</v>
      </c>
      <c r="C23" s="397">
        <v>0.8</v>
      </c>
      <c r="D23" s="397">
        <v>423</v>
      </c>
      <c r="E23" s="397">
        <v>2.5</v>
      </c>
      <c r="F23" s="3" t="s">
        <v>21</v>
      </c>
      <c r="G23" s="397">
        <v>17555</v>
      </c>
      <c r="H23" s="397">
        <v>0.8</v>
      </c>
      <c r="I23" s="397">
        <v>425</v>
      </c>
      <c r="J23" s="397">
        <v>2.5</v>
      </c>
      <c r="K23" s="3" t="s">
        <v>21</v>
      </c>
      <c r="L23" s="397">
        <v>16099</v>
      </c>
      <c r="M23" s="397">
        <v>0.8</v>
      </c>
      <c r="N23" s="397">
        <v>-1456</v>
      </c>
      <c r="O23" s="397">
        <v>-8.3000000000000007</v>
      </c>
      <c r="P23" s="3" t="s">
        <v>21</v>
      </c>
      <c r="Q23" s="397">
        <v>16221</v>
      </c>
      <c r="R23" s="397">
        <v>0.8</v>
      </c>
      <c r="S23" s="397">
        <v>122</v>
      </c>
      <c r="T23" s="397">
        <v>0.8</v>
      </c>
      <c r="U23" s="3" t="s">
        <v>21</v>
      </c>
      <c r="V23" s="397">
        <v>17090</v>
      </c>
      <c r="W23" s="397">
        <v>0.8</v>
      </c>
      <c r="X23" s="397">
        <v>869</v>
      </c>
      <c r="Y23" s="397">
        <v>5.4</v>
      </c>
      <c r="Z23" s="3" t="s">
        <v>21</v>
      </c>
      <c r="AA23" s="397">
        <v>17870</v>
      </c>
      <c r="AB23" s="397">
        <v>0.9</v>
      </c>
      <c r="AC23" s="397">
        <v>780</v>
      </c>
      <c r="AD23" s="397">
        <v>4.5999999999999996</v>
      </c>
      <c r="AE23" s="3" t="s">
        <v>21</v>
      </c>
      <c r="AF23" s="397">
        <v>18887</v>
      </c>
      <c r="AG23" s="397">
        <v>0.9</v>
      </c>
      <c r="AH23" s="397">
        <v>1017</v>
      </c>
      <c r="AI23" s="397">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97">
        <v>222271</v>
      </c>
      <c r="C24" s="397">
        <v>10.5</v>
      </c>
      <c r="D24" s="397">
        <v>-372</v>
      </c>
      <c r="E24" s="397">
        <v>-0.2</v>
      </c>
      <c r="F24" s="3" t="s">
        <v>22</v>
      </c>
      <c r="G24" s="397">
        <v>206965</v>
      </c>
      <c r="H24" s="397">
        <v>9.8000000000000007</v>
      </c>
      <c r="I24" s="397">
        <v>-15306</v>
      </c>
      <c r="J24" s="397">
        <v>-6.9</v>
      </c>
      <c r="K24" s="3" t="s">
        <v>22</v>
      </c>
      <c r="L24" s="397">
        <v>206593</v>
      </c>
      <c r="M24" s="397">
        <v>9.8000000000000007</v>
      </c>
      <c r="N24" s="397">
        <v>-372</v>
      </c>
      <c r="O24" s="397">
        <v>-0.2</v>
      </c>
      <c r="P24" s="3" t="s">
        <v>22</v>
      </c>
      <c r="Q24" s="397">
        <v>205279</v>
      </c>
      <c r="R24" s="397">
        <v>9.8000000000000007</v>
      </c>
      <c r="S24" s="397">
        <v>-1314</v>
      </c>
      <c r="T24" s="397">
        <v>-0.6</v>
      </c>
      <c r="U24" s="3" t="s">
        <v>22</v>
      </c>
      <c r="V24" s="397">
        <v>203811</v>
      </c>
      <c r="W24" s="397">
        <v>9.6999999999999993</v>
      </c>
      <c r="X24" s="397">
        <v>-1468</v>
      </c>
      <c r="Y24" s="397">
        <v>-0.7</v>
      </c>
      <c r="Z24" s="3" t="s">
        <v>22</v>
      </c>
      <c r="AA24" s="397">
        <v>203585</v>
      </c>
      <c r="AB24" s="397">
        <v>9.6999999999999993</v>
      </c>
      <c r="AC24" s="397">
        <v>-226</v>
      </c>
      <c r="AD24" s="397">
        <v>-0.1</v>
      </c>
      <c r="AE24" s="3" t="s">
        <v>22</v>
      </c>
      <c r="AF24" s="397">
        <v>203692</v>
      </c>
      <c r="AG24" s="397">
        <v>9.6999999999999993</v>
      </c>
      <c r="AH24" s="397">
        <v>107</v>
      </c>
      <c r="AI24" s="397">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97">
        <v>14333</v>
      </c>
      <c r="C25" s="397">
        <v>0.7</v>
      </c>
      <c r="D25" s="397">
        <v>190</v>
      </c>
      <c r="E25" s="397">
        <v>1.3</v>
      </c>
      <c r="F25" s="3" t="s">
        <v>23</v>
      </c>
      <c r="G25" s="397">
        <v>14374</v>
      </c>
      <c r="H25" s="397">
        <v>0.7</v>
      </c>
      <c r="I25" s="397">
        <v>41</v>
      </c>
      <c r="J25" s="397">
        <v>0.3</v>
      </c>
      <c r="K25" s="3" t="s">
        <v>23</v>
      </c>
      <c r="L25" s="397">
        <v>14545</v>
      </c>
      <c r="M25" s="397">
        <v>0.7</v>
      </c>
      <c r="N25" s="397">
        <v>171</v>
      </c>
      <c r="O25" s="397">
        <v>1.2</v>
      </c>
      <c r="P25" s="3" t="s">
        <v>23</v>
      </c>
      <c r="Q25" s="397">
        <v>14296</v>
      </c>
      <c r="R25" s="397">
        <v>0.7</v>
      </c>
      <c r="S25" s="397">
        <v>-249</v>
      </c>
      <c r="T25" s="397">
        <v>-1.7</v>
      </c>
      <c r="U25" s="3" t="s">
        <v>23</v>
      </c>
      <c r="V25" s="397">
        <v>14246</v>
      </c>
      <c r="W25" s="397">
        <v>0.7</v>
      </c>
      <c r="X25" s="397">
        <v>-50</v>
      </c>
      <c r="Y25" s="397">
        <v>-0.3</v>
      </c>
      <c r="Z25" s="3" t="s">
        <v>23</v>
      </c>
      <c r="AA25" s="397">
        <v>14125</v>
      </c>
      <c r="AB25" s="397">
        <v>0.7</v>
      </c>
      <c r="AC25" s="397">
        <v>-121</v>
      </c>
      <c r="AD25" s="397">
        <v>-0.8</v>
      </c>
      <c r="AE25" s="3" t="s">
        <v>23</v>
      </c>
      <c r="AF25" s="397">
        <v>14189</v>
      </c>
      <c r="AG25" s="397">
        <v>0.7</v>
      </c>
      <c r="AH25" s="397">
        <v>64</v>
      </c>
      <c r="AI25" s="397">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97">
        <v>12274</v>
      </c>
      <c r="C26" s="397">
        <v>0.6</v>
      </c>
      <c r="D26" s="397">
        <v>175</v>
      </c>
      <c r="E26" s="397">
        <v>1.4</v>
      </c>
      <c r="F26" s="3" t="s">
        <v>24</v>
      </c>
      <c r="G26" s="397">
        <v>12392</v>
      </c>
      <c r="H26" s="397">
        <v>0.6</v>
      </c>
      <c r="I26" s="397">
        <v>118</v>
      </c>
      <c r="J26" s="397">
        <v>1</v>
      </c>
      <c r="K26" s="3" t="s">
        <v>24</v>
      </c>
      <c r="L26" s="397">
        <v>12634</v>
      </c>
      <c r="M26" s="397">
        <v>0.6</v>
      </c>
      <c r="N26" s="397">
        <v>242</v>
      </c>
      <c r="O26" s="397">
        <v>2</v>
      </c>
      <c r="P26" s="3" t="s">
        <v>24</v>
      </c>
      <c r="Q26" s="397">
        <v>10468</v>
      </c>
      <c r="R26" s="397">
        <v>0.5</v>
      </c>
      <c r="S26" s="397">
        <v>-2166</v>
      </c>
      <c r="T26" s="397">
        <v>-17.100000000000001</v>
      </c>
      <c r="U26" s="3" t="s">
        <v>24</v>
      </c>
      <c r="V26" s="397">
        <v>10690</v>
      </c>
      <c r="W26" s="397">
        <v>0.5</v>
      </c>
      <c r="X26" s="397">
        <v>222</v>
      </c>
      <c r="Y26" s="397">
        <v>2.1</v>
      </c>
      <c r="Z26" s="3" t="s">
        <v>24</v>
      </c>
      <c r="AA26" s="397">
        <v>11338</v>
      </c>
      <c r="AB26" s="397">
        <v>0.5</v>
      </c>
      <c r="AC26" s="397">
        <v>648</v>
      </c>
      <c r="AD26" s="397">
        <v>6.1</v>
      </c>
      <c r="AE26" s="3" t="s">
        <v>24</v>
      </c>
      <c r="AF26" s="397">
        <v>10576</v>
      </c>
      <c r="AG26" s="397">
        <v>0.5</v>
      </c>
      <c r="AH26" s="397">
        <v>-762</v>
      </c>
      <c r="AI26" s="397">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97">
        <v>9065</v>
      </c>
      <c r="C27" s="397">
        <v>0.4</v>
      </c>
      <c r="D27" s="397">
        <v>135</v>
      </c>
      <c r="E27" s="397">
        <v>1.5</v>
      </c>
      <c r="F27" s="3" t="s">
        <v>25</v>
      </c>
      <c r="G27" s="397">
        <v>9037</v>
      </c>
      <c r="H27" s="397">
        <v>0.4</v>
      </c>
      <c r="I27" s="397">
        <v>-28</v>
      </c>
      <c r="J27" s="397">
        <v>-0.3</v>
      </c>
      <c r="K27" s="3" t="s">
        <v>25</v>
      </c>
      <c r="L27" s="397">
        <v>9076</v>
      </c>
      <c r="M27" s="397">
        <v>0.4</v>
      </c>
      <c r="N27" s="397">
        <v>39</v>
      </c>
      <c r="O27" s="397">
        <v>0.4</v>
      </c>
      <c r="P27" s="3" t="s">
        <v>25</v>
      </c>
      <c r="Q27" s="397">
        <v>8998</v>
      </c>
      <c r="R27" s="397">
        <v>0.4</v>
      </c>
      <c r="S27" s="397">
        <v>-78</v>
      </c>
      <c r="T27" s="397">
        <v>-0.9</v>
      </c>
      <c r="U27" s="3" t="s">
        <v>25</v>
      </c>
      <c r="V27" s="397">
        <v>8930</v>
      </c>
      <c r="W27" s="397">
        <v>0.4</v>
      </c>
      <c r="X27" s="397">
        <v>-68</v>
      </c>
      <c r="Y27" s="397">
        <v>-0.8</v>
      </c>
      <c r="Z27" s="3" t="s">
        <v>25</v>
      </c>
      <c r="AA27" s="397">
        <v>8873</v>
      </c>
      <c r="AB27" s="397">
        <v>0.4</v>
      </c>
      <c r="AC27" s="397">
        <v>-57</v>
      </c>
      <c r="AD27" s="397">
        <v>-0.6</v>
      </c>
      <c r="AE27" s="3" t="s">
        <v>25</v>
      </c>
      <c r="AF27" s="397">
        <v>8873</v>
      </c>
      <c r="AG27" s="397">
        <v>0.4</v>
      </c>
      <c r="AH27" s="397">
        <v>0</v>
      </c>
      <c r="AI27" s="397">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97">
        <v>5257</v>
      </c>
      <c r="C28" s="397">
        <v>0.2</v>
      </c>
      <c r="D28" s="397">
        <v>11</v>
      </c>
      <c r="E28" s="397">
        <v>0.2</v>
      </c>
      <c r="F28" s="3" t="s">
        <v>26</v>
      </c>
      <c r="G28" s="397">
        <v>5119</v>
      </c>
      <c r="H28" s="397">
        <v>0.2</v>
      </c>
      <c r="I28" s="397">
        <v>-138</v>
      </c>
      <c r="J28" s="397">
        <v>-2.6</v>
      </c>
      <c r="K28" s="3" t="s">
        <v>26</v>
      </c>
      <c r="L28" s="397">
        <v>5082</v>
      </c>
      <c r="M28" s="397">
        <v>0.2</v>
      </c>
      <c r="N28" s="397">
        <v>-37</v>
      </c>
      <c r="O28" s="397">
        <v>-0.7</v>
      </c>
      <c r="P28" s="3" t="s">
        <v>26</v>
      </c>
      <c r="Q28" s="397">
        <v>4727</v>
      </c>
      <c r="R28" s="397">
        <v>0.2</v>
      </c>
      <c r="S28" s="397">
        <v>-355</v>
      </c>
      <c r="T28" s="397">
        <v>-7</v>
      </c>
      <c r="U28" s="3" t="s">
        <v>26</v>
      </c>
      <c r="V28" s="397">
        <v>4805</v>
      </c>
      <c r="W28" s="397">
        <v>0.2</v>
      </c>
      <c r="X28" s="397">
        <v>78</v>
      </c>
      <c r="Y28" s="397">
        <v>1.7</v>
      </c>
      <c r="Z28" s="3" t="s">
        <v>26</v>
      </c>
      <c r="AA28" s="397">
        <v>4786</v>
      </c>
      <c r="AB28" s="397">
        <v>0.2</v>
      </c>
      <c r="AC28" s="397">
        <v>-19</v>
      </c>
      <c r="AD28" s="397">
        <v>-0.4</v>
      </c>
      <c r="AE28" s="3" t="s">
        <v>26</v>
      </c>
      <c r="AF28" s="397">
        <v>4848</v>
      </c>
      <c r="AG28" s="397">
        <v>0.2</v>
      </c>
      <c r="AH28" s="397">
        <v>62</v>
      </c>
      <c r="AI28" s="397">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97">
        <v>23699</v>
      </c>
      <c r="C29" s="397">
        <v>1.1000000000000001</v>
      </c>
      <c r="D29" s="397">
        <v>84</v>
      </c>
      <c r="E29" s="397">
        <v>0.4</v>
      </c>
      <c r="F29" s="3" t="s">
        <v>27</v>
      </c>
      <c r="G29" s="397">
        <v>23718</v>
      </c>
      <c r="H29" s="397">
        <v>1.1000000000000001</v>
      </c>
      <c r="I29" s="397">
        <v>19</v>
      </c>
      <c r="J29" s="397">
        <v>0.1</v>
      </c>
      <c r="K29" s="3" t="s">
        <v>27</v>
      </c>
      <c r="L29" s="397">
        <v>23805</v>
      </c>
      <c r="M29" s="397">
        <v>1.1000000000000001</v>
      </c>
      <c r="N29" s="397">
        <v>87</v>
      </c>
      <c r="O29" s="397">
        <v>0.4</v>
      </c>
      <c r="P29" s="3" t="s">
        <v>27</v>
      </c>
      <c r="Q29" s="397">
        <v>23929</v>
      </c>
      <c r="R29" s="397">
        <v>1.1000000000000001</v>
      </c>
      <c r="S29" s="397">
        <v>124</v>
      </c>
      <c r="T29" s="397">
        <v>0.5</v>
      </c>
      <c r="U29" s="3" t="s">
        <v>27</v>
      </c>
      <c r="V29" s="397">
        <v>23893</v>
      </c>
      <c r="W29" s="397">
        <v>1.1000000000000001</v>
      </c>
      <c r="X29" s="397">
        <v>-36</v>
      </c>
      <c r="Y29" s="397">
        <v>-0.2</v>
      </c>
      <c r="Z29" s="3" t="s">
        <v>27</v>
      </c>
      <c r="AA29" s="397">
        <v>23772</v>
      </c>
      <c r="AB29" s="397">
        <v>1.1000000000000001</v>
      </c>
      <c r="AC29" s="397">
        <v>-121</v>
      </c>
      <c r="AD29" s="397">
        <v>-0.5</v>
      </c>
      <c r="AE29" s="3" t="s">
        <v>27</v>
      </c>
      <c r="AF29" s="397">
        <v>23812</v>
      </c>
      <c r="AG29" s="397">
        <v>1.1000000000000001</v>
      </c>
      <c r="AH29" s="397">
        <v>40</v>
      </c>
      <c r="AI29" s="397">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97">
        <v>2903</v>
      </c>
      <c r="C30" s="397">
        <v>0.1</v>
      </c>
      <c r="D30" s="397">
        <v>-62</v>
      </c>
      <c r="E30" s="397">
        <v>-2.1</v>
      </c>
      <c r="F30" s="3" t="s">
        <v>28</v>
      </c>
      <c r="G30" s="397">
        <v>2848</v>
      </c>
      <c r="H30" s="397">
        <v>0.1</v>
      </c>
      <c r="I30" s="397">
        <v>-55</v>
      </c>
      <c r="J30" s="397">
        <v>-1.9</v>
      </c>
      <c r="K30" s="3" t="s">
        <v>28</v>
      </c>
      <c r="L30" s="397">
        <v>2815</v>
      </c>
      <c r="M30" s="397">
        <v>0.1</v>
      </c>
      <c r="N30" s="397">
        <v>-33</v>
      </c>
      <c r="O30" s="397">
        <v>-1.2</v>
      </c>
      <c r="P30" s="3" t="s">
        <v>28</v>
      </c>
      <c r="Q30" s="397">
        <v>2775</v>
      </c>
      <c r="R30" s="397">
        <v>0.1</v>
      </c>
      <c r="S30" s="397">
        <v>-40</v>
      </c>
      <c r="T30" s="397">
        <v>-1.4</v>
      </c>
      <c r="U30" s="3" t="s">
        <v>28</v>
      </c>
      <c r="V30" s="397">
        <v>2698</v>
      </c>
      <c r="W30" s="397">
        <v>0.1</v>
      </c>
      <c r="X30" s="397">
        <v>-77</v>
      </c>
      <c r="Y30" s="397">
        <v>-2.8</v>
      </c>
      <c r="Z30" s="3" t="s">
        <v>28</v>
      </c>
      <c r="AA30" s="397">
        <v>2658</v>
      </c>
      <c r="AB30" s="397">
        <v>0.1</v>
      </c>
      <c r="AC30" s="397">
        <v>-40</v>
      </c>
      <c r="AD30" s="397">
        <v>-1.5</v>
      </c>
      <c r="AE30" s="3" t="s">
        <v>28</v>
      </c>
      <c r="AF30" s="397">
        <v>2650</v>
      </c>
      <c r="AG30" s="397">
        <v>0.1</v>
      </c>
      <c r="AH30" s="397">
        <v>-8</v>
      </c>
      <c r="AI30" s="397">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97">
        <v>10874</v>
      </c>
      <c r="C31" s="397">
        <v>0.5</v>
      </c>
      <c r="D31" s="397">
        <v>143</v>
      </c>
      <c r="E31" s="397">
        <v>1.3</v>
      </c>
      <c r="F31" s="3" t="s">
        <v>29</v>
      </c>
      <c r="G31" s="397">
        <v>10904</v>
      </c>
      <c r="H31" s="397">
        <v>0.5</v>
      </c>
      <c r="I31" s="397">
        <v>30</v>
      </c>
      <c r="J31" s="397">
        <v>0.3</v>
      </c>
      <c r="K31" s="3" t="s">
        <v>29</v>
      </c>
      <c r="L31" s="397">
        <v>11078</v>
      </c>
      <c r="M31" s="397">
        <v>0.5</v>
      </c>
      <c r="N31" s="397">
        <v>174</v>
      </c>
      <c r="O31" s="397">
        <v>1.6</v>
      </c>
      <c r="P31" s="3" t="s">
        <v>29</v>
      </c>
      <c r="Q31" s="397">
        <v>11097</v>
      </c>
      <c r="R31" s="397">
        <v>0.5</v>
      </c>
      <c r="S31" s="397">
        <v>19</v>
      </c>
      <c r="T31" s="397">
        <v>0.2</v>
      </c>
      <c r="U31" s="3" t="s">
        <v>29</v>
      </c>
      <c r="V31" s="397">
        <v>11107</v>
      </c>
      <c r="W31" s="397">
        <v>0.5</v>
      </c>
      <c r="X31" s="397">
        <v>10</v>
      </c>
      <c r="Y31" s="397">
        <v>0.1</v>
      </c>
      <c r="Z31" s="3" t="s">
        <v>29</v>
      </c>
      <c r="AA31" s="397">
        <v>11114</v>
      </c>
      <c r="AB31" s="397">
        <v>0.5</v>
      </c>
      <c r="AC31" s="397">
        <v>7</v>
      </c>
      <c r="AD31" s="397">
        <v>0.1</v>
      </c>
      <c r="AE31" s="3" t="s">
        <v>29</v>
      </c>
      <c r="AF31" s="397">
        <v>11108</v>
      </c>
      <c r="AG31" s="397">
        <v>0.5</v>
      </c>
      <c r="AH31" s="397">
        <v>-6</v>
      </c>
      <c r="AI31" s="397">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97">
        <v>9043</v>
      </c>
      <c r="C32" s="397">
        <v>0.4</v>
      </c>
      <c r="D32" s="397">
        <v>1</v>
      </c>
      <c r="E32" s="397">
        <v>0</v>
      </c>
      <c r="F32" s="3" t="s">
        <v>30</v>
      </c>
      <c r="G32" s="397">
        <v>9049</v>
      </c>
      <c r="H32" s="397">
        <v>0.4</v>
      </c>
      <c r="I32" s="397">
        <v>6</v>
      </c>
      <c r="J32" s="397">
        <v>0.1</v>
      </c>
      <c r="K32" s="3" t="s">
        <v>30</v>
      </c>
      <c r="L32" s="397">
        <v>9069</v>
      </c>
      <c r="M32" s="397">
        <v>0.4</v>
      </c>
      <c r="N32" s="397">
        <v>20</v>
      </c>
      <c r="O32" s="397">
        <v>0.2</v>
      </c>
      <c r="P32" s="3" t="s">
        <v>30</v>
      </c>
      <c r="Q32" s="397">
        <v>9026</v>
      </c>
      <c r="R32" s="397">
        <v>0.4</v>
      </c>
      <c r="S32" s="397">
        <v>-43</v>
      </c>
      <c r="T32" s="397">
        <v>-0.5</v>
      </c>
      <c r="U32" s="3" t="s">
        <v>30</v>
      </c>
      <c r="V32" s="397">
        <v>9026</v>
      </c>
      <c r="W32" s="397">
        <v>0.4</v>
      </c>
      <c r="X32" s="397">
        <v>0</v>
      </c>
      <c r="Y32" s="397">
        <v>0</v>
      </c>
      <c r="Z32" s="3" t="s">
        <v>30</v>
      </c>
      <c r="AA32" s="397">
        <v>8969</v>
      </c>
      <c r="AB32" s="397">
        <v>0.4</v>
      </c>
      <c r="AC32" s="397">
        <v>-57</v>
      </c>
      <c r="AD32" s="397">
        <v>-0.6</v>
      </c>
      <c r="AE32" s="3" t="s">
        <v>30</v>
      </c>
      <c r="AF32" s="397">
        <v>8969</v>
      </c>
      <c r="AG32" s="397">
        <v>0.4</v>
      </c>
      <c r="AH32" s="397">
        <v>0</v>
      </c>
      <c r="AI32" s="397">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97">
        <v>1831</v>
      </c>
      <c r="C33" s="397">
        <v>0.1</v>
      </c>
      <c r="D33" s="397">
        <v>-12</v>
      </c>
      <c r="E33" s="397">
        <v>-0.7</v>
      </c>
      <c r="F33" s="3" t="s">
        <v>31</v>
      </c>
      <c r="G33" s="397">
        <v>1825</v>
      </c>
      <c r="H33" s="397">
        <v>0.1</v>
      </c>
      <c r="I33" s="397">
        <v>-6</v>
      </c>
      <c r="J33" s="397">
        <v>-0.3</v>
      </c>
      <c r="K33" s="3" t="s">
        <v>31</v>
      </c>
      <c r="L33" s="397">
        <v>1804</v>
      </c>
      <c r="M33" s="397">
        <v>0.1</v>
      </c>
      <c r="N33" s="397">
        <v>-21</v>
      </c>
      <c r="O33" s="397">
        <v>-1.2</v>
      </c>
      <c r="P33" s="3" t="s">
        <v>31</v>
      </c>
      <c r="Q33" s="397">
        <v>1715</v>
      </c>
      <c r="R33" s="397">
        <v>0.1</v>
      </c>
      <c r="S33" s="397">
        <v>-89</v>
      </c>
      <c r="T33" s="397">
        <v>-4.9000000000000004</v>
      </c>
      <c r="U33" s="3" t="s">
        <v>31</v>
      </c>
      <c r="V33" s="397">
        <v>1671</v>
      </c>
      <c r="W33" s="397">
        <v>0.1</v>
      </c>
      <c r="X33" s="397">
        <v>-44</v>
      </c>
      <c r="Y33" s="397">
        <v>-2.6</v>
      </c>
      <c r="Z33" s="3" t="s">
        <v>31</v>
      </c>
      <c r="AA33" s="397">
        <v>1630</v>
      </c>
      <c r="AB33" s="397">
        <v>0.1</v>
      </c>
      <c r="AC33" s="397">
        <v>-41</v>
      </c>
      <c r="AD33" s="397">
        <v>-2.5</v>
      </c>
      <c r="AE33" s="3" t="s">
        <v>31</v>
      </c>
      <c r="AF33" s="397">
        <v>1615</v>
      </c>
      <c r="AG33" s="397">
        <v>0.1</v>
      </c>
      <c r="AH33" s="397">
        <v>-15</v>
      </c>
      <c r="AI33" s="397">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algorithmName="SHA-512" hashValue="idCoIeWv3ZflIblKrRp11WFmlfzpEIkq8sAaQL95SIx8J0svI2iZm6hCH3dTiCV+LKMF3BJCHt6pkOBDwOaNlg==" saltValue="s6kvGME0MBoRKImHpi7zAg=="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80" zoomScaleNormal="80" workbookViewId="0">
      <selection activeCell="L28" sqref="L28"/>
    </sheetView>
  </sheetViews>
  <sheetFormatPr baseColWidth="10" defaultRowHeight="15"/>
  <cols>
    <col min="1" max="1" width="23.5703125" style="375" customWidth="1"/>
    <col min="2" max="2" width="13" style="375" customWidth="1"/>
    <col min="3" max="3" width="13.5703125" style="375" bestFit="1" customWidth="1"/>
    <col min="4" max="7" width="11.42578125" style="375"/>
    <col min="8" max="8" width="12" style="375" customWidth="1"/>
    <col min="9" max="9" width="12.85546875" style="375" customWidth="1"/>
    <col min="10" max="10" width="11.42578125" style="375"/>
  </cols>
  <sheetData>
    <row r="1" spans="1:10">
      <c r="A1" s="427" t="s">
        <v>434</v>
      </c>
      <c r="B1" s="427"/>
      <c r="C1" s="427"/>
      <c r="D1" s="427"/>
      <c r="E1" s="427"/>
      <c r="F1" s="427"/>
      <c r="G1" s="427"/>
      <c r="H1" s="427"/>
      <c r="I1" s="427"/>
      <c r="J1" s="427"/>
    </row>
    <row r="2" spans="1:10">
      <c r="A2" s="350"/>
      <c r="B2" s="11" t="s">
        <v>613</v>
      </c>
      <c r="C2" s="350"/>
      <c r="D2" s="350"/>
      <c r="E2" s="350"/>
      <c r="F2" s="350"/>
      <c r="G2" s="350"/>
      <c r="H2" s="350"/>
      <c r="I2" s="350"/>
      <c r="J2" s="350"/>
    </row>
    <row r="3" spans="1:10">
      <c r="A3" s="383"/>
      <c r="B3" s="350"/>
      <c r="C3" s="350"/>
      <c r="D3" s="350"/>
      <c r="E3" s="350"/>
      <c r="F3" s="350"/>
      <c r="G3" s="350"/>
      <c r="H3" s="350"/>
      <c r="I3" s="350"/>
      <c r="J3" s="350"/>
    </row>
    <row r="4" spans="1:10">
      <c r="A4" s="369"/>
      <c r="B4" s="350"/>
      <c r="C4" s="350"/>
      <c r="D4" s="350"/>
      <c r="E4" s="350"/>
      <c r="F4" s="350"/>
      <c r="G4" s="350"/>
      <c r="H4" s="350"/>
      <c r="I4" s="350"/>
      <c r="J4" s="350"/>
    </row>
    <row r="5" spans="1:10">
      <c r="A5" s="351" t="s">
        <v>51</v>
      </c>
      <c r="B5" s="350"/>
      <c r="C5" s="352" t="s">
        <v>647</v>
      </c>
      <c r="D5" s="352"/>
      <c r="E5" s="350"/>
      <c r="F5" s="352" t="s">
        <v>52</v>
      </c>
      <c r="G5" s="353"/>
      <c r="H5" s="350"/>
      <c r="I5" s="352" t="s">
        <v>647</v>
      </c>
      <c r="J5" s="352"/>
    </row>
    <row r="6" spans="1:10">
      <c r="A6" s="350"/>
      <c r="B6" s="350"/>
      <c r="C6" s="354" t="s">
        <v>53</v>
      </c>
      <c r="D6" s="350"/>
      <c r="E6" s="350"/>
      <c r="F6" s="350"/>
      <c r="G6" s="350"/>
      <c r="H6" s="350"/>
      <c r="I6" s="354" t="s">
        <v>53</v>
      </c>
      <c r="J6" s="350"/>
    </row>
    <row r="7" spans="1:10">
      <c r="A7" s="354" t="s">
        <v>53</v>
      </c>
      <c r="B7" s="352" t="s">
        <v>54</v>
      </c>
      <c r="C7" s="355" t="s">
        <v>55</v>
      </c>
      <c r="D7" s="356"/>
      <c r="E7" s="350"/>
      <c r="F7" s="354" t="s">
        <v>53</v>
      </c>
      <c r="G7" s="350"/>
      <c r="H7" s="352" t="s">
        <v>54</v>
      </c>
      <c r="I7" s="355" t="s">
        <v>55</v>
      </c>
      <c r="J7" s="356"/>
    </row>
    <row r="8" spans="1:10">
      <c r="A8" s="350"/>
      <c r="B8" s="357" t="s">
        <v>56</v>
      </c>
      <c r="C8" s="355" t="s">
        <v>57</v>
      </c>
      <c r="D8" s="357" t="s">
        <v>58</v>
      </c>
      <c r="E8" s="350"/>
      <c r="F8" s="350"/>
      <c r="G8" s="350"/>
      <c r="H8" s="357" t="s">
        <v>56</v>
      </c>
      <c r="I8" s="355" t="s">
        <v>57</v>
      </c>
      <c r="J8" s="357" t="s">
        <v>58</v>
      </c>
    </row>
    <row r="9" spans="1:10">
      <c r="A9" s="350"/>
      <c r="B9" s="358"/>
      <c r="C9" s="350"/>
      <c r="D9" s="350"/>
      <c r="E9" s="350"/>
      <c r="F9" s="350"/>
      <c r="G9" s="350"/>
      <c r="H9" s="350"/>
      <c r="I9" s="350"/>
      <c r="J9" s="350"/>
    </row>
    <row r="10" spans="1:10">
      <c r="A10" s="359" t="s">
        <v>59</v>
      </c>
      <c r="B10" s="364">
        <v>69933</v>
      </c>
      <c r="C10" s="364">
        <v>331545</v>
      </c>
      <c r="D10" s="385">
        <v>-0.78906935710084602</v>
      </c>
      <c r="E10" s="350"/>
      <c r="F10" s="360"/>
      <c r="G10" s="359" t="s">
        <v>60</v>
      </c>
      <c r="H10" s="364">
        <v>7826</v>
      </c>
      <c r="I10" s="364">
        <v>22217</v>
      </c>
      <c r="J10" s="385">
        <v>-0.64774722059684031</v>
      </c>
    </row>
    <row r="11" spans="1:10">
      <c r="A11" s="359" t="s">
        <v>61</v>
      </c>
      <c r="B11" s="364">
        <v>361475</v>
      </c>
      <c r="C11" s="364">
        <v>2238362</v>
      </c>
      <c r="D11" s="385">
        <v>-0.83850914195291015</v>
      </c>
      <c r="E11" s="350"/>
      <c r="F11" s="358" t="s">
        <v>62</v>
      </c>
      <c r="G11" s="359" t="s">
        <v>63</v>
      </c>
      <c r="H11" s="364">
        <v>15159</v>
      </c>
      <c r="I11" s="364">
        <v>54030</v>
      </c>
      <c r="J11" s="385">
        <v>-0.71943364797334819</v>
      </c>
    </row>
    <row r="12" spans="1:10">
      <c r="A12" s="359" t="s">
        <v>64</v>
      </c>
      <c r="B12" s="370">
        <v>30.08</v>
      </c>
      <c r="C12" s="370">
        <v>71.8</v>
      </c>
      <c r="D12" s="365">
        <v>-41.72</v>
      </c>
      <c r="E12" s="350"/>
      <c r="F12" s="360"/>
      <c r="G12" s="359" t="s">
        <v>64</v>
      </c>
      <c r="H12" s="370">
        <v>31.07</v>
      </c>
      <c r="I12" s="370">
        <v>40.69</v>
      </c>
      <c r="J12" s="365">
        <v>-9.6199999999999974</v>
      </c>
    </row>
    <row r="13" spans="1:10">
      <c r="A13" s="359" t="s">
        <v>65</v>
      </c>
      <c r="B13" s="370">
        <v>5.17</v>
      </c>
      <c r="C13" s="370">
        <v>6.75</v>
      </c>
      <c r="D13" s="365">
        <v>-1.58</v>
      </c>
      <c r="E13" s="350"/>
      <c r="F13" s="371"/>
      <c r="G13" s="361" t="s">
        <v>601</v>
      </c>
      <c r="H13" s="372">
        <v>1.9370048556095067</v>
      </c>
      <c r="I13" s="372">
        <v>2.431921501552865</v>
      </c>
      <c r="J13" s="373">
        <v>-0.49491664594335827</v>
      </c>
    </row>
    <row r="14" spans="1:10">
      <c r="A14" s="359"/>
      <c r="B14" s="350"/>
      <c r="C14" s="350"/>
      <c r="D14" s="365"/>
      <c r="E14" s="350"/>
      <c r="F14" s="360"/>
      <c r="G14" s="359" t="s">
        <v>60</v>
      </c>
      <c r="H14" s="364">
        <v>1661</v>
      </c>
      <c r="I14" s="364">
        <v>7570</v>
      </c>
      <c r="J14" s="385">
        <v>-0.78058124174372523</v>
      </c>
    </row>
    <row r="15" spans="1:10">
      <c r="A15" s="359" t="s">
        <v>66</v>
      </c>
      <c r="B15" s="364">
        <v>26185</v>
      </c>
      <c r="C15" s="364">
        <v>161996</v>
      </c>
      <c r="D15" s="385">
        <v>-0.83836020642484999</v>
      </c>
      <c r="E15" s="350"/>
      <c r="F15" s="358" t="s">
        <v>67</v>
      </c>
      <c r="G15" s="359" t="s">
        <v>63</v>
      </c>
      <c r="H15" s="364">
        <v>3311</v>
      </c>
      <c r="I15" s="364">
        <v>24638</v>
      </c>
      <c r="J15" s="385">
        <v>-0.86561409205292639</v>
      </c>
    </row>
    <row r="16" spans="1:10">
      <c r="A16" s="359" t="s">
        <v>61</v>
      </c>
      <c r="B16" s="364">
        <v>165176</v>
      </c>
      <c r="C16" s="364">
        <v>1316328</v>
      </c>
      <c r="D16" s="385">
        <v>-0.87451759743772073</v>
      </c>
      <c r="E16" s="350"/>
      <c r="F16" s="358"/>
      <c r="G16" s="359" t="s">
        <v>64</v>
      </c>
      <c r="H16" s="370">
        <v>24.61</v>
      </c>
      <c r="I16" s="370">
        <v>33.880000000000003</v>
      </c>
      <c r="J16" s="365">
        <v>-9.2700000000000031</v>
      </c>
    </row>
    <row r="17" spans="1:10">
      <c r="A17" s="359" t="s">
        <v>64</v>
      </c>
      <c r="B17" s="370">
        <v>20.16</v>
      </c>
      <c r="C17" s="370">
        <v>55.35</v>
      </c>
      <c r="D17" s="365">
        <v>-35.19</v>
      </c>
      <c r="E17" s="350"/>
      <c r="F17" s="371"/>
      <c r="G17" s="361" t="s">
        <v>601</v>
      </c>
      <c r="H17" s="372">
        <v>1.9933774834437086</v>
      </c>
      <c r="I17" s="372">
        <v>3.2546895640686921</v>
      </c>
      <c r="J17" s="373">
        <v>-1.2613120806249836</v>
      </c>
    </row>
    <row r="18" spans="1:10">
      <c r="A18" s="359" t="s">
        <v>65</v>
      </c>
      <c r="B18" s="370">
        <v>6.31</v>
      </c>
      <c r="C18" s="370">
        <v>8.1300000000000008</v>
      </c>
      <c r="D18" s="365">
        <v>-1.8200000000000012</v>
      </c>
      <c r="E18" s="350"/>
      <c r="F18" s="358"/>
      <c r="G18" s="359" t="s">
        <v>60</v>
      </c>
      <c r="H18" s="364">
        <v>13200</v>
      </c>
      <c r="I18" s="364">
        <v>88488</v>
      </c>
      <c r="J18" s="385">
        <v>-0.85082723081095746</v>
      </c>
    </row>
    <row r="19" spans="1:10">
      <c r="A19" s="359"/>
      <c r="B19" s="350"/>
      <c r="C19" s="350"/>
      <c r="D19" s="365"/>
      <c r="E19" s="350"/>
      <c r="F19" s="358" t="s">
        <v>68</v>
      </c>
      <c r="G19" s="359" t="s">
        <v>63</v>
      </c>
      <c r="H19" s="364">
        <v>54973</v>
      </c>
      <c r="I19" s="364">
        <v>640064</v>
      </c>
      <c r="J19" s="385">
        <v>-0.9141132761723828</v>
      </c>
    </row>
    <row r="20" spans="1:10">
      <c r="A20" s="359" t="s">
        <v>69</v>
      </c>
      <c r="B20" s="364">
        <v>96118</v>
      </c>
      <c r="C20" s="364">
        <v>493541</v>
      </c>
      <c r="D20" s="385">
        <v>-0.80524819619849208</v>
      </c>
      <c r="E20" s="350"/>
      <c r="F20" s="358" t="s">
        <v>53</v>
      </c>
      <c r="G20" s="359" t="s">
        <v>64</v>
      </c>
      <c r="H20" s="370">
        <v>19</v>
      </c>
      <c r="I20" s="370">
        <v>65.3</v>
      </c>
      <c r="J20" s="365">
        <v>-46.3</v>
      </c>
    </row>
    <row r="21" spans="1:10">
      <c r="A21" s="359" t="s">
        <v>61</v>
      </c>
      <c r="B21" s="364">
        <v>526651</v>
      </c>
      <c r="C21" s="364">
        <v>3554690</v>
      </c>
      <c r="D21" s="385">
        <v>-0.85184333936292611</v>
      </c>
      <c r="E21" s="350" t="s">
        <v>53</v>
      </c>
      <c r="F21" s="371"/>
      <c r="G21" s="361" t="s">
        <v>601</v>
      </c>
      <c r="H21" s="372">
        <v>4.1646212121212125</v>
      </c>
      <c r="I21" s="372">
        <v>7.2333423741072238</v>
      </c>
      <c r="J21" s="373">
        <v>-3.0687211619860113</v>
      </c>
    </row>
    <row r="22" spans="1:10">
      <c r="A22" s="359" t="s">
        <v>64</v>
      </c>
      <c r="B22" s="370">
        <v>26.06</v>
      </c>
      <c r="C22" s="370">
        <v>64.680000000000007</v>
      </c>
      <c r="D22" s="365">
        <v>-38.620000000000005</v>
      </c>
      <c r="E22" s="350" t="s">
        <v>53</v>
      </c>
      <c r="F22" s="358"/>
      <c r="G22" s="359" t="s">
        <v>60</v>
      </c>
      <c r="H22" s="364">
        <v>73431</v>
      </c>
      <c r="I22" s="364">
        <v>375266</v>
      </c>
      <c r="J22" s="385">
        <v>-0.80432280036027781</v>
      </c>
    </row>
    <row r="23" spans="1:10">
      <c r="A23" s="359" t="s">
        <v>65</v>
      </c>
      <c r="B23" s="370">
        <v>5.48</v>
      </c>
      <c r="C23" s="370">
        <v>7.2</v>
      </c>
      <c r="D23" s="365">
        <v>-1.7199999999999998</v>
      </c>
      <c r="E23" s="350" t="s">
        <v>53</v>
      </c>
      <c r="F23" s="358" t="s">
        <v>70</v>
      </c>
      <c r="G23" s="359" t="s">
        <v>63</v>
      </c>
      <c r="H23" s="364">
        <v>453208</v>
      </c>
      <c r="I23" s="364">
        <v>2835958</v>
      </c>
      <c r="J23" s="385">
        <v>-0.84019227365144333</v>
      </c>
    </row>
    <row r="24" spans="1:10">
      <c r="A24" s="350"/>
      <c r="B24" s="350"/>
      <c r="C24" s="350"/>
      <c r="D24" s="350"/>
      <c r="E24" s="350" t="s">
        <v>53</v>
      </c>
      <c r="F24" s="358"/>
      <c r="G24" s="359" t="s">
        <v>64</v>
      </c>
      <c r="H24" s="370">
        <v>27.15</v>
      </c>
      <c r="I24" s="370">
        <v>65.8</v>
      </c>
      <c r="J24" s="365">
        <v>-38.65</v>
      </c>
    </row>
    <row r="25" spans="1:10">
      <c r="A25" s="350"/>
      <c r="B25" s="350"/>
      <c r="C25" s="350"/>
      <c r="D25" s="350"/>
      <c r="E25" s="350"/>
      <c r="F25" s="350"/>
      <c r="G25" s="362" t="s">
        <v>601</v>
      </c>
      <c r="H25" s="370">
        <v>6.1718892565810082</v>
      </c>
      <c r="I25" s="370">
        <v>7.557194096987204</v>
      </c>
      <c r="J25" s="365">
        <v>-1.3853048404061958</v>
      </c>
    </row>
    <row r="26" spans="1:10">
      <c r="A26" s="363" t="s">
        <v>71</v>
      </c>
      <c r="B26" s="363"/>
      <c r="C26" s="350"/>
      <c r="D26" s="350"/>
      <c r="E26" s="350"/>
      <c r="F26" s="354" t="s">
        <v>53</v>
      </c>
      <c r="G26" s="350"/>
      <c r="H26" s="350"/>
      <c r="I26" s="350"/>
      <c r="J26" s="350"/>
    </row>
    <row r="27" spans="1:10">
      <c r="A27" s="350"/>
      <c r="B27" s="354" t="s">
        <v>53</v>
      </c>
      <c r="C27" s="354" t="s">
        <v>53</v>
      </c>
      <c r="D27" s="350"/>
      <c r="E27" s="350"/>
      <c r="F27" s="382" t="s">
        <v>53</v>
      </c>
      <c r="G27" s="429" t="s">
        <v>648</v>
      </c>
      <c r="H27" s="429"/>
      <c r="I27" s="429"/>
      <c r="J27" s="429"/>
    </row>
    <row r="28" spans="1:10">
      <c r="A28" s="350"/>
      <c r="B28" s="352" t="s">
        <v>54</v>
      </c>
      <c r="C28" s="355" t="s">
        <v>55</v>
      </c>
      <c r="D28" s="356" t="s">
        <v>72</v>
      </c>
      <c r="E28" s="350"/>
      <c r="F28" s="382"/>
      <c r="G28" s="429"/>
      <c r="H28" s="429"/>
      <c r="I28" s="429"/>
      <c r="J28" s="429"/>
    </row>
    <row r="29" spans="1:10">
      <c r="A29" s="354" t="s">
        <v>53</v>
      </c>
      <c r="B29" s="357" t="s">
        <v>56</v>
      </c>
      <c r="C29" s="355" t="s">
        <v>57</v>
      </c>
      <c r="D29" s="357" t="s">
        <v>58</v>
      </c>
      <c r="E29" s="350"/>
      <c r="F29" s="382"/>
      <c r="G29" s="429"/>
      <c r="H29" s="429"/>
      <c r="I29" s="429"/>
      <c r="J29" s="429"/>
    </row>
    <row r="30" spans="1:10">
      <c r="A30" s="358"/>
      <c r="B30" s="350"/>
      <c r="C30" s="350"/>
      <c r="D30" s="350"/>
      <c r="E30" s="350"/>
      <c r="F30" s="382"/>
      <c r="G30" s="350"/>
      <c r="H30" s="350"/>
      <c r="I30" s="350"/>
      <c r="J30" s="350"/>
    </row>
    <row r="31" spans="1:10">
      <c r="A31" s="359" t="s">
        <v>73</v>
      </c>
      <c r="B31" s="364">
        <v>36730</v>
      </c>
      <c r="C31" s="364">
        <v>96716</v>
      </c>
      <c r="D31" s="365">
        <v>-62.022829728276605</v>
      </c>
      <c r="E31" s="350"/>
      <c r="F31" s="382"/>
      <c r="G31" s="399"/>
      <c r="H31" s="400" t="s">
        <v>649</v>
      </c>
      <c r="I31" s="399" t="s">
        <v>650</v>
      </c>
      <c r="J31" s="401" t="s">
        <v>651</v>
      </c>
    </row>
    <row r="32" spans="1:10">
      <c r="A32" s="359" t="s">
        <v>74</v>
      </c>
      <c r="B32" s="364">
        <v>25859</v>
      </c>
      <c r="C32" s="364">
        <v>163757</v>
      </c>
      <c r="D32" s="365">
        <v>-84.20891931337286</v>
      </c>
      <c r="E32" s="350"/>
      <c r="F32" s="382"/>
      <c r="G32" s="350"/>
      <c r="H32" s="402"/>
      <c r="I32" s="350"/>
      <c r="J32" s="350"/>
    </row>
    <row r="33" spans="1:11">
      <c r="A33" s="359" t="s">
        <v>75</v>
      </c>
      <c r="B33" s="364">
        <v>7379</v>
      </c>
      <c r="C33" s="364">
        <v>45079</v>
      </c>
      <c r="D33" s="365">
        <v>-83.630958983118532</v>
      </c>
      <c r="E33" s="350"/>
      <c r="F33" s="382"/>
      <c r="G33" s="366" t="s">
        <v>69</v>
      </c>
      <c r="H33" s="367">
        <v>1824653</v>
      </c>
      <c r="I33" s="367">
        <v>6110838</v>
      </c>
      <c r="J33" s="403">
        <v>-0.70140707379249789</v>
      </c>
    </row>
    <row r="34" spans="1:11">
      <c r="A34" s="359" t="s">
        <v>76</v>
      </c>
      <c r="B34" s="364">
        <v>2810</v>
      </c>
      <c r="C34" s="364">
        <v>14885</v>
      </c>
      <c r="D34" s="365">
        <v>-81.121934833725234</v>
      </c>
      <c r="E34" s="350"/>
      <c r="F34" s="382"/>
      <c r="G34" s="366" t="s">
        <v>61</v>
      </c>
      <c r="H34" s="367">
        <v>11984977</v>
      </c>
      <c r="I34" s="367">
        <v>43317197</v>
      </c>
      <c r="J34" s="403">
        <v>-0.72332057866071064</v>
      </c>
    </row>
    <row r="35" spans="1:11">
      <c r="A35" s="359" t="s">
        <v>77</v>
      </c>
      <c r="B35" s="364">
        <v>4920</v>
      </c>
      <c r="C35" s="364">
        <v>13931</v>
      </c>
      <c r="D35" s="365">
        <v>-64.68308089871509</v>
      </c>
      <c r="E35" s="350"/>
      <c r="F35" s="382"/>
      <c r="G35" s="366" t="s">
        <v>64</v>
      </c>
      <c r="H35" s="404">
        <v>18.58560239394804</v>
      </c>
      <c r="I35" s="404">
        <v>70.757093702469248</v>
      </c>
      <c r="J35" s="404">
        <v>-52.171491308521212</v>
      </c>
    </row>
    <row r="36" spans="1:11">
      <c r="A36" s="359" t="s">
        <v>78</v>
      </c>
      <c r="B36" s="364">
        <v>1431</v>
      </c>
      <c r="C36" s="364">
        <v>15296</v>
      </c>
      <c r="D36" s="365">
        <v>-90.644612970711307</v>
      </c>
      <c r="E36" s="350"/>
      <c r="F36" s="382"/>
      <c r="G36" s="366" t="s">
        <v>65</v>
      </c>
      <c r="H36" s="404">
        <v>6.5683595730256661</v>
      </c>
      <c r="I36" s="404">
        <v>7.0885853953254854</v>
      </c>
      <c r="J36" s="404">
        <v>-0.52022582229981928</v>
      </c>
    </row>
    <row r="37" spans="1:11">
      <c r="A37" s="359" t="s">
        <v>79</v>
      </c>
      <c r="B37" s="364">
        <v>827</v>
      </c>
      <c r="C37" s="364">
        <v>63661</v>
      </c>
      <c r="D37" s="365">
        <v>-98.700931496520624</v>
      </c>
      <c r="E37" s="350"/>
      <c r="F37" s="350"/>
      <c r="G37" s="366"/>
      <c r="H37" s="384"/>
      <c r="I37" s="350"/>
      <c r="J37" s="350"/>
    </row>
    <row r="38" spans="1:11" s="74" customFormat="1">
      <c r="A38" s="405" t="s">
        <v>80</v>
      </c>
      <c r="B38" s="406">
        <v>4076</v>
      </c>
      <c r="C38" s="406">
        <v>19340</v>
      </c>
      <c r="D38" s="407">
        <v>-78.924508790072395</v>
      </c>
      <c r="E38" s="408"/>
      <c r="F38" s="408"/>
      <c r="G38" s="408"/>
      <c r="H38" s="408"/>
      <c r="I38" s="408"/>
      <c r="J38" s="408"/>
    </row>
    <row r="39" spans="1:11" s="347" customFormat="1">
      <c r="A39" s="368"/>
      <c r="B39" s="367"/>
      <c r="C39" s="367"/>
      <c r="D39" s="365"/>
      <c r="E39" s="350"/>
      <c r="F39" s="350"/>
      <c r="G39" s="350"/>
      <c r="H39" s="350"/>
      <c r="I39" s="350"/>
      <c r="J39" s="350"/>
    </row>
    <row r="40" spans="1:11" s="347" customFormat="1">
      <c r="A40" s="368"/>
      <c r="B40" s="367"/>
      <c r="C40" s="367"/>
      <c r="D40" s="365"/>
      <c r="E40" s="350"/>
      <c r="F40" s="350"/>
      <c r="G40" s="350"/>
      <c r="H40" s="350"/>
      <c r="I40" s="350"/>
      <c r="J40" s="350"/>
    </row>
    <row r="41" spans="1:11">
      <c r="A41" s="374"/>
      <c r="B41" s="428" t="s">
        <v>603</v>
      </c>
      <c r="C41" s="428"/>
      <c r="D41" s="428"/>
      <c r="E41" s="428"/>
      <c r="F41" s="428"/>
      <c r="G41" s="428"/>
      <c r="H41" s="428"/>
      <c r="I41" s="428"/>
      <c r="J41" s="428"/>
      <c r="K41" s="428"/>
    </row>
    <row r="42" spans="1:11">
      <c r="B42" s="428"/>
      <c r="C42" s="428"/>
      <c r="D42" s="428"/>
      <c r="E42" s="428"/>
      <c r="F42" s="428"/>
      <c r="G42" s="428"/>
      <c r="H42" s="428"/>
      <c r="I42" s="428"/>
      <c r="J42" s="428"/>
      <c r="K42" s="428"/>
    </row>
    <row r="43" spans="1:11">
      <c r="B43" s="428"/>
      <c r="C43" s="428"/>
      <c r="D43" s="428"/>
      <c r="E43" s="428"/>
      <c r="F43" s="428"/>
      <c r="G43" s="428"/>
      <c r="H43" s="428"/>
      <c r="I43" s="428"/>
      <c r="J43" s="428"/>
      <c r="K43" s="428"/>
    </row>
    <row r="44" spans="1:11">
      <c r="B44" s="17" t="s">
        <v>45</v>
      </c>
      <c r="C44" s="17" t="s">
        <v>47</v>
      </c>
    </row>
    <row r="45" spans="1:11">
      <c r="B45" s="17" t="s">
        <v>46</v>
      </c>
      <c r="C45" s="17" t="s">
        <v>47</v>
      </c>
    </row>
  </sheetData>
  <sheetProtection algorithmName="SHA-512" hashValue="nRN6ZNCq/RYqApgaiRVMSNMbvop+LdeNDj5sHdANaKFa2yawW7XznuYwpALlwbqF6BZmcsemcALqF7qobuCbBw==" saltValue="wgR9p7K4KflnNZfKbz/M9A==" spinCount="100000" sheet="1" objects="1" scenarios="1"/>
  <mergeCells count="3">
    <mergeCell ref="A1:J1"/>
    <mergeCell ref="B41:K43"/>
    <mergeCell ref="G27:J2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zoomScale="80" zoomScaleNormal="80" workbookViewId="0">
      <selection activeCell="O20" sqref="O20"/>
    </sheetView>
  </sheetViews>
  <sheetFormatPr baseColWidth="10" defaultRowHeight="15"/>
  <cols>
    <col min="1" max="1" width="14.42578125" customWidth="1"/>
    <col min="2" max="2" width="11.7109375" customWidth="1"/>
    <col min="3" max="12" width="12.7109375" customWidth="1"/>
    <col min="15" max="16" width="11.42578125" customWidth="1"/>
    <col min="17" max="17" width="12.42578125" bestFit="1" customWidth="1"/>
  </cols>
  <sheetData>
    <row r="1" spans="1:20">
      <c r="A1" s="430" t="s">
        <v>435</v>
      </c>
      <c r="B1" s="430"/>
      <c r="C1" s="430"/>
      <c r="D1" s="430"/>
      <c r="E1" s="430"/>
      <c r="F1" s="430"/>
      <c r="G1" s="430"/>
      <c r="H1" s="430"/>
      <c r="I1" s="430"/>
      <c r="J1" s="430"/>
      <c r="K1" s="430"/>
      <c r="L1" s="430"/>
      <c r="M1" s="430"/>
    </row>
    <row r="2" spans="1:20" ht="15" customHeight="1">
      <c r="A2" s="93"/>
      <c r="B2" s="431" t="s">
        <v>69</v>
      </c>
      <c r="C2" s="431"/>
      <c r="D2" s="431"/>
      <c r="E2" s="431" t="s">
        <v>61</v>
      </c>
      <c r="F2" s="431"/>
      <c r="G2" s="431"/>
      <c r="H2" s="431" t="s">
        <v>81</v>
      </c>
      <c r="I2" s="431"/>
      <c r="J2" s="431"/>
      <c r="K2" s="431" t="s">
        <v>65</v>
      </c>
      <c r="L2" s="431"/>
      <c r="M2" s="431"/>
    </row>
    <row r="3" spans="1:20" ht="15" customHeight="1">
      <c r="A3" s="93" t="s">
        <v>54</v>
      </c>
      <c r="B3" s="94">
        <v>2019</v>
      </c>
      <c r="C3" s="13">
        <v>2020</v>
      </c>
      <c r="D3" s="14" t="s">
        <v>182</v>
      </c>
      <c r="E3" s="94">
        <v>2019</v>
      </c>
      <c r="F3" s="13">
        <v>2020</v>
      </c>
      <c r="G3" s="14" t="s">
        <v>182</v>
      </c>
      <c r="H3" s="94">
        <v>2019</v>
      </c>
      <c r="I3" s="13">
        <v>2020</v>
      </c>
      <c r="J3" s="14" t="s">
        <v>280</v>
      </c>
      <c r="K3" s="94">
        <v>2019</v>
      </c>
      <c r="L3" s="13">
        <v>2020</v>
      </c>
      <c r="M3" s="14" t="s">
        <v>280</v>
      </c>
      <c r="O3" s="424" t="s">
        <v>602</v>
      </c>
      <c r="P3" s="424"/>
      <c r="Q3" s="424"/>
      <c r="R3" s="424"/>
      <c r="S3" s="424"/>
      <c r="T3" s="292"/>
    </row>
    <row r="4" spans="1:20">
      <c r="A4" s="95" t="s">
        <v>82</v>
      </c>
      <c r="B4" s="199">
        <v>459753</v>
      </c>
      <c r="C4" s="109">
        <v>456593</v>
      </c>
      <c r="D4" s="200">
        <f>((C4-B4)/B4)*100</f>
        <v>-0.68732558569492741</v>
      </c>
      <c r="E4" s="199">
        <v>3674434</v>
      </c>
      <c r="F4" s="109">
        <v>3671749</v>
      </c>
      <c r="G4" s="200">
        <f>((F4-E4)/E4)*100</f>
        <v>-7.3072478645690733E-2</v>
      </c>
      <c r="H4" s="201">
        <v>67.319999999999993</v>
      </c>
      <c r="I4" s="110">
        <v>66.47</v>
      </c>
      <c r="J4" s="200">
        <f>I4-H4</f>
        <v>-0.84999999999999432</v>
      </c>
      <c r="K4" s="201">
        <v>7.99</v>
      </c>
      <c r="L4" s="110">
        <v>8.0399999999999991</v>
      </c>
      <c r="M4" s="201">
        <f>L4-K4</f>
        <v>4.9999999999998934E-2</v>
      </c>
      <c r="N4" s="292"/>
      <c r="O4" s="424"/>
      <c r="P4" s="424"/>
      <c r="Q4" s="424"/>
      <c r="R4" s="424"/>
      <c r="S4" s="424"/>
      <c r="T4" s="292"/>
    </row>
    <row r="5" spans="1:20">
      <c r="A5" s="95" t="s">
        <v>83</v>
      </c>
      <c r="B5" s="202">
        <v>455213</v>
      </c>
      <c r="C5" s="199">
        <v>480425</v>
      </c>
      <c r="D5" s="200">
        <f>((C5-B5)/B5)*100</f>
        <v>5.5385061498683035</v>
      </c>
      <c r="E5" s="199">
        <v>3371575</v>
      </c>
      <c r="F5" s="199">
        <v>3525167</v>
      </c>
      <c r="G5" s="200">
        <f>((F5-E5)/E5)*100</f>
        <v>4.5554970599793867</v>
      </c>
      <c r="H5" s="203">
        <v>68.39</v>
      </c>
      <c r="I5" s="201">
        <v>68.22</v>
      </c>
      <c r="J5" s="200">
        <f t="shared" ref="J5:J15" si="0">I5-H5</f>
        <v>-0.17000000000000171</v>
      </c>
      <c r="K5" s="203">
        <v>7.41</v>
      </c>
      <c r="L5" s="201">
        <v>7.34</v>
      </c>
      <c r="M5" s="201">
        <f t="shared" ref="M5:M15" si="1">L5-K5</f>
        <v>-7.0000000000000284E-2</v>
      </c>
      <c r="N5" s="292"/>
      <c r="O5" s="424"/>
      <c r="P5" s="424"/>
      <c r="Q5" s="424"/>
      <c r="R5" s="424"/>
      <c r="S5" s="424"/>
      <c r="T5" s="292"/>
    </row>
    <row r="6" spans="1:20">
      <c r="A6" s="95" t="s">
        <v>84</v>
      </c>
      <c r="B6" s="202">
        <v>520276</v>
      </c>
      <c r="C6" s="199">
        <v>183869</v>
      </c>
      <c r="D6" s="200">
        <f>((C6-B6)/B6)*100</f>
        <v>-64.659334660833863</v>
      </c>
      <c r="E6" s="199">
        <v>3627801</v>
      </c>
      <c r="F6" s="199">
        <v>1606420</v>
      </c>
      <c r="G6" s="200">
        <f>((F6-E6)/E6)*100</f>
        <v>-55.719180848122598</v>
      </c>
      <c r="H6" s="203">
        <v>66.47</v>
      </c>
      <c r="I6" s="201">
        <v>34.673684201438128</v>
      </c>
      <c r="J6" s="200">
        <f t="shared" si="0"/>
        <v>-31.796315798561871</v>
      </c>
      <c r="K6" s="203">
        <v>6.97</v>
      </c>
      <c r="L6" s="201">
        <v>8.74</v>
      </c>
      <c r="M6" s="201">
        <f t="shared" si="1"/>
        <v>1.7700000000000005</v>
      </c>
      <c r="N6" s="292"/>
      <c r="O6" s="424"/>
      <c r="P6" s="424"/>
      <c r="Q6" s="424"/>
      <c r="R6" s="424"/>
      <c r="S6" s="424"/>
      <c r="T6" s="292"/>
    </row>
    <row r="7" spans="1:20">
      <c r="A7" s="95" t="s">
        <v>85</v>
      </c>
      <c r="B7" s="199">
        <v>541371</v>
      </c>
      <c r="C7" s="376" t="s">
        <v>107</v>
      </c>
      <c r="D7" s="376" t="s">
        <v>107</v>
      </c>
      <c r="E7" s="199">
        <v>3451288</v>
      </c>
      <c r="F7" s="376" t="s">
        <v>107</v>
      </c>
      <c r="G7" s="376" t="s">
        <v>107</v>
      </c>
      <c r="H7" s="201">
        <v>65.34</v>
      </c>
      <c r="I7" s="376" t="s">
        <v>107</v>
      </c>
      <c r="J7" s="376" t="s">
        <v>107</v>
      </c>
      <c r="K7" s="201">
        <v>6.38</v>
      </c>
      <c r="L7" s="376" t="s">
        <v>107</v>
      </c>
      <c r="M7" s="376" t="s">
        <v>107</v>
      </c>
      <c r="N7" s="292"/>
      <c r="O7" s="424"/>
      <c r="P7" s="424"/>
      <c r="Q7" s="424"/>
      <c r="R7" s="424"/>
      <c r="S7" s="424"/>
      <c r="T7" s="292"/>
    </row>
    <row r="8" spans="1:20">
      <c r="A8" s="95" t="s">
        <v>86</v>
      </c>
      <c r="B8" s="199">
        <v>502353</v>
      </c>
      <c r="C8" s="376" t="s">
        <v>107</v>
      </c>
      <c r="D8" s="376" t="s">
        <v>107</v>
      </c>
      <c r="E8" s="199">
        <v>3271306</v>
      </c>
      <c r="F8" s="376" t="s">
        <v>107</v>
      </c>
      <c r="G8" s="376" t="s">
        <v>107</v>
      </c>
      <c r="H8" s="201">
        <v>59.94</v>
      </c>
      <c r="I8" s="376" t="s">
        <v>107</v>
      </c>
      <c r="J8" s="376" t="s">
        <v>107</v>
      </c>
      <c r="K8" s="201">
        <v>6.51</v>
      </c>
      <c r="L8" s="376" t="s">
        <v>107</v>
      </c>
      <c r="M8" s="376" t="s">
        <v>107</v>
      </c>
      <c r="N8" s="292"/>
      <c r="O8" s="424"/>
      <c r="P8" s="424"/>
      <c r="Q8" s="424"/>
      <c r="R8" s="424"/>
      <c r="S8" s="424"/>
      <c r="T8" s="292"/>
    </row>
    <row r="9" spans="1:20">
      <c r="A9" s="95" t="s">
        <v>87</v>
      </c>
      <c r="B9" s="199">
        <v>521283</v>
      </c>
      <c r="C9" s="376" t="s">
        <v>107</v>
      </c>
      <c r="D9" s="376" t="s">
        <v>107</v>
      </c>
      <c r="E9" s="199">
        <v>3559936</v>
      </c>
      <c r="F9" s="376" t="s">
        <v>107</v>
      </c>
      <c r="G9" s="376" t="s">
        <v>107</v>
      </c>
      <c r="H9" s="201">
        <v>67.400000000000006</v>
      </c>
      <c r="I9" s="376" t="s">
        <v>107</v>
      </c>
      <c r="J9" s="376" t="s">
        <v>107</v>
      </c>
      <c r="K9" s="201">
        <v>6.83</v>
      </c>
      <c r="L9" s="376" t="s">
        <v>107</v>
      </c>
      <c r="M9" s="376" t="s">
        <v>107</v>
      </c>
      <c r="N9" s="292"/>
      <c r="O9" s="424"/>
      <c r="P9" s="424"/>
      <c r="Q9" s="424"/>
      <c r="R9" s="424"/>
      <c r="S9" s="424"/>
      <c r="T9" s="292"/>
    </row>
    <row r="10" spans="1:20">
      <c r="A10" s="95" t="s">
        <v>88</v>
      </c>
      <c r="B10" s="199">
        <v>550315</v>
      </c>
      <c r="C10" s="199">
        <v>106729</v>
      </c>
      <c r="D10" s="200">
        <f t="shared" ref="D10:D15" si="2">((C10-B10)/B10)*100</f>
        <v>-80.605834840046157</v>
      </c>
      <c r="E10" s="199">
        <v>4036461</v>
      </c>
      <c r="F10" s="199">
        <v>463154</v>
      </c>
      <c r="G10" s="200">
        <f t="shared" ref="G10:G15" si="3">((F10-E10)/E10)*100</f>
        <v>-88.525740741704183</v>
      </c>
      <c r="H10" s="201">
        <v>73.45</v>
      </c>
      <c r="I10" s="201">
        <v>25.35</v>
      </c>
      <c r="J10" s="200">
        <f t="shared" si="0"/>
        <v>-48.1</v>
      </c>
      <c r="K10" s="201">
        <v>7.33</v>
      </c>
      <c r="L10" s="201">
        <v>4.34</v>
      </c>
      <c r="M10" s="201">
        <f t="shared" si="1"/>
        <v>-2.99</v>
      </c>
      <c r="N10" s="292"/>
      <c r="O10" s="424"/>
      <c r="P10" s="424"/>
      <c r="Q10" s="424"/>
      <c r="R10" s="424"/>
      <c r="S10" s="424"/>
      <c r="T10" s="292"/>
    </row>
    <row r="11" spans="1:20">
      <c r="A11" s="95" t="s">
        <v>89</v>
      </c>
      <c r="B11" s="199">
        <v>575731</v>
      </c>
      <c r="C11" s="199">
        <v>168422</v>
      </c>
      <c r="D11" s="200">
        <f t="shared" si="2"/>
        <v>-70.74640761049865</v>
      </c>
      <c r="E11" s="199">
        <v>4263597</v>
      </c>
      <c r="F11" s="199">
        <v>806665</v>
      </c>
      <c r="G11" s="200">
        <f t="shared" si="3"/>
        <v>-81.08017713681663</v>
      </c>
      <c r="H11" s="201">
        <v>77.58</v>
      </c>
      <c r="I11" s="201">
        <v>39.86</v>
      </c>
      <c r="J11" s="200">
        <f t="shared" si="0"/>
        <v>-37.72</v>
      </c>
      <c r="K11" s="201">
        <v>7.41</v>
      </c>
      <c r="L11" s="201">
        <v>4.79</v>
      </c>
      <c r="M11" s="201">
        <f t="shared" si="1"/>
        <v>-2.62</v>
      </c>
      <c r="N11" s="292"/>
      <c r="O11" s="424"/>
      <c r="P11" s="424"/>
      <c r="Q11" s="424"/>
      <c r="R11" s="424"/>
      <c r="S11" s="424"/>
      <c r="T11" s="292"/>
    </row>
    <row r="12" spans="1:20">
      <c r="A12" s="95" t="s">
        <v>90</v>
      </c>
      <c r="B12" s="199">
        <v>487094</v>
      </c>
      <c r="C12" s="199">
        <v>128582</v>
      </c>
      <c r="D12" s="200">
        <f t="shared" si="2"/>
        <v>-73.60222051595791</v>
      </c>
      <c r="E12" s="199">
        <v>3489406</v>
      </c>
      <c r="F12" s="199">
        <v>534743</v>
      </c>
      <c r="G12" s="200">
        <f t="shared" si="3"/>
        <v>-84.675242720394237</v>
      </c>
      <c r="H12" s="201">
        <v>65.61</v>
      </c>
      <c r="I12" s="201">
        <v>26.28</v>
      </c>
      <c r="J12" s="200">
        <f t="shared" si="0"/>
        <v>-39.33</v>
      </c>
      <c r="K12" s="201">
        <v>7.16</v>
      </c>
      <c r="L12" s="201">
        <v>4.16</v>
      </c>
      <c r="M12" s="201">
        <f t="shared" si="1"/>
        <v>-3</v>
      </c>
      <c r="N12" s="292"/>
      <c r="O12" s="424"/>
      <c r="P12" s="424"/>
      <c r="Q12" s="424"/>
      <c r="R12" s="424"/>
      <c r="S12" s="424"/>
      <c r="T12" s="292"/>
    </row>
    <row r="13" spans="1:20">
      <c r="A13" s="95" t="s">
        <v>91</v>
      </c>
      <c r="B13" s="199">
        <v>521653</v>
      </c>
      <c r="C13" s="199">
        <v>120141</v>
      </c>
      <c r="D13" s="200">
        <f t="shared" si="2"/>
        <v>-76.969172994308479</v>
      </c>
      <c r="E13" s="199">
        <v>3583824</v>
      </c>
      <c r="F13" s="199">
        <v>413433</v>
      </c>
      <c r="G13" s="200">
        <f t="shared" si="3"/>
        <v>-88.463914522588155</v>
      </c>
      <c r="H13" s="201">
        <v>65.213864304100781</v>
      </c>
      <c r="I13" s="201">
        <v>19.23</v>
      </c>
      <c r="J13" s="200">
        <f t="shared" si="0"/>
        <v>-45.983864304100777</v>
      </c>
      <c r="K13" s="201">
        <v>6.8701301439846025</v>
      </c>
      <c r="L13" s="201">
        <v>3.44</v>
      </c>
      <c r="M13" s="201">
        <f t="shared" si="1"/>
        <v>-3.4301301439846026</v>
      </c>
      <c r="N13" s="292"/>
      <c r="O13" s="424"/>
      <c r="P13" s="424"/>
      <c r="Q13" s="424"/>
      <c r="R13" s="424"/>
      <c r="S13" s="424"/>
      <c r="T13" s="292"/>
    </row>
    <row r="14" spans="1:20">
      <c r="A14" s="95" t="s">
        <v>92</v>
      </c>
      <c r="B14" s="199">
        <v>482255</v>
      </c>
      <c r="C14" s="199">
        <v>83774</v>
      </c>
      <c r="D14" s="200">
        <f t="shared" si="2"/>
        <v>-82.62869228934899</v>
      </c>
      <c r="E14" s="199">
        <v>3432879</v>
      </c>
      <c r="F14" s="199">
        <v>436995</v>
      </c>
      <c r="G14" s="200">
        <f t="shared" si="3"/>
        <v>-87.270305769588731</v>
      </c>
      <c r="H14" s="201">
        <v>64.549398106885391</v>
      </c>
      <c r="I14" s="201">
        <v>21.61</v>
      </c>
      <c r="J14" s="200">
        <f t="shared" si="0"/>
        <v>-42.939398106885392</v>
      </c>
      <c r="K14" s="201">
        <v>7.1183896486298739</v>
      </c>
      <c r="L14" s="201">
        <v>5.22</v>
      </c>
      <c r="M14" s="201">
        <f t="shared" si="1"/>
        <v>-1.8983896486298741</v>
      </c>
      <c r="N14" s="292"/>
      <c r="O14" s="424"/>
      <c r="P14" s="424"/>
      <c r="Q14" s="424"/>
      <c r="R14" s="424"/>
      <c r="S14" s="424"/>
      <c r="T14" s="292"/>
    </row>
    <row r="15" spans="1:20">
      <c r="A15" s="95" t="s">
        <v>93</v>
      </c>
      <c r="B15" s="199">
        <v>493541</v>
      </c>
      <c r="C15" s="199">
        <v>96118</v>
      </c>
      <c r="D15" s="200">
        <f t="shared" si="2"/>
        <v>-80.524819619849211</v>
      </c>
      <c r="E15" s="199">
        <v>3554690</v>
      </c>
      <c r="F15" s="199">
        <v>526651</v>
      </c>
      <c r="G15" s="200">
        <f t="shared" si="3"/>
        <v>-85.184333936292617</v>
      </c>
      <c r="H15" s="201">
        <v>64.683720881143714</v>
      </c>
      <c r="I15" s="201">
        <v>26.06</v>
      </c>
      <c r="J15" s="200">
        <f t="shared" si="0"/>
        <v>-38.623720881143711</v>
      </c>
      <c r="K15" s="201">
        <v>7.2024208728352859</v>
      </c>
      <c r="L15" s="201">
        <v>5.48</v>
      </c>
      <c r="M15" s="201">
        <f t="shared" si="1"/>
        <v>-1.7224208728352854</v>
      </c>
      <c r="N15" s="292"/>
      <c r="O15" s="424"/>
      <c r="P15" s="424"/>
      <c r="Q15" s="424"/>
      <c r="R15" s="424"/>
      <c r="S15" s="424"/>
      <c r="T15" s="292"/>
    </row>
    <row r="16" spans="1:20">
      <c r="N16" s="292"/>
      <c r="O16" s="424"/>
      <c r="P16" s="424"/>
      <c r="Q16" s="424"/>
      <c r="R16" s="424"/>
      <c r="S16" s="424"/>
      <c r="T16" s="292"/>
    </row>
    <row r="17" spans="1:19">
      <c r="A17" s="11" t="s">
        <v>50</v>
      </c>
      <c r="O17" s="286"/>
      <c r="P17" s="286"/>
      <c r="Q17" s="286"/>
      <c r="R17" s="286"/>
      <c r="S17" s="286"/>
    </row>
    <row r="18" spans="1:19">
      <c r="L18" s="15"/>
      <c r="O18" s="286"/>
      <c r="P18" s="286"/>
      <c r="Q18" s="286"/>
      <c r="R18" s="286"/>
      <c r="S18" s="286"/>
    </row>
    <row r="19" spans="1:19">
      <c r="F19" s="12"/>
      <c r="G19" s="12"/>
      <c r="L19" s="15"/>
      <c r="R19" s="16"/>
    </row>
    <row r="20" spans="1:19">
      <c r="Q20" s="199"/>
      <c r="R20" s="199"/>
    </row>
    <row r="21" spans="1:19">
      <c r="Q21" s="199"/>
      <c r="R21" s="199"/>
    </row>
    <row r="22" spans="1:19">
      <c r="Q22" s="201"/>
      <c r="R22" s="201"/>
    </row>
    <row r="23" spans="1:19">
      <c r="Q23" s="201"/>
      <c r="R23" s="201"/>
    </row>
    <row r="27" spans="1:19">
      <c r="P27" s="199"/>
      <c r="Q27" s="199"/>
    </row>
    <row r="28" spans="1:19">
      <c r="P28" s="199"/>
      <c r="Q28" s="199"/>
    </row>
    <row r="52" spans="1:2">
      <c r="A52" s="17"/>
    </row>
    <row r="58" spans="1:2">
      <c r="A58" s="17" t="s">
        <v>45</v>
      </c>
      <c r="B58" s="17" t="s">
        <v>47</v>
      </c>
    </row>
    <row r="59" spans="1:2">
      <c r="A59" s="17" t="s">
        <v>46</v>
      </c>
      <c r="B59" s="17" t="s">
        <v>47</v>
      </c>
    </row>
  </sheetData>
  <sheetProtection algorithmName="SHA-512" hashValue="jEVT87S0AuPPQD0lVj8esAmcezWqyWIdoCqmx0p9vw5SWz89mnmymwleMH3DgKzlPpW0kXd/Msk+pqTdvBuc1w==" saltValue="7grDBxojdDR28qwRcSpHJg==" spinCount="100000" sheet="1" objects="1" scenarios="1"/>
  <mergeCells count="6">
    <mergeCell ref="O3:S16"/>
    <mergeCell ref="A1:M1"/>
    <mergeCell ref="B2:D2"/>
    <mergeCell ref="E2:G2"/>
    <mergeCell ref="H2:J2"/>
    <mergeCell ref="K2:M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showGridLines="0" zoomScale="70" zoomScaleNormal="70" workbookViewId="0">
      <selection activeCell="Z45" sqref="Z45"/>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45"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35" t="s">
        <v>289</v>
      </c>
      <c r="B1" s="435"/>
      <c r="C1" s="435"/>
      <c r="L1" s="432" t="s">
        <v>290</v>
      </c>
      <c r="M1" s="432"/>
      <c r="N1" s="432"/>
      <c r="P1" s="432" t="s">
        <v>291</v>
      </c>
      <c r="Q1" s="432"/>
      <c r="R1" s="432"/>
      <c r="T1" s="432" t="s">
        <v>593</v>
      </c>
      <c r="U1" s="432"/>
      <c r="V1" s="432"/>
    </row>
    <row r="2" spans="1:33" ht="29.25" customHeight="1">
      <c r="A2" s="148" t="s">
        <v>642</v>
      </c>
      <c r="B2" s="149" t="s">
        <v>292</v>
      </c>
      <c r="C2" s="149" t="s">
        <v>293</v>
      </c>
      <c r="L2" s="148" t="s">
        <v>97</v>
      </c>
      <c r="M2" s="149" t="s">
        <v>292</v>
      </c>
      <c r="N2" s="149" t="s">
        <v>293</v>
      </c>
      <c r="P2" s="148" t="s">
        <v>592</v>
      </c>
      <c r="Q2" s="149" t="s">
        <v>294</v>
      </c>
      <c r="R2" s="149" t="s">
        <v>295</v>
      </c>
      <c r="T2" s="148" t="s">
        <v>97</v>
      </c>
      <c r="U2" s="149" t="s">
        <v>294</v>
      </c>
      <c r="V2" s="149" t="s">
        <v>295</v>
      </c>
    </row>
    <row r="3" spans="1:33">
      <c r="A3" s="150" t="s">
        <v>296</v>
      </c>
      <c r="B3" s="151">
        <v>187</v>
      </c>
      <c r="C3" s="151">
        <v>2281</v>
      </c>
      <c r="D3" s="152"/>
      <c r="E3" s="152"/>
      <c r="F3" s="152"/>
      <c r="G3" s="152"/>
      <c r="H3" s="152"/>
      <c r="I3" s="152"/>
      <c r="J3" s="152"/>
      <c r="L3" s="153" t="s">
        <v>316</v>
      </c>
      <c r="M3" s="6">
        <v>15417</v>
      </c>
      <c r="N3" s="6">
        <v>19657</v>
      </c>
      <c r="P3" s="153" t="s">
        <v>298</v>
      </c>
      <c r="Q3" s="6">
        <v>61119</v>
      </c>
      <c r="R3" s="6">
        <v>6000</v>
      </c>
      <c r="T3" s="153" t="s">
        <v>500</v>
      </c>
      <c r="U3" s="6">
        <v>72265</v>
      </c>
      <c r="V3" s="6">
        <v>5692</v>
      </c>
    </row>
    <row r="4" spans="1:33">
      <c r="A4" s="150" t="s">
        <v>297</v>
      </c>
      <c r="B4" s="151">
        <v>34</v>
      </c>
      <c r="C4" s="151">
        <v>312</v>
      </c>
      <c r="D4" s="152"/>
      <c r="E4" s="152"/>
      <c r="F4" s="152"/>
      <c r="G4" s="152"/>
      <c r="H4" s="152"/>
      <c r="I4" s="152"/>
      <c r="J4" s="152"/>
      <c r="L4" s="153" t="s">
        <v>319</v>
      </c>
      <c r="M4" s="6">
        <v>16960</v>
      </c>
      <c r="N4" s="6">
        <v>19962</v>
      </c>
      <c r="P4" s="153" t="s">
        <v>300</v>
      </c>
      <c r="Q4" s="6">
        <v>63389</v>
      </c>
      <c r="R4" s="6">
        <v>6050</v>
      </c>
      <c r="T4" s="153" t="s">
        <v>514</v>
      </c>
      <c r="U4" s="6">
        <v>71523</v>
      </c>
      <c r="V4" s="6">
        <v>5818</v>
      </c>
    </row>
    <row r="5" spans="1:33">
      <c r="A5" s="150" t="s">
        <v>299</v>
      </c>
      <c r="B5" s="151">
        <v>8</v>
      </c>
      <c r="C5" s="151">
        <v>360</v>
      </c>
      <c r="D5" s="152"/>
      <c r="E5" s="152"/>
      <c r="F5" s="152"/>
      <c r="G5" s="152"/>
      <c r="H5" s="152"/>
      <c r="I5" s="152"/>
      <c r="J5" s="152"/>
      <c r="L5" s="153" t="s">
        <v>321</v>
      </c>
      <c r="M5" s="6">
        <v>15465</v>
      </c>
      <c r="N5" s="6">
        <v>20257</v>
      </c>
      <c r="P5" s="153" t="s">
        <v>302</v>
      </c>
      <c r="Q5" s="6">
        <v>65786</v>
      </c>
      <c r="R5" s="6">
        <v>6184</v>
      </c>
      <c r="T5" s="153" t="s">
        <v>567</v>
      </c>
      <c r="U5" s="6">
        <v>72140</v>
      </c>
      <c r="V5" s="6">
        <v>5983</v>
      </c>
      <c r="W5" s="152"/>
      <c r="X5" s="152"/>
      <c r="Y5" s="152"/>
      <c r="Z5" s="152"/>
      <c r="AA5" s="152"/>
      <c r="AB5" s="156"/>
      <c r="AC5" s="156"/>
      <c r="AD5" s="6"/>
      <c r="AE5" s="6"/>
      <c r="AF5" s="6"/>
      <c r="AG5" s="6"/>
    </row>
    <row r="6" spans="1:33">
      <c r="A6" s="150" t="s">
        <v>301</v>
      </c>
      <c r="B6" s="151">
        <v>302</v>
      </c>
      <c r="C6" s="151">
        <v>7872</v>
      </c>
      <c r="D6" s="152"/>
      <c r="E6" s="152"/>
      <c r="F6" s="152"/>
      <c r="G6" s="152"/>
      <c r="H6" s="152"/>
      <c r="I6" s="152"/>
      <c r="J6" s="152"/>
      <c r="L6" s="153" t="s">
        <v>323</v>
      </c>
      <c r="M6" s="6">
        <v>11778</v>
      </c>
      <c r="N6" s="6">
        <v>20032</v>
      </c>
      <c r="P6" s="153" t="s">
        <v>304</v>
      </c>
      <c r="Q6" s="6">
        <v>65673</v>
      </c>
      <c r="R6" s="6">
        <v>6179</v>
      </c>
      <c r="T6" s="153" t="s">
        <v>572</v>
      </c>
      <c r="U6" s="6">
        <v>71620</v>
      </c>
      <c r="V6" s="6">
        <v>6028</v>
      </c>
    </row>
    <row r="7" spans="1:33">
      <c r="A7" s="150" t="s">
        <v>303</v>
      </c>
      <c r="B7" s="151">
        <v>1174</v>
      </c>
      <c r="C7" s="151">
        <v>15309</v>
      </c>
      <c r="D7" s="152"/>
      <c r="E7" s="152"/>
      <c r="F7" s="152"/>
      <c r="G7" s="152"/>
      <c r="H7" s="152"/>
      <c r="I7" s="152"/>
      <c r="J7" s="152"/>
      <c r="L7" s="153" t="s">
        <v>326</v>
      </c>
      <c r="M7" s="6">
        <v>11896</v>
      </c>
      <c r="N7" s="6">
        <v>20223</v>
      </c>
      <c r="P7" s="153" t="s">
        <v>306</v>
      </c>
      <c r="Q7" s="6">
        <v>63722</v>
      </c>
      <c r="R7" s="6">
        <v>6098</v>
      </c>
      <c r="T7" s="153" t="s">
        <v>590</v>
      </c>
      <c r="U7" s="6">
        <v>71630</v>
      </c>
      <c r="V7" s="6">
        <v>6037</v>
      </c>
    </row>
    <row r="8" spans="1:33">
      <c r="A8" s="150" t="s">
        <v>305</v>
      </c>
      <c r="B8" s="151">
        <v>63</v>
      </c>
      <c r="C8" s="151">
        <v>893</v>
      </c>
      <c r="D8" s="152"/>
      <c r="E8" s="152"/>
      <c r="F8" s="152"/>
      <c r="G8" s="152"/>
      <c r="H8" s="152"/>
      <c r="I8" s="152"/>
      <c r="J8" s="152"/>
      <c r="L8" s="153" t="s">
        <v>329</v>
      </c>
      <c r="M8" s="6">
        <v>10808</v>
      </c>
      <c r="N8" s="6">
        <v>20219</v>
      </c>
      <c r="P8" s="153" t="s">
        <v>308</v>
      </c>
      <c r="Q8" s="6">
        <v>65653</v>
      </c>
      <c r="R8" s="6">
        <v>6139</v>
      </c>
      <c r="S8" s="6"/>
      <c r="T8" s="153" t="s">
        <v>607</v>
      </c>
      <c r="U8" s="6">
        <v>71450</v>
      </c>
      <c r="V8" s="6">
        <v>6059</v>
      </c>
    </row>
    <row r="9" spans="1:33">
      <c r="A9" s="150" t="s">
        <v>307</v>
      </c>
      <c r="B9" s="151">
        <v>56</v>
      </c>
      <c r="C9" s="151">
        <v>768</v>
      </c>
      <c r="D9" s="152"/>
      <c r="E9" s="152"/>
      <c r="F9" s="152"/>
      <c r="G9" s="152"/>
      <c r="H9" s="152"/>
      <c r="I9" s="152"/>
      <c r="J9" s="152"/>
      <c r="L9" s="153" t="s">
        <v>331</v>
      </c>
      <c r="M9" s="6">
        <v>12784</v>
      </c>
      <c r="N9" s="6">
        <v>20279</v>
      </c>
      <c r="P9" s="153" t="s">
        <v>310</v>
      </c>
      <c r="Q9" s="6">
        <v>67744</v>
      </c>
      <c r="R9" s="6">
        <v>6237</v>
      </c>
      <c r="S9" s="6"/>
      <c r="T9" s="153" t="s">
        <v>614</v>
      </c>
      <c r="U9" s="6">
        <v>70313</v>
      </c>
      <c r="V9" s="6">
        <v>6076</v>
      </c>
    </row>
    <row r="10" spans="1:33">
      <c r="A10" s="150" t="s">
        <v>309</v>
      </c>
      <c r="B10" s="157">
        <v>75</v>
      </c>
      <c r="C10" s="157">
        <v>561</v>
      </c>
      <c r="D10" s="156"/>
      <c r="E10" s="156"/>
      <c r="F10" s="156"/>
      <c r="G10" s="156"/>
      <c r="H10" s="156"/>
      <c r="I10" s="156"/>
      <c r="J10" s="156"/>
      <c r="L10" s="153" t="s">
        <v>333</v>
      </c>
      <c r="M10" s="6">
        <v>12217</v>
      </c>
      <c r="N10" s="6">
        <v>20068</v>
      </c>
      <c r="P10" s="153" t="s">
        <v>312</v>
      </c>
      <c r="Q10" s="6">
        <v>67588</v>
      </c>
      <c r="R10" s="6">
        <v>6212</v>
      </c>
      <c r="S10" s="6"/>
      <c r="T10" s="153" t="s">
        <v>618</v>
      </c>
      <c r="U10" s="6">
        <v>68917</v>
      </c>
      <c r="V10" s="6">
        <v>5957</v>
      </c>
    </row>
    <row r="11" spans="1:33">
      <c r="A11" s="150" t="s">
        <v>311</v>
      </c>
      <c r="B11" s="157">
        <v>122</v>
      </c>
      <c r="C11" s="157">
        <v>964</v>
      </c>
      <c r="D11" s="156"/>
      <c r="E11" s="156"/>
      <c r="F11" s="156"/>
      <c r="G11" s="156"/>
      <c r="H11" s="156"/>
      <c r="I11" s="156"/>
      <c r="J11" s="156"/>
      <c r="L11" s="153" t="s">
        <v>335</v>
      </c>
      <c r="M11" s="6">
        <v>12455</v>
      </c>
      <c r="N11" s="6">
        <v>20321</v>
      </c>
      <c r="P11" s="153" t="s">
        <v>314</v>
      </c>
      <c r="Q11" s="6">
        <v>65347</v>
      </c>
      <c r="R11" s="6">
        <v>6111</v>
      </c>
      <c r="S11" s="6"/>
    </row>
    <row r="12" spans="1:33">
      <c r="A12" s="150" t="s">
        <v>313</v>
      </c>
      <c r="B12" s="37">
        <v>5</v>
      </c>
      <c r="C12" s="37">
        <v>86</v>
      </c>
      <c r="D12" s="6"/>
      <c r="E12" s="6"/>
      <c r="F12" s="6"/>
      <c r="G12" s="6"/>
      <c r="H12" s="6"/>
      <c r="I12" s="6"/>
      <c r="J12" s="6"/>
      <c r="L12" s="153" t="s">
        <v>338</v>
      </c>
      <c r="M12" s="6">
        <v>13183</v>
      </c>
      <c r="N12" s="6">
        <v>20092</v>
      </c>
      <c r="P12" s="153" t="s">
        <v>317</v>
      </c>
      <c r="Q12" s="6">
        <v>67927</v>
      </c>
      <c r="R12" s="6">
        <v>6200</v>
      </c>
      <c r="S12" s="6"/>
    </row>
    <row r="13" spans="1:33">
      <c r="A13" s="150" t="s">
        <v>315</v>
      </c>
      <c r="B13" s="37">
        <v>10</v>
      </c>
      <c r="C13" s="37">
        <v>162</v>
      </c>
      <c r="D13" s="6"/>
      <c r="E13" s="6"/>
      <c r="F13" s="6"/>
      <c r="G13" s="6"/>
      <c r="H13" s="6"/>
      <c r="I13" s="6"/>
      <c r="J13" s="6"/>
      <c r="L13" s="153" t="s">
        <v>341</v>
      </c>
      <c r="M13" s="6">
        <v>16770</v>
      </c>
      <c r="N13" s="6">
        <v>19991</v>
      </c>
      <c r="P13" s="153" t="s">
        <v>320</v>
      </c>
      <c r="Q13" s="6">
        <v>70772</v>
      </c>
      <c r="R13" s="6">
        <v>6369</v>
      </c>
      <c r="S13" s="6"/>
    </row>
    <row r="14" spans="1:33">
      <c r="A14" s="150" t="s">
        <v>318</v>
      </c>
      <c r="B14" s="37">
        <v>172</v>
      </c>
      <c r="C14" s="37">
        <v>1714</v>
      </c>
      <c r="D14" s="6"/>
      <c r="E14" s="6"/>
      <c r="F14" s="6"/>
      <c r="G14" s="6"/>
      <c r="H14" s="6"/>
      <c r="I14" s="6"/>
      <c r="J14" s="6"/>
      <c r="L14" s="153" t="s">
        <v>344</v>
      </c>
      <c r="M14" s="6">
        <v>14810</v>
      </c>
      <c r="N14" s="6">
        <v>20058</v>
      </c>
      <c r="P14" s="153" t="s">
        <v>322</v>
      </c>
      <c r="Q14" s="6">
        <v>70668</v>
      </c>
      <c r="R14" s="6">
        <v>6356</v>
      </c>
      <c r="S14" s="6"/>
    </row>
    <row r="15" spans="1:33">
      <c r="A15" s="161" t="s">
        <v>147</v>
      </c>
      <c r="B15" s="162">
        <v>2208</v>
      </c>
      <c r="C15" s="162">
        <v>31282</v>
      </c>
      <c r="D15" s="6"/>
      <c r="E15" s="6"/>
      <c r="F15" s="6"/>
      <c r="G15" s="6"/>
      <c r="H15" s="6"/>
      <c r="I15" s="6"/>
      <c r="J15" s="6"/>
      <c r="L15" s="153" t="s">
        <v>347</v>
      </c>
      <c r="M15" s="6">
        <v>15522</v>
      </c>
      <c r="N15" s="6">
        <v>19935</v>
      </c>
      <c r="P15" s="153" t="s">
        <v>324</v>
      </c>
      <c r="Q15" s="6">
        <v>69985</v>
      </c>
      <c r="R15" s="6">
        <v>6323</v>
      </c>
      <c r="S15" s="6"/>
    </row>
    <row r="16" spans="1:33">
      <c r="L16" s="153" t="s">
        <v>350</v>
      </c>
      <c r="M16" s="6">
        <v>15495</v>
      </c>
      <c r="N16" s="6">
        <v>20900</v>
      </c>
      <c r="P16" s="153" t="s">
        <v>327</v>
      </c>
      <c r="Q16" s="6">
        <v>72657</v>
      </c>
      <c r="R16" s="6">
        <v>6410</v>
      </c>
      <c r="S16" s="6"/>
    </row>
    <row r="17" spans="1:24">
      <c r="A17" s="41" t="s">
        <v>325</v>
      </c>
      <c r="B17" s="41"/>
      <c r="L17" s="153" t="s">
        <v>353</v>
      </c>
      <c r="M17" s="6">
        <v>13563</v>
      </c>
      <c r="N17" s="6">
        <v>21055</v>
      </c>
      <c r="P17" s="153" t="s">
        <v>330</v>
      </c>
      <c r="Q17" s="6">
        <v>75727</v>
      </c>
      <c r="R17" s="6">
        <v>6657</v>
      </c>
      <c r="S17" s="6"/>
    </row>
    <row r="18" spans="1:24">
      <c r="A18" s="41" t="s">
        <v>328</v>
      </c>
      <c r="B18" s="41"/>
      <c r="L18" s="153" t="s">
        <v>356</v>
      </c>
      <c r="M18" s="6">
        <v>13234</v>
      </c>
      <c r="N18" s="6">
        <v>20615</v>
      </c>
      <c r="P18" s="153" t="s">
        <v>332</v>
      </c>
      <c r="Q18" s="6">
        <v>75348</v>
      </c>
      <c r="R18" s="6">
        <v>6627</v>
      </c>
      <c r="S18" s="6"/>
    </row>
    <row r="19" spans="1:24">
      <c r="D19" s="152"/>
      <c r="L19" s="153" t="s">
        <v>359</v>
      </c>
      <c r="M19" s="6">
        <v>12224</v>
      </c>
      <c r="N19" s="6">
        <v>20933</v>
      </c>
      <c r="P19" s="153" t="s">
        <v>334</v>
      </c>
      <c r="Q19" s="6">
        <v>74267</v>
      </c>
      <c r="R19" s="6">
        <v>6529</v>
      </c>
      <c r="S19" s="6"/>
    </row>
    <row r="20" spans="1:24" ht="18" customHeight="1">
      <c r="A20" s="436" t="s">
        <v>595</v>
      </c>
      <c r="B20" s="436"/>
      <c r="C20" s="436"/>
      <c r="D20" s="152"/>
      <c r="L20" s="153" t="s">
        <v>362</v>
      </c>
      <c r="M20" s="6">
        <v>11253</v>
      </c>
      <c r="N20" s="6">
        <v>20409</v>
      </c>
      <c r="P20" s="153" t="s">
        <v>336</v>
      </c>
      <c r="Q20" s="6">
        <v>77781</v>
      </c>
      <c r="R20" s="6">
        <v>6607</v>
      </c>
      <c r="S20" s="6"/>
      <c r="T20" s="433" t="s">
        <v>594</v>
      </c>
      <c r="U20" s="434"/>
      <c r="V20" s="434"/>
    </row>
    <row r="21" spans="1:24" ht="25.5">
      <c r="A21" s="148" t="s">
        <v>617</v>
      </c>
      <c r="B21" s="149" t="s">
        <v>616</v>
      </c>
      <c r="C21" s="149" t="s">
        <v>568</v>
      </c>
      <c r="D21" s="158"/>
      <c r="L21" s="153" t="s">
        <v>365</v>
      </c>
      <c r="M21" s="6">
        <v>6636</v>
      </c>
      <c r="N21" s="6">
        <v>24951</v>
      </c>
      <c r="P21" s="153" t="s">
        <v>339</v>
      </c>
      <c r="Q21" s="6">
        <v>78744</v>
      </c>
      <c r="R21" s="6">
        <v>6745</v>
      </c>
      <c r="S21" s="6"/>
      <c r="T21" s="434"/>
      <c r="U21" s="434"/>
      <c r="V21" s="434"/>
    </row>
    <row r="22" spans="1:24" ht="15" customHeight="1">
      <c r="A22" s="159" t="s">
        <v>337</v>
      </c>
      <c r="B22" s="152">
        <v>326771</v>
      </c>
      <c r="C22" s="152">
        <v>25939</v>
      </c>
      <c r="D22" s="158"/>
      <c r="L22" s="153" t="s">
        <v>408</v>
      </c>
      <c r="M22" s="6">
        <v>604</v>
      </c>
      <c r="N22" s="6">
        <v>29121</v>
      </c>
      <c r="P22" s="153" t="s">
        <v>342</v>
      </c>
      <c r="Q22" s="6">
        <v>79025</v>
      </c>
      <c r="R22" s="6">
        <v>6746</v>
      </c>
      <c r="S22" s="6"/>
      <c r="T22" s="434"/>
      <c r="U22" s="434"/>
      <c r="V22" s="434"/>
    </row>
    <row r="23" spans="1:24" ht="26.25">
      <c r="A23" s="163" t="s">
        <v>340</v>
      </c>
      <c r="B23" s="162">
        <v>68917</v>
      </c>
      <c r="C23" s="162">
        <v>5957</v>
      </c>
      <c r="D23" s="158"/>
      <c r="L23" s="153" t="s">
        <v>500</v>
      </c>
      <c r="M23" s="6">
        <v>788</v>
      </c>
      <c r="N23" s="6">
        <v>29874</v>
      </c>
      <c r="P23" s="153" t="s">
        <v>345</v>
      </c>
      <c r="Q23" s="6">
        <v>77908</v>
      </c>
      <c r="R23" s="6">
        <v>6690</v>
      </c>
      <c r="S23" s="6"/>
      <c r="T23" s="434"/>
      <c r="U23" s="434"/>
      <c r="V23" s="434"/>
    </row>
    <row r="24" spans="1:24">
      <c r="A24" s="159" t="s">
        <v>343</v>
      </c>
      <c r="B24" s="152">
        <v>21253</v>
      </c>
      <c r="C24" s="158">
        <v>409</v>
      </c>
      <c r="D24" s="158"/>
      <c r="L24" s="153" t="s">
        <v>514</v>
      </c>
      <c r="M24" s="6">
        <v>2087</v>
      </c>
      <c r="N24" s="6">
        <v>29817</v>
      </c>
      <c r="P24" s="153" t="s">
        <v>348</v>
      </c>
      <c r="Q24" s="6">
        <v>79828</v>
      </c>
      <c r="R24" s="6">
        <v>6686</v>
      </c>
      <c r="S24" s="6"/>
    </row>
    <row r="25" spans="1:24">
      <c r="A25" s="160" t="s">
        <v>346</v>
      </c>
      <c r="B25" s="152">
        <v>17368</v>
      </c>
      <c r="C25" s="158">
        <v>207</v>
      </c>
      <c r="D25" s="158"/>
      <c r="L25" s="153" t="s">
        <v>567</v>
      </c>
      <c r="M25" s="6">
        <v>3688</v>
      </c>
      <c r="N25" s="6">
        <v>28751</v>
      </c>
      <c r="P25" s="153" t="s">
        <v>351</v>
      </c>
      <c r="Q25" s="6">
        <v>81309</v>
      </c>
      <c r="R25" s="6">
        <v>6794</v>
      </c>
      <c r="S25" s="6"/>
    </row>
    <row r="26" spans="1:24">
      <c r="A26" s="160" t="s">
        <v>349</v>
      </c>
      <c r="B26" s="152">
        <v>3593</v>
      </c>
      <c r="C26" s="158">
        <v>181</v>
      </c>
      <c r="D26" s="152"/>
      <c r="L26" s="153" t="s">
        <v>572</v>
      </c>
      <c r="M26" s="6">
        <v>3548</v>
      </c>
      <c r="N26" s="6">
        <v>28413</v>
      </c>
      <c r="P26" s="153" t="s">
        <v>354</v>
      </c>
      <c r="Q26" s="6">
        <v>81481</v>
      </c>
      <c r="R26" s="6">
        <v>6748</v>
      </c>
      <c r="S26" s="6"/>
    </row>
    <row r="27" spans="1:24">
      <c r="A27" s="160" t="s">
        <v>352</v>
      </c>
      <c r="B27" s="152">
        <v>43</v>
      </c>
      <c r="C27" s="158">
        <v>5</v>
      </c>
      <c r="D27" s="152"/>
      <c r="L27" s="153" t="s">
        <v>590</v>
      </c>
      <c r="M27" s="6">
        <v>3913</v>
      </c>
      <c r="N27" s="6">
        <v>28199</v>
      </c>
      <c r="P27" s="153" t="s">
        <v>357</v>
      </c>
      <c r="Q27" s="6">
        <v>80384</v>
      </c>
      <c r="R27" s="6">
        <v>6695</v>
      </c>
      <c r="S27" s="6"/>
    </row>
    <row r="28" spans="1:24">
      <c r="A28" s="160" t="s">
        <v>355</v>
      </c>
      <c r="B28" s="152">
        <v>249</v>
      </c>
      <c r="C28" s="158">
        <v>16</v>
      </c>
      <c r="D28" s="158"/>
      <c r="L28" s="153" t="s">
        <v>607</v>
      </c>
      <c r="M28" s="6">
        <v>3490</v>
      </c>
      <c r="N28" s="6">
        <v>29323</v>
      </c>
      <c r="P28" s="153" t="s">
        <v>360</v>
      </c>
      <c r="Q28" s="6">
        <v>81715</v>
      </c>
      <c r="R28" s="6">
        <v>6652</v>
      </c>
      <c r="S28" s="6"/>
    </row>
    <row r="29" spans="1:24">
      <c r="A29" s="159" t="s">
        <v>358</v>
      </c>
      <c r="B29" s="152">
        <v>29463</v>
      </c>
      <c r="C29" s="152">
        <v>3981</v>
      </c>
      <c r="D29" s="158"/>
      <c r="L29" s="153" t="s">
        <v>614</v>
      </c>
      <c r="M29" s="6">
        <v>3136</v>
      </c>
      <c r="N29" s="6">
        <v>30095</v>
      </c>
      <c r="P29" s="153" t="s">
        <v>363</v>
      </c>
      <c r="Q29" s="6">
        <v>83328</v>
      </c>
      <c r="R29" s="6">
        <v>6802</v>
      </c>
      <c r="S29" s="6"/>
      <c r="V29" s="326"/>
      <c r="X29" s="326"/>
    </row>
    <row r="30" spans="1:24">
      <c r="A30" s="160" t="s">
        <v>361</v>
      </c>
      <c r="B30" s="152">
        <v>17419</v>
      </c>
      <c r="C30" s="152">
        <v>2172</v>
      </c>
      <c r="D30" s="152"/>
      <c r="L30" s="153" t="s">
        <v>618</v>
      </c>
      <c r="M30" s="6">
        <v>2950</v>
      </c>
      <c r="N30" s="6">
        <v>30324</v>
      </c>
      <c r="P30" s="153" t="s">
        <v>366</v>
      </c>
      <c r="Q30" s="6">
        <v>72704</v>
      </c>
      <c r="R30" s="6">
        <v>5780</v>
      </c>
      <c r="S30" s="6"/>
    </row>
    <row r="31" spans="1:24">
      <c r="A31" s="160" t="s">
        <v>364</v>
      </c>
      <c r="B31" s="152">
        <v>785</v>
      </c>
      <c r="C31" s="158">
        <v>59</v>
      </c>
      <c r="D31" s="158"/>
      <c r="L31" s="153" t="s">
        <v>641</v>
      </c>
      <c r="M31" s="6">
        <v>2208</v>
      </c>
      <c r="N31" s="6">
        <v>31282</v>
      </c>
      <c r="P31" s="153" t="s">
        <v>562</v>
      </c>
      <c r="Q31" s="6">
        <v>72265</v>
      </c>
      <c r="R31" s="6">
        <v>5818</v>
      </c>
      <c r="S31" s="6"/>
    </row>
    <row r="32" spans="1:24">
      <c r="A32" s="160" t="s">
        <v>367</v>
      </c>
      <c r="B32" s="152">
        <v>1579</v>
      </c>
      <c r="C32" s="158">
        <v>139</v>
      </c>
      <c r="D32" s="158"/>
      <c r="N32" s="396"/>
      <c r="O32" s="342"/>
      <c r="P32" s="378"/>
    </row>
    <row r="33" spans="1:16">
      <c r="A33" s="160" t="s">
        <v>368</v>
      </c>
      <c r="B33" s="152">
        <v>9680</v>
      </c>
      <c r="C33" s="152">
        <v>1611</v>
      </c>
      <c r="D33" s="158"/>
      <c r="L33" s="424"/>
      <c r="M33" s="424"/>
      <c r="N33" s="424"/>
      <c r="P33" s="155"/>
    </row>
    <row r="34" spans="1:16">
      <c r="A34" s="159" t="s">
        <v>369</v>
      </c>
      <c r="B34" s="152">
        <v>1</v>
      </c>
      <c r="C34" s="158">
        <v>0</v>
      </c>
      <c r="D34" s="158"/>
      <c r="L34" s="424"/>
      <c r="M34" s="424"/>
      <c r="N34" s="424"/>
      <c r="P34" s="155"/>
    </row>
    <row r="35" spans="1:16">
      <c r="A35" s="160" t="s">
        <v>370</v>
      </c>
      <c r="B35" s="152">
        <v>1</v>
      </c>
      <c r="C35" s="158">
        <v>0</v>
      </c>
      <c r="D35" s="158"/>
      <c r="L35" s="424"/>
      <c r="M35" s="424"/>
      <c r="N35" s="424"/>
      <c r="P35" s="155"/>
    </row>
    <row r="36" spans="1:16">
      <c r="A36" s="159" t="s">
        <v>371</v>
      </c>
      <c r="B36" s="152">
        <v>6303</v>
      </c>
      <c r="C36" s="158">
        <v>725</v>
      </c>
      <c r="D36" s="158"/>
      <c r="L36" s="424"/>
      <c r="M36" s="424"/>
      <c r="N36" s="424"/>
    </row>
    <row r="37" spans="1:16">
      <c r="A37" s="160" t="s">
        <v>372</v>
      </c>
      <c r="B37" s="152">
        <v>601</v>
      </c>
      <c r="C37" s="158">
        <v>14</v>
      </c>
      <c r="D37" s="158"/>
      <c r="L37" s="424"/>
      <c r="M37" s="424"/>
      <c r="N37" s="424"/>
    </row>
    <row r="38" spans="1:16">
      <c r="A38" s="160" t="s">
        <v>373</v>
      </c>
      <c r="B38" s="152">
        <v>2932</v>
      </c>
      <c r="C38" s="158">
        <v>640</v>
      </c>
      <c r="D38" s="158"/>
      <c r="L38" s="424"/>
      <c r="M38" s="424"/>
      <c r="N38" s="424"/>
    </row>
    <row r="39" spans="1:16">
      <c r="A39" s="160" t="s">
        <v>374</v>
      </c>
      <c r="B39" s="152">
        <v>2770</v>
      </c>
      <c r="C39" s="158">
        <v>71</v>
      </c>
      <c r="D39" s="158"/>
      <c r="L39" s="424"/>
      <c r="M39" s="424"/>
      <c r="N39" s="424"/>
    </row>
    <row r="40" spans="1:16">
      <c r="A40" s="159" t="s">
        <v>375</v>
      </c>
      <c r="B40" s="152">
        <v>1027</v>
      </c>
      <c r="C40" s="158">
        <v>53</v>
      </c>
      <c r="D40" s="158"/>
      <c r="L40" s="424"/>
      <c r="M40" s="424"/>
      <c r="N40" s="424"/>
    </row>
    <row r="41" spans="1:16">
      <c r="A41" s="160" t="s">
        <v>376</v>
      </c>
      <c r="B41" s="152">
        <v>971</v>
      </c>
      <c r="C41" s="158">
        <v>43</v>
      </c>
      <c r="D41" s="158"/>
      <c r="L41" s="424"/>
      <c r="M41" s="424"/>
      <c r="N41" s="424"/>
    </row>
    <row r="42" spans="1:16">
      <c r="A42" s="160" t="s">
        <v>377</v>
      </c>
      <c r="B42" s="152">
        <v>56</v>
      </c>
      <c r="C42" s="158">
        <v>10</v>
      </c>
      <c r="D42" s="158"/>
      <c r="L42" s="424"/>
      <c r="M42" s="424"/>
      <c r="N42" s="424"/>
    </row>
    <row r="43" spans="1:16">
      <c r="A43" s="159" t="s">
        <v>378</v>
      </c>
      <c r="B43" s="152">
        <v>2360</v>
      </c>
      <c r="C43" s="158">
        <v>43</v>
      </c>
      <c r="D43" s="158"/>
      <c r="L43" s="424"/>
      <c r="M43" s="424"/>
      <c r="N43" s="424"/>
    </row>
    <row r="44" spans="1:16">
      <c r="A44" s="160" t="s">
        <v>379</v>
      </c>
      <c r="B44" s="152">
        <v>882</v>
      </c>
      <c r="C44" s="158">
        <v>16</v>
      </c>
      <c r="D44" s="158"/>
      <c r="L44" s="424"/>
      <c r="M44" s="424"/>
      <c r="N44" s="424"/>
    </row>
    <row r="45" spans="1:16">
      <c r="A45" s="160" t="s">
        <v>380</v>
      </c>
      <c r="B45" s="152">
        <v>1478</v>
      </c>
      <c r="C45" s="158">
        <v>27</v>
      </c>
      <c r="D45" s="158"/>
      <c r="L45" s="424"/>
      <c r="M45" s="424"/>
      <c r="N45" s="424"/>
    </row>
    <row r="46" spans="1:16" ht="15" customHeight="1">
      <c r="A46" s="159" t="s">
        <v>381</v>
      </c>
      <c r="B46" s="152">
        <v>1000</v>
      </c>
      <c r="C46" s="158">
        <v>88</v>
      </c>
      <c r="D46" s="158"/>
      <c r="L46" s="424" t="s">
        <v>643</v>
      </c>
      <c r="M46" s="424"/>
      <c r="N46" s="424"/>
      <c r="O46" s="424"/>
    </row>
    <row r="47" spans="1:16">
      <c r="A47" s="160" t="s">
        <v>382</v>
      </c>
      <c r="B47" s="152">
        <v>947</v>
      </c>
      <c r="C47" s="158">
        <v>76</v>
      </c>
      <c r="D47" s="158"/>
      <c r="L47" s="424"/>
      <c r="M47" s="424"/>
      <c r="N47" s="424"/>
      <c r="O47" s="424"/>
    </row>
    <row r="48" spans="1:16">
      <c r="A48" s="160" t="s">
        <v>383</v>
      </c>
      <c r="B48" s="152">
        <v>53</v>
      </c>
      <c r="C48" s="158">
        <v>12</v>
      </c>
      <c r="D48" s="158"/>
      <c r="L48" s="424"/>
      <c r="M48" s="424"/>
      <c r="N48" s="424"/>
      <c r="O48" s="424"/>
    </row>
    <row r="49" spans="1:15">
      <c r="A49" s="160" t="s">
        <v>384</v>
      </c>
      <c r="B49" s="152">
        <v>0</v>
      </c>
      <c r="C49" s="158">
        <v>0</v>
      </c>
      <c r="D49" s="158"/>
      <c r="L49" s="424"/>
      <c r="M49" s="424"/>
      <c r="N49" s="424"/>
      <c r="O49" s="424"/>
    </row>
    <row r="50" spans="1:15">
      <c r="A50" s="159" t="s">
        <v>385</v>
      </c>
      <c r="B50" s="152">
        <v>2101</v>
      </c>
      <c r="C50" s="158">
        <v>163</v>
      </c>
      <c r="D50" s="158"/>
      <c r="L50" s="424"/>
      <c r="M50" s="424"/>
      <c r="N50" s="424"/>
      <c r="O50" s="424"/>
    </row>
    <row r="51" spans="1:15">
      <c r="A51" s="160" t="s">
        <v>386</v>
      </c>
      <c r="B51" s="152">
        <v>1461</v>
      </c>
      <c r="C51" s="158">
        <v>127</v>
      </c>
      <c r="D51" s="158"/>
      <c r="L51" s="424"/>
      <c r="M51" s="424"/>
      <c r="N51" s="424"/>
      <c r="O51" s="424"/>
    </row>
    <row r="52" spans="1:15">
      <c r="A52" s="160" t="s">
        <v>387</v>
      </c>
      <c r="B52" s="152">
        <v>169</v>
      </c>
      <c r="C52" s="158">
        <v>6</v>
      </c>
      <c r="D52" s="158"/>
      <c r="L52" s="424"/>
      <c r="M52" s="424"/>
      <c r="N52" s="424"/>
      <c r="O52" s="424"/>
    </row>
    <row r="53" spans="1:15">
      <c r="A53" s="160" t="s">
        <v>388</v>
      </c>
      <c r="B53" s="152">
        <v>471</v>
      </c>
      <c r="C53" s="158">
        <v>30</v>
      </c>
      <c r="D53" s="158"/>
      <c r="L53" s="424"/>
      <c r="M53" s="424"/>
      <c r="N53" s="424"/>
      <c r="O53" s="424"/>
    </row>
    <row r="54" spans="1:15">
      <c r="A54" s="159" t="s">
        <v>389</v>
      </c>
      <c r="B54" s="152">
        <v>1570</v>
      </c>
      <c r="C54" s="158">
        <v>98</v>
      </c>
      <c r="D54" s="158"/>
      <c r="L54" s="424"/>
      <c r="M54" s="424"/>
      <c r="N54" s="424"/>
      <c r="O54" s="424"/>
    </row>
    <row r="55" spans="1:15">
      <c r="A55" s="160" t="s">
        <v>390</v>
      </c>
      <c r="B55" s="152">
        <v>630</v>
      </c>
      <c r="C55" s="158">
        <v>38</v>
      </c>
      <c r="D55" s="158"/>
      <c r="L55" s="424"/>
      <c r="M55" s="424"/>
      <c r="N55" s="424"/>
      <c r="O55" s="424"/>
    </row>
    <row r="56" spans="1:15">
      <c r="A56" s="160" t="s">
        <v>391</v>
      </c>
      <c r="B56" s="152">
        <v>261</v>
      </c>
      <c r="C56" s="158">
        <v>21</v>
      </c>
      <c r="D56" s="158"/>
      <c r="L56" s="424"/>
      <c r="M56" s="424"/>
      <c r="N56" s="424"/>
      <c r="O56" s="424"/>
    </row>
    <row r="57" spans="1:15">
      <c r="A57" s="160" t="s">
        <v>392</v>
      </c>
      <c r="B57" s="152">
        <v>294</v>
      </c>
      <c r="C57" s="158">
        <v>12</v>
      </c>
      <c r="D57" s="158"/>
      <c r="L57" s="424"/>
      <c r="M57" s="424"/>
      <c r="N57" s="424"/>
      <c r="O57" s="424"/>
    </row>
    <row r="58" spans="1:15">
      <c r="A58" s="160" t="s">
        <v>393</v>
      </c>
      <c r="B58" s="152">
        <v>80</v>
      </c>
      <c r="C58" s="158">
        <v>7</v>
      </c>
      <c r="D58" s="158"/>
      <c r="L58" s="424"/>
      <c r="M58" s="424"/>
      <c r="N58" s="424"/>
      <c r="O58" s="424"/>
    </row>
    <row r="59" spans="1:15">
      <c r="A59" s="160" t="s">
        <v>394</v>
      </c>
      <c r="B59" s="152">
        <v>165</v>
      </c>
      <c r="C59" s="158">
        <v>12</v>
      </c>
      <c r="D59" s="158"/>
      <c r="L59" s="424"/>
      <c r="M59" s="424"/>
      <c r="N59" s="424"/>
      <c r="O59" s="424"/>
    </row>
    <row r="60" spans="1:15">
      <c r="A60" s="160" t="s">
        <v>395</v>
      </c>
      <c r="B60" s="152">
        <v>9</v>
      </c>
      <c r="C60" s="158">
        <v>3</v>
      </c>
      <c r="D60" s="158"/>
      <c r="L60" s="424"/>
      <c r="M60" s="424"/>
      <c r="N60" s="424"/>
      <c r="O60" s="424"/>
    </row>
    <row r="61" spans="1:15">
      <c r="A61" s="160" t="s">
        <v>396</v>
      </c>
      <c r="B61" s="152">
        <v>131</v>
      </c>
      <c r="C61" s="158">
        <v>5</v>
      </c>
      <c r="D61" s="158"/>
      <c r="L61" s="424"/>
      <c r="M61" s="424"/>
      <c r="N61" s="424"/>
      <c r="O61" s="424"/>
    </row>
    <row r="62" spans="1:15">
      <c r="A62" s="159" t="s">
        <v>397</v>
      </c>
      <c r="B62" s="152">
        <v>3839</v>
      </c>
      <c r="C62" s="158">
        <v>397</v>
      </c>
      <c r="D62" s="158"/>
      <c r="L62" s="424"/>
      <c r="M62" s="424"/>
      <c r="N62" s="424"/>
      <c r="O62" s="424"/>
    </row>
    <row r="63" spans="1:15">
      <c r="A63" s="160" t="s">
        <v>398</v>
      </c>
      <c r="B63" s="152">
        <v>96</v>
      </c>
      <c r="C63" s="158">
        <v>21</v>
      </c>
      <c r="D63" s="158"/>
    </row>
    <row r="64" spans="1:15">
      <c r="A64" s="160" t="s">
        <v>399</v>
      </c>
      <c r="B64" s="152">
        <v>646</v>
      </c>
      <c r="C64" s="158">
        <v>87</v>
      </c>
      <c r="D64" s="158"/>
    </row>
    <row r="65" spans="1:4">
      <c r="A65" s="160" t="s">
        <v>400</v>
      </c>
      <c r="B65" s="152">
        <v>905</v>
      </c>
      <c r="C65" s="158">
        <v>60</v>
      </c>
      <c r="D65" s="158"/>
    </row>
    <row r="66" spans="1:4">
      <c r="A66" s="160" t="s">
        <v>401</v>
      </c>
      <c r="B66" s="152">
        <v>714</v>
      </c>
      <c r="C66" s="158">
        <v>92</v>
      </c>
    </row>
    <row r="67" spans="1:4">
      <c r="A67" s="160" t="s">
        <v>402</v>
      </c>
      <c r="B67" s="152">
        <v>161</v>
      </c>
      <c r="C67" s="158">
        <v>18</v>
      </c>
    </row>
    <row r="68" spans="1:4">
      <c r="A68" s="160" t="s">
        <v>403</v>
      </c>
      <c r="B68" s="152">
        <v>1317</v>
      </c>
      <c r="C68" s="158">
        <v>119</v>
      </c>
    </row>
    <row r="69" spans="1:4">
      <c r="A69" s="160"/>
      <c r="B69" s="152"/>
      <c r="C69" s="158"/>
    </row>
    <row r="70" spans="1:4">
      <c r="A70" s="281" t="s">
        <v>619</v>
      </c>
      <c r="B70" s="152"/>
      <c r="C70" s="158"/>
    </row>
    <row r="74" spans="1:4">
      <c r="A74" s="41" t="s">
        <v>404</v>
      </c>
    </row>
    <row r="75" spans="1:4">
      <c r="A75" s="41" t="s">
        <v>328</v>
      </c>
    </row>
  </sheetData>
  <sheetProtection algorithmName="SHA-512" hashValue="RAG6+Rg2C7NXYgNgjavmigkM67q5q7hndnRj6MTLKmOqmZ9VVIiastqpcw/Rt0wajtyslMGBaJOh91AhKasTIw==" saltValue="q+WFoGMhtbfQDNxMBVdZsQ==" spinCount="100000" sheet="1" objects="1" scenarios="1"/>
  <mergeCells count="8">
    <mergeCell ref="T1:V1"/>
    <mergeCell ref="L46:O62"/>
    <mergeCell ref="T20:V23"/>
    <mergeCell ref="A1:C1"/>
    <mergeCell ref="L1:N1"/>
    <mergeCell ref="P1:R1"/>
    <mergeCell ref="A20:C20"/>
    <mergeCell ref="L33:N4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80" zoomScaleNormal="80" workbookViewId="0">
      <selection activeCell="B6" sqref="B6:C6"/>
    </sheetView>
  </sheetViews>
  <sheetFormatPr baseColWidth="10" defaultRowHeight="15"/>
  <cols>
    <col min="1" max="2" width="11.42578125" style="290"/>
    <col min="3" max="3" width="11.42578125" style="290" customWidth="1"/>
    <col min="4" max="7" width="11.42578125" style="290"/>
    <col min="8" max="8" width="0" style="290" hidden="1" customWidth="1"/>
    <col min="9" max="16" width="11.42578125" style="290"/>
    <col min="17" max="17" width="20.5703125" style="290" customWidth="1"/>
    <col min="18" max="16384" width="11.42578125" style="290"/>
  </cols>
  <sheetData>
    <row r="1" spans="1:22" s="146" customFormat="1" ht="22.5" customHeight="1">
      <c r="A1" s="437" t="s">
        <v>94</v>
      </c>
      <c r="B1" s="437"/>
      <c r="C1" s="437"/>
      <c r="D1" s="437"/>
      <c r="E1" s="437"/>
      <c r="F1" s="437"/>
      <c r="G1" s="437"/>
      <c r="H1" s="437"/>
      <c r="I1" s="437"/>
      <c r="J1" s="437"/>
      <c r="K1" s="437"/>
      <c r="L1" s="437"/>
      <c r="M1" s="437"/>
      <c r="N1" s="437"/>
      <c r="O1" s="437"/>
      <c r="P1" s="437"/>
      <c r="Q1" s="437"/>
      <c r="R1" s="437"/>
      <c r="S1" s="437"/>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38" t="s">
        <v>95</v>
      </c>
      <c r="B4" s="438"/>
      <c r="C4" s="438"/>
      <c r="D4" s="438"/>
      <c r="E4" s="438"/>
      <c r="F4" s="438"/>
      <c r="G4" s="20"/>
      <c r="H4" s="20"/>
      <c r="I4" s="438" t="s">
        <v>96</v>
      </c>
      <c r="J4" s="438"/>
      <c r="K4" s="438"/>
      <c r="L4" s="438"/>
      <c r="M4" s="438"/>
      <c r="N4" s="438"/>
      <c r="O4" s="21"/>
      <c r="P4" s="21"/>
      <c r="Q4" s="18"/>
      <c r="R4" s="18"/>
      <c r="S4" s="18"/>
    </row>
    <row r="5" spans="1:22" ht="25.5">
      <c r="A5" s="22" t="s">
        <v>97</v>
      </c>
      <c r="B5" s="23" t="s">
        <v>98</v>
      </c>
      <c r="C5" s="23" t="s">
        <v>99</v>
      </c>
      <c r="D5" s="24" t="s">
        <v>100</v>
      </c>
      <c r="E5" s="24" t="s">
        <v>101</v>
      </c>
      <c r="F5" s="25" t="s">
        <v>102</v>
      </c>
      <c r="G5" s="18"/>
      <c r="H5" s="18"/>
      <c r="I5" s="22" t="s">
        <v>103</v>
      </c>
      <c r="J5" s="23" t="s">
        <v>98</v>
      </c>
      <c r="K5" s="23" t="s">
        <v>99</v>
      </c>
      <c r="L5" s="24" t="s">
        <v>100</v>
      </c>
      <c r="M5" s="24" t="s">
        <v>101</v>
      </c>
      <c r="N5" s="25" t="s">
        <v>104</v>
      </c>
      <c r="O5" s="21"/>
      <c r="P5" s="21"/>
    </row>
    <row r="6" spans="1:22">
      <c r="A6" s="140">
        <v>44197</v>
      </c>
      <c r="B6" s="204">
        <v>56457</v>
      </c>
      <c r="C6" s="204">
        <v>65878</v>
      </c>
      <c r="D6" s="390">
        <v>9877</v>
      </c>
      <c r="E6" s="411">
        <v>112458</v>
      </c>
      <c r="F6" s="141">
        <v>122335</v>
      </c>
      <c r="G6" s="18"/>
      <c r="H6" s="18"/>
      <c r="I6" s="166">
        <v>2010</v>
      </c>
      <c r="J6" s="28">
        <v>53770</v>
      </c>
      <c r="K6" s="28">
        <v>49789</v>
      </c>
      <c r="L6" s="28">
        <v>10819</v>
      </c>
      <c r="M6" s="28">
        <v>92740</v>
      </c>
      <c r="N6" s="28">
        <v>103559</v>
      </c>
      <c r="O6" s="21"/>
      <c r="P6" s="21"/>
    </row>
    <row r="7" spans="1:22">
      <c r="A7" s="26">
        <v>44228</v>
      </c>
      <c r="B7" s="206"/>
      <c r="C7" s="206"/>
      <c r="D7" s="206"/>
      <c r="E7" s="207"/>
      <c r="F7" s="27"/>
      <c r="G7" s="18"/>
      <c r="H7" s="18"/>
      <c r="I7" s="166">
        <v>2011</v>
      </c>
      <c r="J7" s="28">
        <v>55125</v>
      </c>
      <c r="K7" s="28">
        <v>51594</v>
      </c>
      <c r="L7" s="28">
        <v>8458</v>
      </c>
      <c r="M7" s="28">
        <v>98261</v>
      </c>
      <c r="N7" s="28">
        <v>106719</v>
      </c>
      <c r="O7" s="21"/>
      <c r="P7" s="21"/>
    </row>
    <row r="8" spans="1:22">
      <c r="A8" s="26">
        <v>44256</v>
      </c>
      <c r="B8" s="28"/>
      <c r="C8" s="28"/>
      <c r="D8" s="28"/>
      <c r="E8" s="205"/>
      <c r="F8" s="27"/>
      <c r="G8" s="18"/>
      <c r="H8" s="18"/>
      <c r="I8" s="166">
        <v>2012</v>
      </c>
      <c r="J8" s="28">
        <v>58916</v>
      </c>
      <c r="K8" s="28">
        <v>55674</v>
      </c>
      <c r="L8" s="28">
        <v>8673</v>
      </c>
      <c r="M8" s="28">
        <v>105917</v>
      </c>
      <c r="N8" s="28">
        <v>114590</v>
      </c>
      <c r="O8" s="21"/>
      <c r="P8" s="21"/>
    </row>
    <row r="9" spans="1:22">
      <c r="A9" s="26">
        <v>44287</v>
      </c>
      <c r="B9" s="208"/>
      <c r="C9" s="208"/>
      <c r="D9" s="209"/>
      <c r="E9" s="205"/>
      <c r="F9" s="27"/>
      <c r="G9" s="37"/>
      <c r="H9" s="37"/>
      <c r="I9" s="166">
        <v>2013</v>
      </c>
      <c r="J9" s="28">
        <v>61582</v>
      </c>
      <c r="K9" s="28">
        <v>58914</v>
      </c>
      <c r="L9" s="28">
        <v>8477</v>
      </c>
      <c r="M9" s="28">
        <v>112019</v>
      </c>
      <c r="N9" s="28">
        <v>120496</v>
      </c>
      <c r="O9" s="21"/>
      <c r="P9" s="21"/>
    </row>
    <row r="10" spans="1:22">
      <c r="A10" s="26">
        <v>44317</v>
      </c>
      <c r="B10" s="28"/>
      <c r="C10" s="28"/>
      <c r="D10" s="28"/>
      <c r="E10" s="205"/>
      <c r="F10" s="27"/>
      <c r="G10" s="18"/>
      <c r="H10" s="18"/>
      <c r="I10" s="166">
        <v>2014</v>
      </c>
      <c r="J10" s="28">
        <v>58134</v>
      </c>
      <c r="K10" s="28">
        <v>56797</v>
      </c>
      <c r="L10" s="28">
        <v>7379</v>
      </c>
      <c r="M10" s="28">
        <v>107552</v>
      </c>
      <c r="N10" s="28">
        <v>114931</v>
      </c>
      <c r="O10" s="21"/>
      <c r="P10" s="21"/>
    </row>
    <row r="11" spans="1:22">
      <c r="A11" s="26">
        <v>44348</v>
      </c>
      <c r="B11" s="28"/>
      <c r="C11" s="28"/>
      <c r="D11" s="28"/>
      <c r="E11" s="205"/>
      <c r="F11" s="27"/>
      <c r="G11" s="37"/>
      <c r="H11" s="37"/>
      <c r="I11" s="166">
        <v>2015</v>
      </c>
      <c r="J11" s="28">
        <v>53523</v>
      </c>
      <c r="K11" s="28">
        <v>54850</v>
      </c>
      <c r="L11" s="28">
        <v>6521</v>
      </c>
      <c r="M11" s="28">
        <v>101852</v>
      </c>
      <c r="N11" s="28">
        <v>108373</v>
      </c>
      <c r="O11" s="21"/>
      <c r="P11" s="21"/>
    </row>
    <row r="12" spans="1:22">
      <c r="A12" s="26">
        <v>44378</v>
      </c>
      <c r="B12" s="28"/>
      <c r="C12" s="28"/>
      <c r="D12" s="28"/>
      <c r="E12" s="21"/>
      <c r="F12" s="27"/>
      <c r="G12" s="37"/>
      <c r="H12" s="37"/>
      <c r="I12" s="166">
        <v>2016</v>
      </c>
      <c r="J12" s="28">
        <v>49494</v>
      </c>
      <c r="K12" s="28">
        <v>53655</v>
      </c>
      <c r="L12" s="28">
        <v>5328</v>
      </c>
      <c r="M12" s="28">
        <v>97821</v>
      </c>
      <c r="N12" s="28">
        <v>103149</v>
      </c>
      <c r="O12" s="21"/>
      <c r="P12" s="21"/>
    </row>
    <row r="13" spans="1:22">
      <c r="A13" s="26">
        <v>44409</v>
      </c>
      <c r="B13" s="28"/>
      <c r="C13" s="28"/>
      <c r="D13" s="28"/>
      <c r="E13" s="21"/>
      <c r="F13" s="27"/>
      <c r="G13" s="337"/>
      <c r="H13" s="37"/>
      <c r="I13" s="166">
        <v>2017</v>
      </c>
      <c r="J13" s="28">
        <v>45576</v>
      </c>
      <c r="K13" s="28">
        <v>52375</v>
      </c>
      <c r="L13" s="28">
        <v>6044</v>
      </c>
      <c r="M13" s="28">
        <v>91907</v>
      </c>
      <c r="N13" s="28">
        <v>97951</v>
      </c>
      <c r="O13" s="21"/>
      <c r="P13" s="21"/>
    </row>
    <row r="14" spans="1:22">
      <c r="A14" s="26">
        <v>44440</v>
      </c>
      <c r="B14" s="28"/>
      <c r="C14" s="28"/>
      <c r="D14" s="37"/>
      <c r="E14" s="28"/>
      <c r="F14" s="27"/>
      <c r="G14" s="37"/>
      <c r="H14" s="37"/>
      <c r="I14" s="166">
        <v>2018</v>
      </c>
      <c r="J14" s="28">
        <v>41129</v>
      </c>
      <c r="K14" s="28">
        <v>50921</v>
      </c>
      <c r="L14" s="28">
        <v>5576</v>
      </c>
      <c r="M14" s="28">
        <v>86474</v>
      </c>
      <c r="N14" s="28">
        <v>92050</v>
      </c>
      <c r="O14" s="21"/>
      <c r="P14" s="21"/>
    </row>
    <row r="15" spans="1:22">
      <c r="A15" s="26">
        <v>44470</v>
      </c>
      <c r="B15" s="208"/>
      <c r="C15" s="208"/>
      <c r="D15" s="208"/>
      <c r="E15" s="208"/>
      <c r="F15" s="27"/>
      <c r="G15" s="37"/>
      <c r="H15" s="37"/>
      <c r="I15" s="166">
        <v>2019</v>
      </c>
      <c r="J15" s="28">
        <v>39836</v>
      </c>
      <c r="K15" s="28">
        <v>49947</v>
      </c>
      <c r="L15" s="28">
        <v>5707</v>
      </c>
      <c r="M15" s="28">
        <v>84076</v>
      </c>
      <c r="N15" s="28">
        <v>89783</v>
      </c>
      <c r="O15" s="21"/>
      <c r="P15" s="21"/>
    </row>
    <row r="16" spans="1:22">
      <c r="A16" s="26">
        <v>44501</v>
      </c>
      <c r="B16" s="208"/>
      <c r="C16" s="208"/>
      <c r="D16" s="208"/>
      <c r="E16" s="208"/>
      <c r="F16" s="27"/>
      <c r="G16" s="37"/>
      <c r="H16" s="37"/>
      <c r="I16" s="166">
        <v>2020</v>
      </c>
      <c r="J16" s="28">
        <v>40983</v>
      </c>
      <c r="K16" s="28">
        <v>50406</v>
      </c>
      <c r="L16" s="28">
        <v>5806</v>
      </c>
      <c r="M16" s="28">
        <v>85583</v>
      </c>
      <c r="N16" s="28">
        <v>91389</v>
      </c>
    </row>
    <row r="17" spans="1:19">
      <c r="A17" s="26">
        <v>44531</v>
      </c>
      <c r="B17" s="204"/>
      <c r="C17" s="204"/>
      <c r="D17" s="390"/>
      <c r="E17" s="390"/>
      <c r="F17" s="141"/>
      <c r="G17" s="337"/>
      <c r="H17" s="337"/>
      <c r="I17" s="419">
        <v>2021</v>
      </c>
      <c r="J17" s="204">
        <v>56457</v>
      </c>
      <c r="K17" s="204">
        <v>65878</v>
      </c>
      <c r="L17" s="204">
        <v>9877</v>
      </c>
      <c r="M17" s="204">
        <v>112458</v>
      </c>
      <c r="N17" s="204">
        <v>122335</v>
      </c>
    </row>
    <row r="18" spans="1:19">
      <c r="A18" s="26"/>
      <c r="B18" s="29"/>
      <c r="C18" s="29"/>
      <c r="D18" s="29"/>
      <c r="E18" s="30"/>
      <c r="F18" s="18"/>
      <c r="G18" s="18"/>
      <c r="H18" s="37"/>
      <c r="I18" s="18"/>
      <c r="J18" s="18"/>
      <c r="K18" s="18"/>
      <c r="L18" s="18"/>
      <c r="M18" s="18"/>
      <c r="N18" s="18"/>
      <c r="O18" s="18"/>
      <c r="P18" s="18"/>
      <c r="Q18" s="18"/>
      <c r="R18" s="18"/>
      <c r="S18" s="18"/>
    </row>
    <row r="19" spans="1:19">
      <c r="A19" s="26"/>
      <c r="B19" s="29"/>
      <c r="C19" s="29"/>
      <c r="D19" s="29"/>
      <c r="E19" s="30"/>
      <c r="F19" s="31"/>
      <c r="G19" s="18"/>
      <c r="H19" s="37"/>
      <c r="I19" s="37"/>
      <c r="J19" s="37"/>
      <c r="K19" s="37"/>
      <c r="L19" s="18"/>
      <c r="M19" s="18"/>
      <c r="N19" s="18"/>
      <c r="O19" s="18"/>
      <c r="P19" s="18"/>
      <c r="Q19" s="18"/>
      <c r="R19" s="18"/>
      <c r="S19" s="18"/>
    </row>
    <row r="20" spans="1:19">
      <c r="A20" s="26"/>
      <c r="B20" s="32"/>
      <c r="C20" s="32"/>
      <c r="D20" s="32"/>
      <c r="E20" s="33"/>
      <c r="F20" s="34"/>
      <c r="G20" s="18"/>
      <c r="H20" s="37"/>
      <c r="I20" s="18"/>
      <c r="J20" s="18"/>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c r="J40" s="6"/>
    </row>
    <row r="41" spans="1:21">
      <c r="A41" s="18"/>
      <c r="B41" s="18"/>
      <c r="C41" s="18"/>
      <c r="D41" s="18"/>
      <c r="E41" s="18"/>
      <c r="F41" s="18"/>
      <c r="G41" s="18"/>
      <c r="H41" s="18"/>
    </row>
    <row r="42" spans="1:21">
      <c r="A42" s="18"/>
      <c r="B42" s="18"/>
      <c r="C42" s="18"/>
      <c r="D42" s="18"/>
      <c r="E42" s="18"/>
      <c r="F42" s="18"/>
      <c r="G42" s="18"/>
      <c r="H42" s="18"/>
      <c r="I42" s="439" t="s">
        <v>105</v>
      </c>
      <c r="J42" s="439"/>
      <c r="K42" s="439"/>
      <c r="L42" s="439"/>
      <c r="M42" s="439"/>
      <c r="N42" s="439"/>
      <c r="O42" s="439"/>
      <c r="P42" s="439"/>
      <c r="Q42" s="439"/>
      <c r="R42" s="439"/>
      <c r="S42" s="439"/>
      <c r="T42" s="439"/>
      <c r="U42" s="439"/>
    </row>
    <row r="43" spans="1:21">
      <c r="B43" s="37"/>
      <c r="C43" s="37"/>
      <c r="D43" s="37"/>
      <c r="E43" s="37"/>
      <c r="F43" s="18"/>
      <c r="G43" s="18"/>
      <c r="H43" s="18"/>
      <c r="I43" s="440">
        <v>2018</v>
      </c>
      <c r="J43" s="441"/>
      <c r="K43" s="442">
        <v>2019</v>
      </c>
      <c r="L43" s="443"/>
      <c r="M43" s="440">
        <v>2020</v>
      </c>
      <c r="N43" s="441"/>
      <c r="O43" s="442">
        <v>2021</v>
      </c>
      <c r="P43" s="443"/>
      <c r="Q43" s="35" t="s">
        <v>106</v>
      </c>
      <c r="R43" s="444" t="s">
        <v>287</v>
      </c>
      <c r="S43" s="445"/>
      <c r="T43" s="444" t="s">
        <v>668</v>
      </c>
      <c r="U43" s="446"/>
    </row>
    <row r="44" spans="1:21" ht="15" customHeight="1">
      <c r="B44" s="327"/>
      <c r="C44" s="327"/>
      <c r="D44" s="327"/>
      <c r="E44" s="327"/>
      <c r="F44" s="327"/>
      <c r="G44" s="327"/>
      <c r="H44" s="18"/>
      <c r="I44" s="36">
        <v>43101</v>
      </c>
      <c r="J44" s="38">
        <v>92050</v>
      </c>
      <c r="K44" s="36">
        <v>43466</v>
      </c>
      <c r="L44" s="21">
        <v>89783</v>
      </c>
      <c r="M44" s="36">
        <v>43831</v>
      </c>
      <c r="N44" s="21">
        <v>91389</v>
      </c>
      <c r="O44" s="36">
        <v>44197</v>
      </c>
      <c r="P44" s="21">
        <v>122335</v>
      </c>
      <c r="Q44" s="282">
        <f t="shared" ref="Q44:Q55" si="0">((L44-J44)/J44)*100</f>
        <v>-2.4627919608908204</v>
      </c>
      <c r="R44" s="448">
        <f t="shared" ref="R44:R55" si="1">((N44-L44)/L44)*100</f>
        <v>1.7887573371350922</v>
      </c>
      <c r="S44" s="450"/>
      <c r="T44" s="448">
        <f>((P44-N44)/N44)*100</f>
        <v>33.861843329065863</v>
      </c>
      <c r="U44" s="449"/>
    </row>
    <row r="45" spans="1:21">
      <c r="A45" s="327"/>
      <c r="B45" s="327"/>
      <c r="C45" s="327"/>
      <c r="D45" s="327"/>
      <c r="E45" s="327"/>
      <c r="F45" s="327"/>
      <c r="G45" s="327"/>
      <c r="H45" s="18"/>
      <c r="I45" s="36">
        <v>43132</v>
      </c>
      <c r="J45" s="21">
        <v>91721</v>
      </c>
      <c r="K45" s="36">
        <v>43497</v>
      </c>
      <c r="L45" s="21">
        <v>89435</v>
      </c>
      <c r="M45" s="36">
        <v>43862</v>
      </c>
      <c r="N45" s="21">
        <v>89708</v>
      </c>
      <c r="O45" s="36">
        <v>44228</v>
      </c>
      <c r="P45" s="21"/>
      <c r="Q45" s="282">
        <f t="shared" si="0"/>
        <v>-2.4923409033918076</v>
      </c>
      <c r="R45" s="448">
        <f t="shared" si="1"/>
        <v>0.30524962263096106</v>
      </c>
      <c r="S45" s="450"/>
      <c r="T45" s="448"/>
      <c r="U45" s="449"/>
    </row>
    <row r="46" spans="1:21">
      <c r="A46" s="327"/>
      <c r="B46" s="327"/>
      <c r="C46" s="327"/>
      <c r="D46" s="327"/>
      <c r="E46" s="327"/>
      <c r="F46" s="327"/>
      <c r="G46" s="327"/>
      <c r="H46" s="18"/>
      <c r="I46" s="36">
        <v>43160</v>
      </c>
      <c r="J46" s="37">
        <v>91396</v>
      </c>
      <c r="K46" s="36">
        <v>43525</v>
      </c>
      <c r="L46" s="21">
        <v>89263</v>
      </c>
      <c r="M46" s="36">
        <v>43891</v>
      </c>
      <c r="N46" s="21">
        <v>99630</v>
      </c>
      <c r="O46" s="36">
        <v>44256</v>
      </c>
      <c r="P46" s="21"/>
      <c r="Q46" s="282">
        <f t="shared" si="0"/>
        <v>-2.3338001663092478</v>
      </c>
      <c r="R46" s="448">
        <f t="shared" si="1"/>
        <v>11.613994600226297</v>
      </c>
      <c r="S46" s="450"/>
      <c r="T46" s="448"/>
      <c r="U46" s="449"/>
    </row>
    <row r="47" spans="1:21">
      <c r="A47" s="327"/>
      <c r="B47" s="327"/>
      <c r="C47" s="327"/>
      <c r="D47" s="327"/>
      <c r="E47" s="327"/>
      <c r="F47" s="327"/>
      <c r="G47" s="327"/>
      <c r="H47" s="18"/>
      <c r="I47" s="36">
        <v>43191</v>
      </c>
      <c r="J47" s="21">
        <v>90961</v>
      </c>
      <c r="K47" s="36">
        <v>43556</v>
      </c>
      <c r="L47" s="21">
        <v>88275</v>
      </c>
      <c r="M47" s="36">
        <v>43922</v>
      </c>
      <c r="N47" s="21">
        <v>110726</v>
      </c>
      <c r="O47" s="36">
        <v>44287</v>
      </c>
      <c r="P47" s="21"/>
      <c r="Q47" s="282">
        <f t="shared" si="0"/>
        <v>-2.9529138861709963</v>
      </c>
      <c r="R47" s="448">
        <f t="shared" si="1"/>
        <v>25.433021806853585</v>
      </c>
      <c r="S47" s="450"/>
      <c r="T47" s="448"/>
      <c r="U47" s="449"/>
    </row>
    <row r="48" spans="1:21">
      <c r="A48" s="327"/>
      <c r="B48" s="327"/>
      <c r="C48" s="327"/>
      <c r="D48" s="327"/>
      <c r="E48" s="327"/>
      <c r="F48" s="327"/>
      <c r="G48" s="327"/>
      <c r="H48" s="18"/>
      <c r="I48" s="36">
        <v>43221</v>
      </c>
      <c r="J48" s="21">
        <v>90789</v>
      </c>
      <c r="K48" s="36">
        <v>43586</v>
      </c>
      <c r="L48" s="21">
        <v>87986</v>
      </c>
      <c r="M48" s="36">
        <v>43952</v>
      </c>
      <c r="N48" s="21">
        <v>112673</v>
      </c>
      <c r="O48" s="36">
        <v>44317</v>
      </c>
      <c r="P48" s="21"/>
      <c r="Q48" s="282">
        <f t="shared" si="0"/>
        <v>-3.0873784269019375</v>
      </c>
      <c r="R48" s="448">
        <f t="shared" si="1"/>
        <v>28.057872843406905</v>
      </c>
      <c r="S48" s="450"/>
      <c r="T48" s="448"/>
      <c r="U48" s="449"/>
    </row>
    <row r="49" spans="1:21">
      <c r="B49" s="327"/>
      <c r="C49" s="327"/>
      <c r="D49" s="327"/>
      <c r="E49" s="327"/>
      <c r="F49" s="327"/>
      <c r="G49" s="327"/>
      <c r="I49" s="36">
        <v>43252</v>
      </c>
      <c r="J49" s="21">
        <v>89199</v>
      </c>
      <c r="K49" s="36">
        <v>43617</v>
      </c>
      <c r="L49" s="21">
        <v>86860</v>
      </c>
      <c r="M49" s="36">
        <v>43983</v>
      </c>
      <c r="N49" s="21">
        <v>112750</v>
      </c>
      <c r="O49" s="36">
        <v>44348</v>
      </c>
      <c r="P49" s="21"/>
      <c r="Q49" s="282">
        <f t="shared" si="0"/>
        <v>-2.6222267065774281</v>
      </c>
      <c r="R49" s="448">
        <f t="shared" si="1"/>
        <v>29.806585309693762</v>
      </c>
      <c r="S49" s="450"/>
      <c r="T49" s="448"/>
      <c r="U49" s="449"/>
    </row>
    <row r="50" spans="1:21">
      <c r="B50" s="327"/>
      <c r="C50" s="327"/>
      <c r="D50" s="327"/>
      <c r="E50" s="327"/>
      <c r="F50" s="327"/>
      <c r="G50" s="327"/>
      <c r="I50" s="36">
        <v>43282</v>
      </c>
      <c r="J50" s="21">
        <v>88702</v>
      </c>
      <c r="K50" s="36">
        <v>43647</v>
      </c>
      <c r="L50" s="21">
        <v>88074</v>
      </c>
      <c r="M50" s="36">
        <v>44013</v>
      </c>
      <c r="N50" s="21">
        <v>110806</v>
      </c>
      <c r="O50" s="36">
        <v>44378</v>
      </c>
      <c r="P50" s="21"/>
      <c r="Q50" s="282">
        <f t="shared" si="0"/>
        <v>-0.70798854591779214</v>
      </c>
      <c r="R50" s="448">
        <f t="shared" si="1"/>
        <v>25.810114222131393</v>
      </c>
      <c r="S50" s="450"/>
      <c r="T50" s="448"/>
      <c r="U50" s="449"/>
    </row>
    <row r="51" spans="1:21" ht="15" customHeight="1">
      <c r="B51" s="343"/>
      <c r="C51" s="343"/>
      <c r="D51" s="343"/>
      <c r="E51" s="343"/>
      <c r="F51" s="343"/>
      <c r="G51" s="343"/>
      <c r="H51" s="391"/>
      <c r="I51" s="36">
        <v>43313</v>
      </c>
      <c r="J51" s="21">
        <v>88903</v>
      </c>
      <c r="K51" s="36">
        <v>43678</v>
      </c>
      <c r="L51" s="21">
        <v>88317</v>
      </c>
      <c r="M51" s="36">
        <v>44044</v>
      </c>
      <c r="N51" s="21">
        <v>111066</v>
      </c>
      <c r="O51" s="36">
        <v>44409</v>
      </c>
      <c r="P51" s="21"/>
      <c r="Q51" s="282">
        <f t="shared" si="0"/>
        <v>-0.65914536067399299</v>
      </c>
      <c r="R51" s="448">
        <f t="shared" si="1"/>
        <v>25.758347769965013</v>
      </c>
      <c r="S51" s="450"/>
      <c r="T51" s="448"/>
      <c r="U51" s="449"/>
    </row>
    <row r="52" spans="1:21">
      <c r="A52" s="287" t="s">
        <v>517</v>
      </c>
      <c r="B52" s="343"/>
      <c r="C52" s="343"/>
      <c r="D52" s="343"/>
      <c r="E52" s="343"/>
      <c r="F52" s="343"/>
      <c r="G52" s="343"/>
      <c r="H52" s="343"/>
      <c r="I52" s="36">
        <v>43344</v>
      </c>
      <c r="J52" s="21">
        <v>87942</v>
      </c>
      <c r="K52" s="36">
        <v>43709</v>
      </c>
      <c r="L52" s="21">
        <v>88509</v>
      </c>
      <c r="M52" s="36">
        <v>44075</v>
      </c>
      <c r="N52" s="21">
        <v>109887</v>
      </c>
      <c r="O52" s="36">
        <v>44440</v>
      </c>
      <c r="P52" s="21"/>
      <c r="Q52" s="282">
        <f t="shared" si="0"/>
        <v>0.64474312615132701</v>
      </c>
      <c r="R52" s="448">
        <f t="shared" si="1"/>
        <v>24.153475917703286</v>
      </c>
      <c r="S52" s="450"/>
      <c r="T52" s="448"/>
      <c r="U52" s="449"/>
    </row>
    <row r="53" spans="1:21">
      <c r="A53" s="343"/>
      <c r="B53" s="343"/>
      <c r="C53" s="343"/>
      <c r="D53" s="343"/>
      <c r="E53" s="343"/>
      <c r="F53" s="343"/>
      <c r="G53" s="343"/>
      <c r="H53" s="391"/>
      <c r="I53" s="36">
        <v>43374</v>
      </c>
      <c r="J53" s="21">
        <v>89470</v>
      </c>
      <c r="K53" s="36">
        <v>43739</v>
      </c>
      <c r="L53" s="21">
        <v>91246</v>
      </c>
      <c r="M53" s="36">
        <v>44105</v>
      </c>
      <c r="N53" s="21">
        <v>113557</v>
      </c>
      <c r="O53" s="36">
        <v>44470</v>
      </c>
      <c r="P53" s="21"/>
      <c r="Q53" s="282">
        <f t="shared" si="0"/>
        <v>1.9850229127081702</v>
      </c>
      <c r="R53" s="451">
        <f t="shared" si="1"/>
        <v>24.451482804725686</v>
      </c>
      <c r="S53" s="448"/>
      <c r="T53" s="448"/>
      <c r="U53" s="449"/>
    </row>
    <row r="54" spans="1:21">
      <c r="A54" s="343"/>
      <c r="B54" s="343"/>
      <c r="C54" s="343"/>
      <c r="D54" s="343"/>
      <c r="E54" s="343"/>
      <c r="F54" s="343"/>
      <c r="G54" s="343"/>
      <c r="H54" s="343"/>
      <c r="I54" s="36">
        <v>43405</v>
      </c>
      <c r="J54" s="21">
        <v>90057</v>
      </c>
      <c r="K54" s="36">
        <v>43770</v>
      </c>
      <c r="L54" s="21">
        <v>91190</v>
      </c>
      <c r="M54" s="36">
        <v>44136</v>
      </c>
      <c r="N54" s="21">
        <v>116781</v>
      </c>
      <c r="O54" s="36">
        <v>44501</v>
      </c>
      <c r="P54" s="21"/>
      <c r="Q54" s="282">
        <f t="shared" si="0"/>
        <v>1.2580920972273115</v>
      </c>
      <c r="R54" s="451">
        <f t="shared" si="1"/>
        <v>28.063384142998139</v>
      </c>
      <c r="S54" s="448"/>
      <c r="T54" s="448"/>
      <c r="U54" s="449"/>
    </row>
    <row r="55" spans="1:21">
      <c r="A55" s="343"/>
      <c r="B55" s="343"/>
      <c r="C55" s="343"/>
      <c r="D55" s="343"/>
      <c r="E55" s="343"/>
      <c r="F55" s="343"/>
      <c r="G55" s="391"/>
      <c r="H55" s="343"/>
      <c r="I55" s="36">
        <v>43435</v>
      </c>
      <c r="J55" s="21">
        <v>88974</v>
      </c>
      <c r="K55" s="36">
        <v>43800</v>
      </c>
      <c r="L55" s="21">
        <v>89650</v>
      </c>
      <c r="M55" s="36">
        <v>44166</v>
      </c>
      <c r="N55" s="21">
        <v>117624</v>
      </c>
      <c r="O55" s="36">
        <v>44531</v>
      </c>
      <c r="P55" s="21"/>
      <c r="Q55" s="282">
        <f t="shared" si="0"/>
        <v>0.75977251781419286</v>
      </c>
      <c r="R55" s="451">
        <f t="shared" si="1"/>
        <v>31.20356943669827</v>
      </c>
      <c r="S55" s="448"/>
      <c r="T55" s="448"/>
      <c r="U55" s="449"/>
    </row>
    <row r="56" spans="1:21" ht="302.25" customHeight="1">
      <c r="A56" s="447" t="s">
        <v>669</v>
      </c>
      <c r="B56" s="447"/>
      <c r="C56" s="447"/>
      <c r="D56" s="447"/>
      <c r="E56" s="447"/>
      <c r="F56" s="447"/>
      <c r="G56" s="447"/>
      <c r="H56" s="447"/>
      <c r="I56" s="18"/>
      <c r="J56" s="452"/>
      <c r="K56" s="453"/>
      <c r="L56" s="453"/>
      <c r="M56" s="453"/>
      <c r="N56" s="453"/>
      <c r="O56" s="453"/>
      <c r="P56" s="453"/>
      <c r="Q56" s="453"/>
      <c r="R56" s="18"/>
      <c r="S56" s="18"/>
    </row>
    <row r="57" spans="1:21">
      <c r="A57" s="343"/>
      <c r="B57" s="343"/>
      <c r="C57" s="343"/>
      <c r="D57" s="343"/>
      <c r="E57" s="343"/>
      <c r="F57" s="343"/>
      <c r="G57" s="343"/>
      <c r="H57" s="343"/>
      <c r="I57" s="18"/>
      <c r="J57" s="18"/>
      <c r="K57" s="18"/>
      <c r="L57" s="18"/>
      <c r="M57" s="18"/>
      <c r="N57" s="18"/>
      <c r="O57" s="18"/>
      <c r="P57" s="18"/>
      <c r="Q57" s="18"/>
      <c r="R57" s="18"/>
      <c r="S57" s="18"/>
    </row>
    <row r="58" spans="1:21">
      <c r="A58" s="343"/>
      <c r="B58" s="343"/>
      <c r="C58" s="343"/>
      <c r="D58" s="343"/>
      <c r="E58" s="343"/>
      <c r="F58" s="343"/>
      <c r="G58" s="343"/>
      <c r="H58" s="343"/>
      <c r="I58" s="18"/>
      <c r="J58" s="18"/>
      <c r="K58" s="18"/>
      <c r="L58" s="18"/>
      <c r="M58" s="18"/>
      <c r="N58" s="18"/>
      <c r="O58" s="18"/>
      <c r="P58" s="18"/>
      <c r="Q58" s="37"/>
      <c r="R58" s="18"/>
      <c r="S58" s="37"/>
    </row>
    <row r="59" spans="1:21">
      <c r="A59" s="41" t="s">
        <v>108</v>
      </c>
      <c r="B59" s="41" t="s">
        <v>109</v>
      </c>
      <c r="C59" s="343"/>
      <c r="D59" s="343"/>
      <c r="E59" s="343"/>
      <c r="F59" s="343"/>
      <c r="G59" s="343"/>
      <c r="H59" s="343"/>
      <c r="I59" s="18"/>
      <c r="J59" s="18"/>
      <c r="K59" s="18"/>
      <c r="L59" s="18"/>
      <c r="M59" s="37"/>
      <c r="N59" s="37"/>
      <c r="O59" s="37"/>
      <c r="P59" s="37"/>
      <c r="Q59" s="37"/>
      <c r="R59" s="18"/>
      <c r="S59" s="18"/>
    </row>
    <row r="60" spans="1:21">
      <c r="A60" s="41" t="s">
        <v>110</v>
      </c>
      <c r="B60" s="41" t="s">
        <v>47</v>
      </c>
      <c r="C60" s="343"/>
      <c r="D60" s="343"/>
      <c r="E60" s="343"/>
      <c r="F60" s="343"/>
      <c r="G60" s="343"/>
      <c r="H60" s="343"/>
      <c r="I60" s="18"/>
      <c r="J60" s="18"/>
      <c r="K60" s="18"/>
      <c r="L60" s="18"/>
      <c r="M60" s="37"/>
      <c r="N60" s="37"/>
      <c r="O60" s="37"/>
      <c r="P60" s="37"/>
      <c r="Q60" s="37"/>
      <c r="R60" s="37"/>
      <c r="S60" s="37"/>
    </row>
    <row r="61" spans="1:21">
      <c r="A61" s="343"/>
      <c r="B61" s="343"/>
      <c r="C61" s="343"/>
      <c r="D61" s="343"/>
      <c r="E61" s="343"/>
      <c r="F61" s="343"/>
      <c r="G61" s="343"/>
      <c r="H61" s="343"/>
      <c r="I61" s="18"/>
      <c r="J61" s="18"/>
      <c r="K61" s="18"/>
      <c r="L61" s="18"/>
      <c r="M61" s="37"/>
      <c r="N61" s="37"/>
      <c r="O61" s="37"/>
      <c r="P61" s="37"/>
      <c r="Q61" s="37"/>
      <c r="R61" s="37"/>
      <c r="S61" s="37"/>
    </row>
    <row r="62" spans="1:21">
      <c r="A62" s="343"/>
      <c r="B62" s="343"/>
      <c r="C62" s="343"/>
      <c r="D62" s="343"/>
      <c r="E62" s="343"/>
      <c r="F62" s="343"/>
      <c r="G62" s="343"/>
      <c r="H62" s="343"/>
      <c r="I62" s="18"/>
      <c r="J62" s="18"/>
      <c r="K62" s="18"/>
      <c r="L62" s="18"/>
      <c r="M62" s="37"/>
      <c r="N62" s="37"/>
      <c r="O62" s="37"/>
      <c r="P62" s="37"/>
      <c r="Q62" s="37"/>
      <c r="R62" s="18"/>
      <c r="S62" s="18"/>
    </row>
    <row r="63" spans="1:21">
      <c r="A63" s="343"/>
      <c r="B63" s="343"/>
      <c r="C63" s="343"/>
      <c r="D63" s="343"/>
      <c r="E63" s="343"/>
      <c r="F63" s="343"/>
      <c r="G63" s="343"/>
      <c r="H63" s="343"/>
      <c r="I63" s="18"/>
      <c r="J63" s="18"/>
      <c r="K63" s="18"/>
      <c r="L63" s="18"/>
      <c r="M63" s="18"/>
      <c r="N63" s="18"/>
      <c r="O63" s="18"/>
      <c r="P63" s="18"/>
      <c r="Q63" s="18"/>
      <c r="R63" s="18"/>
      <c r="S63" s="18"/>
    </row>
    <row r="64" spans="1:21">
      <c r="A64" s="343"/>
      <c r="B64" s="343"/>
      <c r="C64" s="343"/>
      <c r="D64" s="343"/>
      <c r="E64" s="343"/>
      <c r="F64" s="343"/>
      <c r="G64" s="343"/>
      <c r="H64" s="343"/>
    </row>
    <row r="65" spans="1:8">
      <c r="A65" s="343"/>
      <c r="B65" s="343"/>
      <c r="C65" s="343"/>
      <c r="D65" s="343"/>
      <c r="E65" s="343"/>
      <c r="F65" s="343"/>
      <c r="G65" s="343"/>
      <c r="H65" s="343"/>
    </row>
    <row r="66" spans="1:8">
      <c r="A66" s="343"/>
      <c r="B66" s="343"/>
      <c r="C66" s="343"/>
      <c r="D66" s="343"/>
      <c r="E66" s="343"/>
      <c r="F66" s="343"/>
      <c r="G66" s="343"/>
      <c r="H66" s="343"/>
    </row>
    <row r="67" spans="1:8">
      <c r="A67" s="343"/>
      <c r="B67" s="343"/>
      <c r="C67" s="343"/>
      <c r="D67" s="343"/>
      <c r="E67" s="343"/>
      <c r="F67" s="343"/>
      <c r="G67" s="343"/>
      <c r="H67" s="343"/>
    </row>
    <row r="68" spans="1:8">
      <c r="A68" s="343"/>
      <c r="B68" s="343"/>
      <c r="C68" s="343"/>
      <c r="D68" s="343"/>
      <c r="E68" s="343"/>
      <c r="F68" s="343"/>
      <c r="G68" s="343"/>
      <c r="H68" s="343"/>
    </row>
    <row r="69" spans="1:8">
      <c r="A69" s="343"/>
      <c r="B69" s="343"/>
      <c r="C69" s="343"/>
      <c r="D69" s="343"/>
      <c r="E69" s="343"/>
      <c r="F69" s="343"/>
      <c r="G69" s="343"/>
      <c r="H69" s="343"/>
    </row>
    <row r="70" spans="1:8">
      <c r="A70" s="343"/>
      <c r="B70" s="343"/>
      <c r="C70" s="343"/>
      <c r="D70" s="343"/>
      <c r="E70" s="343"/>
      <c r="F70" s="343"/>
      <c r="G70" s="343"/>
      <c r="H70" s="343"/>
    </row>
    <row r="71" spans="1:8">
      <c r="A71" s="343"/>
      <c r="B71" s="343"/>
      <c r="C71" s="343"/>
      <c r="D71" s="343"/>
      <c r="E71" s="343"/>
      <c r="F71" s="343"/>
      <c r="G71" s="343"/>
      <c r="H71" s="343"/>
    </row>
    <row r="72" spans="1:8">
      <c r="A72" s="343"/>
      <c r="B72" s="343"/>
      <c r="C72" s="343"/>
      <c r="D72" s="343"/>
      <c r="E72" s="343"/>
      <c r="F72" s="343"/>
      <c r="G72" s="343"/>
      <c r="H72" s="343"/>
    </row>
    <row r="73" spans="1:8">
      <c r="A73" s="343"/>
      <c r="B73" s="343"/>
      <c r="C73" s="343"/>
      <c r="D73" s="343"/>
      <c r="E73" s="343"/>
      <c r="F73" s="343"/>
      <c r="G73" s="343"/>
      <c r="H73" s="343"/>
    </row>
    <row r="74" spans="1:8">
      <c r="A74" s="343"/>
      <c r="B74" s="343"/>
      <c r="C74" s="343"/>
      <c r="D74" s="343"/>
      <c r="E74" s="343"/>
      <c r="F74" s="343"/>
      <c r="G74" s="343"/>
      <c r="H74" s="343"/>
    </row>
    <row r="75" spans="1:8">
      <c r="A75" s="327"/>
      <c r="B75" s="327"/>
      <c r="C75" s="327"/>
      <c r="D75" s="327"/>
      <c r="E75" s="327"/>
      <c r="F75" s="327"/>
      <c r="G75" s="327"/>
    </row>
    <row r="76" spans="1:8">
      <c r="A76" s="327"/>
      <c r="B76" s="327"/>
      <c r="C76" s="327"/>
      <c r="D76" s="327"/>
      <c r="E76" s="327"/>
      <c r="F76" s="327"/>
      <c r="G76" s="327"/>
    </row>
  </sheetData>
  <sheetProtection algorithmName="SHA-512" hashValue="GPAlZaQKQcKOZGltDMlyysnGYSb0PyRybyNqs37Hzb+GYaPZNfq6Thl0yj0eG/0FWriCTdswUCrgib3upTXQEQ==" saltValue="+3u1tEazOJmD2YHpMishiQ==" spinCount="100000" sheet="1" objects="1" scenarios="1"/>
  <mergeCells count="36">
    <mergeCell ref="J56:Q56"/>
    <mergeCell ref="R51:S51"/>
    <mergeCell ref="T51:U51"/>
    <mergeCell ref="T55:U55"/>
    <mergeCell ref="R52:S52"/>
    <mergeCell ref="T52:U52"/>
    <mergeCell ref="R53:S53"/>
    <mergeCell ref="T53:U53"/>
    <mergeCell ref="R54:S54"/>
    <mergeCell ref="T54:U54"/>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A1:S1"/>
    <mergeCell ref="A4:F4"/>
    <mergeCell ref="I4:N4"/>
    <mergeCell ref="I42:U42"/>
    <mergeCell ref="I43:J43"/>
    <mergeCell ref="K43:L43"/>
    <mergeCell ref="M43:N43"/>
    <mergeCell ref="O43:P43"/>
    <mergeCell ref="R43:S43"/>
    <mergeCell ref="T43:U43"/>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L2" sqref="L2"/>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54" t="s">
        <v>443</v>
      </c>
      <c r="B1" s="454"/>
      <c r="C1" s="454"/>
      <c r="D1" s="454"/>
      <c r="E1" s="454"/>
      <c r="F1" s="454"/>
      <c r="G1" s="454"/>
      <c r="H1" s="454"/>
      <c r="I1" s="454"/>
      <c r="J1" s="454"/>
      <c r="K1" s="454"/>
    </row>
    <row r="2" spans="1:11" ht="47.25" customHeight="1" thickBot="1">
      <c r="A2" s="43" t="s">
        <v>111</v>
      </c>
      <c r="B2" s="43" t="s">
        <v>112</v>
      </c>
      <c r="C2" s="43" t="s">
        <v>113</v>
      </c>
      <c r="D2" s="43" t="s">
        <v>114</v>
      </c>
      <c r="E2" s="43" t="s">
        <v>115</v>
      </c>
      <c r="F2" s="43" t="s">
        <v>116</v>
      </c>
      <c r="G2" s="44" t="s">
        <v>117</v>
      </c>
      <c r="H2" s="44" t="s">
        <v>118</v>
      </c>
      <c r="I2" s="45" t="s">
        <v>701</v>
      </c>
      <c r="J2" s="43" t="s">
        <v>119</v>
      </c>
      <c r="K2" s="44" t="s">
        <v>702</v>
      </c>
    </row>
    <row r="3" spans="1:11">
      <c r="A3" s="42" t="s">
        <v>670</v>
      </c>
      <c r="B3" s="47">
        <v>47</v>
      </c>
      <c r="C3" s="47">
        <v>954</v>
      </c>
      <c r="D3" s="47">
        <v>288</v>
      </c>
      <c r="E3" s="47">
        <v>2084</v>
      </c>
      <c r="F3" s="47">
        <v>97</v>
      </c>
      <c r="G3" s="47">
        <v>1931</v>
      </c>
      <c r="H3" s="47">
        <v>283</v>
      </c>
      <c r="I3" s="48">
        <v>5684</v>
      </c>
      <c r="J3" s="49">
        <v>3099</v>
      </c>
      <c r="K3" s="50">
        <f>I3*100/J3-100</f>
        <v>83.414004517586307</v>
      </c>
    </row>
    <row r="4" spans="1:11">
      <c r="A4" s="42" t="s">
        <v>671</v>
      </c>
      <c r="B4" s="47">
        <v>17</v>
      </c>
      <c r="C4" s="47">
        <v>116</v>
      </c>
      <c r="D4" s="47">
        <v>53</v>
      </c>
      <c r="E4" s="47">
        <v>67</v>
      </c>
      <c r="F4" s="47">
        <v>45</v>
      </c>
      <c r="G4" s="47">
        <v>281</v>
      </c>
      <c r="H4" s="47">
        <v>51</v>
      </c>
      <c r="I4" s="48">
        <v>630</v>
      </c>
      <c r="J4" s="49">
        <v>516</v>
      </c>
      <c r="K4" s="50">
        <f t="shared" ref="K4:K35" si="0">I4*100/J4-100</f>
        <v>22.093023255813947</v>
      </c>
    </row>
    <row r="5" spans="1:11">
      <c r="A5" s="42" t="s">
        <v>672</v>
      </c>
      <c r="B5" s="47">
        <v>35</v>
      </c>
      <c r="C5" s="47">
        <v>152</v>
      </c>
      <c r="D5" s="47">
        <v>107</v>
      </c>
      <c r="E5" s="47">
        <v>177</v>
      </c>
      <c r="F5" s="47">
        <v>70</v>
      </c>
      <c r="G5" s="47">
        <v>333</v>
      </c>
      <c r="H5" s="47">
        <v>61</v>
      </c>
      <c r="I5" s="48">
        <v>935</v>
      </c>
      <c r="J5" s="49">
        <v>701</v>
      </c>
      <c r="K5" s="50">
        <f t="shared" si="0"/>
        <v>33.380884450784606</v>
      </c>
    </row>
    <row r="6" spans="1:11">
      <c r="A6" s="42" t="s">
        <v>673</v>
      </c>
      <c r="B6" s="47">
        <v>228</v>
      </c>
      <c r="C6" s="47">
        <v>1955</v>
      </c>
      <c r="D6" s="47">
        <v>899</v>
      </c>
      <c r="E6" s="47">
        <v>4184</v>
      </c>
      <c r="F6" s="47">
        <v>291</v>
      </c>
      <c r="G6" s="47">
        <v>4186</v>
      </c>
      <c r="H6" s="47">
        <v>599</v>
      </c>
      <c r="I6" s="48">
        <v>12342</v>
      </c>
      <c r="J6" s="49">
        <v>7327</v>
      </c>
      <c r="K6" s="50">
        <f t="shared" si="0"/>
        <v>68.44547563805105</v>
      </c>
    </row>
    <row r="7" spans="1:11">
      <c r="A7" s="42" t="s">
        <v>674</v>
      </c>
      <c r="B7" s="47">
        <v>44</v>
      </c>
      <c r="C7" s="47">
        <v>57</v>
      </c>
      <c r="D7" s="47">
        <v>50</v>
      </c>
      <c r="E7" s="47">
        <v>100</v>
      </c>
      <c r="F7" s="47">
        <v>12</v>
      </c>
      <c r="G7" s="47">
        <v>276</v>
      </c>
      <c r="H7" s="47">
        <v>55</v>
      </c>
      <c r="I7" s="48">
        <v>594</v>
      </c>
      <c r="J7" s="49">
        <v>519</v>
      </c>
      <c r="K7" s="50">
        <f t="shared" si="0"/>
        <v>14.450867052023128</v>
      </c>
    </row>
    <row r="8" spans="1:11">
      <c r="A8" s="42" t="s">
        <v>675</v>
      </c>
      <c r="B8" s="47">
        <v>40</v>
      </c>
      <c r="C8" s="47">
        <v>529</v>
      </c>
      <c r="D8" s="47">
        <v>192</v>
      </c>
      <c r="E8" s="47">
        <v>403</v>
      </c>
      <c r="F8" s="47">
        <v>155</v>
      </c>
      <c r="G8" s="47">
        <v>1244</v>
      </c>
      <c r="H8" s="47">
        <v>236</v>
      </c>
      <c r="I8" s="48">
        <v>2799</v>
      </c>
      <c r="J8" s="49">
        <v>2319</v>
      </c>
      <c r="K8" s="50">
        <f t="shared" si="0"/>
        <v>20.698576972833123</v>
      </c>
    </row>
    <row r="9" spans="1:11">
      <c r="A9" s="42" t="s">
        <v>676</v>
      </c>
      <c r="B9" s="47">
        <v>34</v>
      </c>
      <c r="C9" s="47">
        <v>281</v>
      </c>
      <c r="D9" s="47">
        <v>145</v>
      </c>
      <c r="E9" s="47">
        <v>159</v>
      </c>
      <c r="F9" s="47">
        <v>94</v>
      </c>
      <c r="G9" s="47">
        <v>694</v>
      </c>
      <c r="H9" s="47">
        <v>151</v>
      </c>
      <c r="I9" s="48">
        <v>1558</v>
      </c>
      <c r="J9" s="49">
        <v>1372</v>
      </c>
      <c r="K9" s="50">
        <f t="shared" si="0"/>
        <v>13.556851311953352</v>
      </c>
    </row>
    <row r="10" spans="1:11">
      <c r="A10" s="42" t="s">
        <v>677</v>
      </c>
      <c r="B10" s="47">
        <v>17</v>
      </c>
      <c r="C10" s="47">
        <v>147</v>
      </c>
      <c r="D10" s="47">
        <v>175</v>
      </c>
      <c r="E10" s="47">
        <v>127</v>
      </c>
      <c r="F10" s="47">
        <v>47</v>
      </c>
      <c r="G10" s="47">
        <v>405</v>
      </c>
      <c r="H10" s="47">
        <v>81</v>
      </c>
      <c r="I10" s="48">
        <v>999</v>
      </c>
      <c r="J10" s="49">
        <v>850</v>
      </c>
      <c r="K10" s="50">
        <f t="shared" si="0"/>
        <v>17.529411764705884</v>
      </c>
    </row>
    <row r="11" spans="1:11">
      <c r="A11" s="42" t="s">
        <v>678</v>
      </c>
      <c r="B11" s="47">
        <v>20</v>
      </c>
      <c r="C11" s="47">
        <v>28</v>
      </c>
      <c r="D11" s="47">
        <v>53</v>
      </c>
      <c r="E11" s="47">
        <v>70</v>
      </c>
      <c r="F11" s="47">
        <v>11</v>
      </c>
      <c r="G11" s="47">
        <v>162</v>
      </c>
      <c r="H11" s="47">
        <v>22</v>
      </c>
      <c r="I11" s="48">
        <v>366</v>
      </c>
      <c r="J11" s="49">
        <v>294</v>
      </c>
      <c r="K11" s="50">
        <f t="shared" si="0"/>
        <v>24.489795918367349</v>
      </c>
    </row>
    <row r="12" spans="1:11">
      <c r="A12" s="42" t="s">
        <v>679</v>
      </c>
      <c r="B12" s="47">
        <v>15</v>
      </c>
      <c r="C12" s="47">
        <v>29</v>
      </c>
      <c r="D12" s="47">
        <v>37</v>
      </c>
      <c r="E12" s="47">
        <v>37</v>
      </c>
      <c r="F12" s="47">
        <v>28</v>
      </c>
      <c r="G12" s="47">
        <v>136</v>
      </c>
      <c r="H12" s="47">
        <v>20</v>
      </c>
      <c r="I12" s="48">
        <v>302</v>
      </c>
      <c r="J12" s="49">
        <v>251</v>
      </c>
      <c r="K12" s="50">
        <f t="shared" si="0"/>
        <v>20.318725099601593</v>
      </c>
    </row>
    <row r="13" spans="1:11">
      <c r="A13" s="42" t="s">
        <v>680</v>
      </c>
      <c r="B13" s="47">
        <v>30</v>
      </c>
      <c r="C13" s="47">
        <v>67</v>
      </c>
      <c r="D13" s="47">
        <v>55</v>
      </c>
      <c r="E13" s="47">
        <v>115</v>
      </c>
      <c r="F13" s="47">
        <v>14</v>
      </c>
      <c r="G13" s="47">
        <v>279</v>
      </c>
      <c r="H13" s="47">
        <v>62</v>
      </c>
      <c r="I13" s="48">
        <v>622</v>
      </c>
      <c r="J13" s="49">
        <v>511</v>
      </c>
      <c r="K13" s="50">
        <f t="shared" si="0"/>
        <v>21.722113502935414</v>
      </c>
    </row>
    <row r="14" spans="1:11">
      <c r="A14" s="42" t="s">
        <v>681</v>
      </c>
      <c r="B14" s="47">
        <v>164</v>
      </c>
      <c r="C14" s="47">
        <v>1116</v>
      </c>
      <c r="D14" s="47">
        <v>687</v>
      </c>
      <c r="E14" s="47">
        <v>1918</v>
      </c>
      <c r="F14" s="47">
        <v>225</v>
      </c>
      <c r="G14" s="47">
        <v>2750</v>
      </c>
      <c r="H14" s="47">
        <v>457</v>
      </c>
      <c r="I14" s="48">
        <v>7317</v>
      </c>
      <c r="J14" s="49">
        <v>4545</v>
      </c>
      <c r="K14" s="50">
        <f t="shared" si="0"/>
        <v>60.990099009901002</v>
      </c>
    </row>
    <row r="15" spans="1:11">
      <c r="A15" s="42" t="s">
        <v>682</v>
      </c>
      <c r="B15" s="47">
        <v>132</v>
      </c>
      <c r="C15" s="47">
        <v>369</v>
      </c>
      <c r="D15" s="47">
        <v>251</v>
      </c>
      <c r="E15" s="47">
        <v>813</v>
      </c>
      <c r="F15" s="47">
        <v>68</v>
      </c>
      <c r="G15" s="47">
        <v>925</v>
      </c>
      <c r="H15" s="47">
        <v>174</v>
      </c>
      <c r="I15" s="48">
        <v>2732</v>
      </c>
      <c r="J15" s="49">
        <v>1814</v>
      </c>
      <c r="K15" s="50">
        <f t="shared" si="0"/>
        <v>50.606394707828002</v>
      </c>
    </row>
    <row r="16" spans="1:11">
      <c r="A16" s="42" t="s">
        <v>683</v>
      </c>
      <c r="B16" s="47">
        <v>89</v>
      </c>
      <c r="C16" s="47">
        <v>487</v>
      </c>
      <c r="D16" s="47">
        <v>298</v>
      </c>
      <c r="E16" s="47">
        <v>385</v>
      </c>
      <c r="F16" s="47">
        <v>147</v>
      </c>
      <c r="G16" s="47">
        <v>1082</v>
      </c>
      <c r="H16" s="47">
        <v>180</v>
      </c>
      <c r="I16" s="48">
        <v>2668</v>
      </c>
      <c r="J16" s="49">
        <v>2249</v>
      </c>
      <c r="K16" s="50">
        <f t="shared" si="0"/>
        <v>18.630502445531349</v>
      </c>
    </row>
    <row r="17" spans="1:11">
      <c r="A17" s="42" t="s">
        <v>684</v>
      </c>
      <c r="B17" s="47">
        <v>100</v>
      </c>
      <c r="C17" s="47">
        <v>504</v>
      </c>
      <c r="D17" s="47">
        <v>483</v>
      </c>
      <c r="E17" s="47">
        <v>525</v>
      </c>
      <c r="F17" s="47">
        <v>130</v>
      </c>
      <c r="G17" s="47">
        <v>1250</v>
      </c>
      <c r="H17" s="47">
        <v>285</v>
      </c>
      <c r="I17" s="48">
        <v>3277</v>
      </c>
      <c r="J17" s="49">
        <v>2596</v>
      </c>
      <c r="K17" s="50">
        <f t="shared" si="0"/>
        <v>26.232665639445301</v>
      </c>
    </row>
    <row r="18" spans="1:11">
      <c r="A18" s="42" t="s">
        <v>685</v>
      </c>
      <c r="B18" s="47">
        <v>32</v>
      </c>
      <c r="C18" s="47">
        <v>94</v>
      </c>
      <c r="D18" s="47">
        <v>111</v>
      </c>
      <c r="E18" s="47">
        <v>81</v>
      </c>
      <c r="F18" s="47">
        <v>17</v>
      </c>
      <c r="G18" s="47">
        <v>227</v>
      </c>
      <c r="H18" s="47">
        <v>62</v>
      </c>
      <c r="I18" s="48">
        <v>624</v>
      </c>
      <c r="J18" s="49">
        <v>549</v>
      </c>
      <c r="K18" s="50">
        <f t="shared" si="0"/>
        <v>13.661202185792348</v>
      </c>
    </row>
    <row r="19" spans="1:11">
      <c r="A19" s="42" t="s">
        <v>686</v>
      </c>
      <c r="B19" s="47">
        <v>277</v>
      </c>
      <c r="C19" s="47">
        <v>3487</v>
      </c>
      <c r="D19" s="47">
        <v>1989</v>
      </c>
      <c r="E19" s="47">
        <v>2525</v>
      </c>
      <c r="F19" s="47">
        <v>915</v>
      </c>
      <c r="G19" s="47">
        <v>8421</v>
      </c>
      <c r="H19" s="47">
        <v>2303</v>
      </c>
      <c r="I19" s="48">
        <v>19917</v>
      </c>
      <c r="J19" s="49">
        <v>16555</v>
      </c>
      <c r="K19" s="50">
        <f t="shared" si="0"/>
        <v>20.308064028994266</v>
      </c>
    </row>
    <row r="20" spans="1:11">
      <c r="A20" s="42" t="s">
        <v>687</v>
      </c>
      <c r="B20" s="47">
        <v>30</v>
      </c>
      <c r="C20" s="47">
        <v>155</v>
      </c>
      <c r="D20" s="47">
        <v>204</v>
      </c>
      <c r="E20" s="47">
        <v>165</v>
      </c>
      <c r="F20" s="47">
        <v>58</v>
      </c>
      <c r="G20" s="47">
        <v>507</v>
      </c>
      <c r="H20" s="47">
        <v>102</v>
      </c>
      <c r="I20" s="48">
        <v>1221</v>
      </c>
      <c r="J20" s="49">
        <v>1029</v>
      </c>
      <c r="K20" s="50">
        <f t="shared" si="0"/>
        <v>18.658892128279888</v>
      </c>
    </row>
    <row r="21" spans="1:11">
      <c r="A21" s="42" t="s">
        <v>688</v>
      </c>
      <c r="B21" s="47">
        <v>93</v>
      </c>
      <c r="C21" s="47">
        <v>1001</v>
      </c>
      <c r="D21" s="47">
        <v>694</v>
      </c>
      <c r="E21" s="47">
        <v>910</v>
      </c>
      <c r="F21" s="47">
        <v>181</v>
      </c>
      <c r="G21" s="47">
        <v>1964</v>
      </c>
      <c r="H21" s="47">
        <v>594</v>
      </c>
      <c r="I21" s="48">
        <v>5437</v>
      </c>
      <c r="J21" s="49">
        <v>4364</v>
      </c>
      <c r="K21" s="50">
        <f t="shared" si="0"/>
        <v>24.58753437213565</v>
      </c>
    </row>
    <row r="22" spans="1:11">
      <c r="A22" s="42" t="s">
        <v>689</v>
      </c>
      <c r="B22" s="47">
        <v>27</v>
      </c>
      <c r="C22" s="47">
        <v>177</v>
      </c>
      <c r="D22" s="47">
        <v>288</v>
      </c>
      <c r="E22" s="47">
        <v>176</v>
      </c>
      <c r="F22" s="47">
        <v>43</v>
      </c>
      <c r="G22" s="47">
        <v>460</v>
      </c>
      <c r="H22" s="47">
        <v>128</v>
      </c>
      <c r="I22" s="48">
        <v>1299</v>
      </c>
      <c r="J22" s="49">
        <v>1052</v>
      </c>
      <c r="K22" s="50">
        <f t="shared" si="0"/>
        <v>23.479087452471489</v>
      </c>
    </row>
    <row r="23" spans="1:11">
      <c r="A23" s="42" t="s">
        <v>690</v>
      </c>
      <c r="B23" s="47">
        <v>118</v>
      </c>
      <c r="C23" s="47">
        <v>875</v>
      </c>
      <c r="D23" s="47">
        <v>659</v>
      </c>
      <c r="E23" s="47">
        <v>958</v>
      </c>
      <c r="F23" s="47">
        <v>160</v>
      </c>
      <c r="G23" s="47">
        <v>1815</v>
      </c>
      <c r="H23" s="47">
        <v>478</v>
      </c>
      <c r="I23" s="48">
        <v>5063</v>
      </c>
      <c r="J23" s="49">
        <v>4093</v>
      </c>
      <c r="K23" s="50">
        <f t="shared" si="0"/>
        <v>23.698998289763011</v>
      </c>
    </row>
    <row r="24" spans="1:11">
      <c r="A24" s="42" t="s">
        <v>691</v>
      </c>
      <c r="B24" s="47">
        <v>45</v>
      </c>
      <c r="C24" s="47">
        <v>60</v>
      </c>
      <c r="D24" s="47">
        <v>49</v>
      </c>
      <c r="E24" s="47">
        <v>105</v>
      </c>
      <c r="F24" s="47">
        <v>17</v>
      </c>
      <c r="G24" s="47">
        <v>274</v>
      </c>
      <c r="H24" s="47">
        <v>45</v>
      </c>
      <c r="I24" s="48">
        <v>595</v>
      </c>
      <c r="J24" s="49">
        <v>525</v>
      </c>
      <c r="K24" s="50">
        <f t="shared" si="0"/>
        <v>13.333333333333329</v>
      </c>
    </row>
    <row r="25" spans="1:11">
      <c r="A25" s="42" t="s">
        <v>692</v>
      </c>
      <c r="B25" s="47">
        <v>49</v>
      </c>
      <c r="C25" s="47">
        <v>672</v>
      </c>
      <c r="D25" s="47">
        <v>219</v>
      </c>
      <c r="E25" s="47">
        <v>1187</v>
      </c>
      <c r="F25" s="47">
        <v>93</v>
      </c>
      <c r="G25" s="47">
        <v>1595</v>
      </c>
      <c r="H25" s="47">
        <v>242</v>
      </c>
      <c r="I25" s="48">
        <v>4057</v>
      </c>
      <c r="J25" s="49">
        <v>3096</v>
      </c>
      <c r="K25" s="50">
        <f t="shared" si="0"/>
        <v>31.040051679586554</v>
      </c>
    </row>
    <row r="26" spans="1:11">
      <c r="A26" s="42" t="s">
        <v>693</v>
      </c>
      <c r="B26" s="47">
        <v>33</v>
      </c>
      <c r="C26" s="47">
        <v>77</v>
      </c>
      <c r="D26" s="47">
        <v>83</v>
      </c>
      <c r="E26" s="47">
        <v>86</v>
      </c>
      <c r="F26" s="47">
        <v>31</v>
      </c>
      <c r="G26" s="47">
        <v>227</v>
      </c>
      <c r="H26" s="47">
        <v>51</v>
      </c>
      <c r="I26" s="48">
        <v>588</v>
      </c>
      <c r="J26" s="49">
        <v>523</v>
      </c>
      <c r="K26" s="50">
        <f t="shared" si="0"/>
        <v>12.428298279158696</v>
      </c>
    </row>
    <row r="27" spans="1:11">
      <c r="A27" s="42" t="s">
        <v>694</v>
      </c>
      <c r="B27" s="47">
        <v>54</v>
      </c>
      <c r="C27" s="47">
        <v>369</v>
      </c>
      <c r="D27" s="47">
        <v>171</v>
      </c>
      <c r="E27" s="47">
        <v>630</v>
      </c>
      <c r="F27" s="47">
        <v>47</v>
      </c>
      <c r="G27" s="47">
        <v>798</v>
      </c>
      <c r="H27" s="47">
        <v>123</v>
      </c>
      <c r="I27" s="48">
        <v>2192</v>
      </c>
      <c r="J27" s="49">
        <v>1358</v>
      </c>
      <c r="K27" s="50">
        <f t="shared" si="0"/>
        <v>61.413843888070687</v>
      </c>
    </row>
    <row r="28" spans="1:11">
      <c r="A28" s="42" t="s">
        <v>695</v>
      </c>
      <c r="B28" s="47">
        <v>339</v>
      </c>
      <c r="C28" s="47">
        <v>4655</v>
      </c>
      <c r="D28" s="47">
        <v>2322</v>
      </c>
      <c r="E28" s="47">
        <v>3224</v>
      </c>
      <c r="F28" s="47">
        <v>1109</v>
      </c>
      <c r="G28" s="47">
        <v>12005</v>
      </c>
      <c r="H28" s="47">
        <v>2662</v>
      </c>
      <c r="I28" s="48">
        <v>26316</v>
      </c>
      <c r="J28" s="49">
        <v>21580</v>
      </c>
      <c r="K28" s="50">
        <f t="shared" si="0"/>
        <v>21.946246524559783</v>
      </c>
    </row>
    <row r="29" spans="1:11">
      <c r="A29" s="42" t="s">
        <v>696</v>
      </c>
      <c r="B29" s="47">
        <v>40</v>
      </c>
      <c r="C29" s="47">
        <v>313</v>
      </c>
      <c r="D29" s="47">
        <v>249</v>
      </c>
      <c r="E29" s="47">
        <v>347</v>
      </c>
      <c r="F29" s="47">
        <v>63</v>
      </c>
      <c r="G29" s="47">
        <v>754</v>
      </c>
      <c r="H29" s="47">
        <v>209</v>
      </c>
      <c r="I29" s="48">
        <v>1975</v>
      </c>
      <c r="J29" s="49">
        <v>1589</v>
      </c>
      <c r="K29" s="50">
        <f t="shared" si="0"/>
        <v>24.29200755191944</v>
      </c>
    </row>
    <row r="30" spans="1:11">
      <c r="A30" s="42" t="s">
        <v>697</v>
      </c>
      <c r="B30" s="47">
        <v>22</v>
      </c>
      <c r="C30" s="47">
        <v>186</v>
      </c>
      <c r="D30" s="47">
        <v>82</v>
      </c>
      <c r="E30" s="47">
        <v>396</v>
      </c>
      <c r="F30" s="47">
        <v>22</v>
      </c>
      <c r="G30" s="47">
        <v>394</v>
      </c>
      <c r="H30" s="47">
        <v>55</v>
      </c>
      <c r="I30" s="48">
        <v>1157</v>
      </c>
      <c r="J30" s="49">
        <v>652</v>
      </c>
      <c r="K30" s="50">
        <f t="shared" si="0"/>
        <v>77.453987730061357</v>
      </c>
    </row>
    <row r="31" spans="1:11">
      <c r="A31" s="42" t="s">
        <v>698</v>
      </c>
      <c r="B31" s="47">
        <v>45</v>
      </c>
      <c r="C31" s="47">
        <v>509</v>
      </c>
      <c r="D31" s="47">
        <v>455</v>
      </c>
      <c r="E31" s="47">
        <v>358</v>
      </c>
      <c r="F31" s="47">
        <v>136</v>
      </c>
      <c r="G31" s="47">
        <v>1277</v>
      </c>
      <c r="H31" s="47">
        <v>302</v>
      </c>
      <c r="I31" s="48">
        <v>3082</v>
      </c>
      <c r="J31" s="49">
        <v>2686</v>
      </c>
      <c r="K31" s="50">
        <f t="shared" si="0"/>
        <v>14.743112434847362</v>
      </c>
    </row>
    <row r="32" spans="1:11">
      <c r="A32" s="42" t="s">
        <v>699</v>
      </c>
      <c r="B32" s="47">
        <v>29</v>
      </c>
      <c r="C32" s="47">
        <v>176</v>
      </c>
      <c r="D32" s="47">
        <v>109</v>
      </c>
      <c r="E32" s="47">
        <v>110</v>
      </c>
      <c r="F32" s="47">
        <v>59</v>
      </c>
      <c r="G32" s="47">
        <v>491</v>
      </c>
      <c r="H32" s="47">
        <v>113</v>
      </c>
      <c r="I32" s="48">
        <v>1087</v>
      </c>
      <c r="J32" s="49">
        <v>924</v>
      </c>
      <c r="K32" s="50">
        <f t="shared" si="0"/>
        <v>17.640692640692635</v>
      </c>
    </row>
    <row r="33" spans="1:24">
      <c r="A33" s="42" t="s">
        <v>700</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144</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414"/>
      <c r="N35" s="414"/>
      <c r="O35" s="414"/>
      <c r="P35" s="414"/>
      <c r="Q35" s="414"/>
      <c r="R35" s="6"/>
      <c r="S35" s="414"/>
      <c r="T35" s="6"/>
      <c r="U35" s="414"/>
      <c r="V35" s="6"/>
      <c r="W35" s="414"/>
      <c r="X35" s="414"/>
    </row>
    <row r="36" spans="1:24">
      <c r="A36" s="59"/>
      <c r="B36" s="420"/>
      <c r="C36" s="420"/>
      <c r="D36" s="420"/>
      <c r="E36" s="420"/>
      <c r="F36" s="420"/>
      <c r="G36" s="420"/>
      <c r="H36" s="420"/>
      <c r="I36" s="420"/>
      <c r="J36" s="60"/>
      <c r="K36" s="61"/>
      <c r="M36" s="414"/>
      <c r="N36" s="414"/>
      <c r="O36" s="414"/>
      <c r="P36" s="414"/>
      <c r="Q36" s="414"/>
      <c r="R36" s="414"/>
      <c r="S36" s="414"/>
      <c r="T36" s="414"/>
      <c r="U36" s="414"/>
      <c r="V36" s="414"/>
      <c r="W36" s="414"/>
      <c r="X36" s="414"/>
    </row>
    <row r="37" spans="1:24">
      <c r="M37" s="414"/>
      <c r="N37" s="414"/>
      <c r="O37" s="414"/>
      <c r="P37" s="414"/>
      <c r="Q37" s="414"/>
      <c r="R37" s="414"/>
      <c r="S37" s="414"/>
      <c r="T37" s="414"/>
      <c r="U37" s="414"/>
      <c r="V37" s="414"/>
      <c r="W37" s="414"/>
      <c r="X37" s="414"/>
    </row>
    <row r="38" spans="1:24">
      <c r="C38" s="42"/>
      <c r="D38" s="42"/>
      <c r="E38" s="42"/>
      <c r="F38" s="42"/>
      <c r="G38" s="42"/>
      <c r="H38" s="42"/>
      <c r="I38" s="42"/>
      <c r="J38" s="42"/>
      <c r="K38" s="42"/>
      <c r="M38" s="414"/>
      <c r="N38" s="414"/>
      <c r="O38" s="414"/>
      <c r="P38" s="6"/>
      <c r="Q38" s="414"/>
      <c r="R38" s="6"/>
      <c r="S38" s="414"/>
      <c r="T38" s="6"/>
      <c r="U38" s="414"/>
      <c r="V38" s="6"/>
      <c r="W38" s="414"/>
      <c r="X38" s="414"/>
    </row>
    <row r="39" spans="1:24">
      <c r="C39" s="42"/>
      <c r="D39" s="42"/>
      <c r="E39" s="42"/>
      <c r="F39" s="42"/>
      <c r="G39" s="42"/>
      <c r="H39" s="42"/>
      <c r="I39" s="42"/>
      <c r="J39" s="42"/>
      <c r="K39" s="42"/>
      <c r="L39" s="414"/>
      <c r="M39" s="414"/>
      <c r="N39" s="414"/>
      <c r="O39" s="414"/>
      <c r="P39" s="6"/>
      <c r="Q39" s="414"/>
      <c r="R39" s="6"/>
      <c r="S39" s="414"/>
      <c r="T39" s="6"/>
      <c r="U39" s="414"/>
      <c r="V39" s="414"/>
      <c r="W39" s="414"/>
      <c r="X39" s="414"/>
    </row>
    <row r="40" spans="1:24">
      <c r="A40" s="41" t="s">
        <v>108</v>
      </c>
      <c r="B40" s="41" t="s">
        <v>109</v>
      </c>
      <c r="J40" s="42"/>
      <c r="K40" s="414"/>
      <c r="L40" s="414"/>
      <c r="M40" s="414"/>
      <c r="N40" s="414"/>
      <c r="O40" s="414"/>
      <c r="P40" s="414"/>
      <c r="Q40" s="414"/>
      <c r="R40" s="414"/>
      <c r="S40" s="414"/>
      <c r="T40" s="6"/>
      <c r="U40" s="414"/>
      <c r="V40" s="6"/>
      <c r="W40" s="414"/>
      <c r="X40" s="414"/>
    </row>
    <row r="41" spans="1:24">
      <c r="A41" s="41" t="s">
        <v>110</v>
      </c>
      <c r="B41" s="41" t="s">
        <v>47</v>
      </c>
      <c r="J41" s="42"/>
      <c r="K41" s="414"/>
      <c r="L41" s="414"/>
      <c r="M41" s="414"/>
      <c r="N41" s="414"/>
      <c r="O41" s="414"/>
      <c r="P41" s="414"/>
      <c r="Q41" s="414"/>
      <c r="R41" s="414"/>
      <c r="S41" s="414"/>
      <c r="T41" s="414"/>
      <c r="U41" s="414"/>
      <c r="V41" s="6"/>
      <c r="W41" s="414"/>
      <c r="X41" s="414"/>
    </row>
    <row r="42" spans="1:24">
      <c r="J42" s="42"/>
      <c r="K42" s="414"/>
      <c r="L42" s="414"/>
      <c r="M42" s="414"/>
      <c r="N42" s="6"/>
      <c r="O42" s="414"/>
      <c r="P42" s="6"/>
      <c r="Q42" s="414"/>
      <c r="R42" s="6"/>
      <c r="S42" s="414"/>
      <c r="T42" s="6"/>
      <c r="U42" s="414"/>
      <c r="V42" s="414"/>
      <c r="W42" s="414"/>
      <c r="X42" s="414"/>
    </row>
    <row r="43" spans="1:24">
      <c r="J43" s="42"/>
      <c r="K43" s="414"/>
      <c r="L43" s="414"/>
      <c r="M43" s="414"/>
      <c r="N43" s="414"/>
      <c r="O43" s="414"/>
      <c r="P43" s="414"/>
      <c r="Q43" s="414"/>
      <c r="R43" s="414"/>
      <c r="S43" s="414"/>
      <c r="T43" s="414"/>
      <c r="U43" s="414"/>
      <c r="V43" s="414"/>
      <c r="W43" s="414"/>
      <c r="X43" s="414"/>
    </row>
    <row r="44" spans="1:24">
      <c r="J44" s="42"/>
      <c r="K44" s="414"/>
      <c r="L44" s="414"/>
      <c r="M44" s="414"/>
      <c r="N44" s="414"/>
      <c r="O44" s="414"/>
      <c r="P44" s="414"/>
      <c r="Q44" s="414"/>
      <c r="R44" s="6"/>
      <c r="S44" s="414"/>
      <c r="T44" s="6"/>
      <c r="U44" s="414"/>
      <c r="V44" s="414"/>
      <c r="W44" s="414"/>
      <c r="X44" s="414"/>
    </row>
    <row r="45" spans="1:24">
      <c r="J45" s="42"/>
      <c r="K45" s="414"/>
      <c r="L45" s="414"/>
      <c r="M45" s="414"/>
      <c r="N45" s="414"/>
      <c r="O45" s="414"/>
      <c r="P45" s="414"/>
      <c r="Q45" s="414"/>
      <c r="R45" s="414"/>
      <c r="S45" s="414"/>
      <c r="T45" s="6"/>
      <c r="U45" s="414"/>
      <c r="V45" s="414"/>
      <c r="W45" s="414"/>
      <c r="X45" s="414"/>
    </row>
    <row r="46" spans="1:24">
      <c r="J46" s="42"/>
      <c r="K46" s="414"/>
      <c r="L46" s="414"/>
      <c r="M46" s="414"/>
      <c r="N46" s="414"/>
      <c r="O46" s="414"/>
      <c r="P46" s="6"/>
      <c r="Q46" s="414"/>
      <c r="R46" s="6"/>
      <c r="S46" s="414"/>
      <c r="T46" s="6"/>
      <c r="U46" s="414"/>
      <c r="V46" s="6"/>
      <c r="W46" s="414"/>
      <c r="X46" s="414"/>
    </row>
    <row r="47" spans="1:24">
      <c r="J47" s="42"/>
      <c r="K47" s="414"/>
      <c r="L47" s="414"/>
      <c r="M47" s="414"/>
      <c r="N47" s="414"/>
      <c r="O47" s="414"/>
      <c r="P47" s="414"/>
      <c r="Q47" s="414"/>
      <c r="R47" s="414"/>
      <c r="S47" s="414"/>
      <c r="T47" s="414"/>
      <c r="U47" s="414"/>
      <c r="V47" s="6"/>
      <c r="W47" s="414"/>
      <c r="X47" s="414"/>
    </row>
    <row r="48" spans="1:24">
      <c r="J48" s="42"/>
      <c r="K48" s="414"/>
      <c r="L48" s="414"/>
      <c r="M48" s="414"/>
      <c r="N48" s="414"/>
      <c r="O48" s="414"/>
      <c r="P48" s="414"/>
      <c r="Q48" s="414"/>
      <c r="R48" s="414"/>
      <c r="S48" s="414"/>
      <c r="T48" s="6"/>
      <c r="U48" s="414"/>
      <c r="V48" s="6"/>
      <c r="W48" s="414"/>
      <c r="X48" s="414"/>
    </row>
    <row r="49" spans="10:24">
      <c r="J49" s="42"/>
      <c r="K49" s="414"/>
      <c r="L49" s="414"/>
      <c r="M49" s="414"/>
      <c r="N49" s="414"/>
      <c r="O49" s="414"/>
      <c r="P49" s="414"/>
      <c r="Q49" s="414"/>
      <c r="R49" s="414"/>
      <c r="S49" s="414"/>
      <c r="T49" s="6"/>
      <c r="U49" s="414"/>
      <c r="V49" s="6"/>
      <c r="W49" s="414"/>
      <c r="X49" s="414"/>
    </row>
    <row r="50" spans="10:24">
      <c r="J50" s="42"/>
      <c r="K50" s="414"/>
      <c r="L50" s="414"/>
      <c r="M50" s="414"/>
      <c r="N50" s="6"/>
      <c r="O50" s="414"/>
      <c r="P50" s="6"/>
      <c r="Q50" s="414"/>
      <c r="R50" s="6"/>
      <c r="S50" s="414"/>
      <c r="T50" s="6"/>
      <c r="U50" s="414"/>
      <c r="V50" s="414"/>
      <c r="W50" s="414"/>
      <c r="X50" s="414"/>
    </row>
    <row r="51" spans="10:24">
      <c r="J51" s="42"/>
      <c r="K51" s="414"/>
      <c r="L51" s="414"/>
      <c r="M51" s="414"/>
      <c r="N51" s="414"/>
      <c r="O51" s="414"/>
      <c r="P51" s="6"/>
      <c r="Q51" s="6"/>
      <c r="R51" s="6"/>
      <c r="S51" s="414"/>
      <c r="T51" s="6"/>
      <c r="U51" s="6"/>
      <c r="V51" s="6"/>
      <c r="W51" s="414"/>
      <c r="X51" s="414"/>
    </row>
    <row r="52" spans="10:24">
      <c r="J52" s="42"/>
      <c r="K52" s="414"/>
      <c r="L52" s="414"/>
      <c r="M52" s="414"/>
      <c r="N52" s="414"/>
      <c r="O52" s="414"/>
      <c r="P52" s="414"/>
      <c r="Q52" s="414"/>
      <c r="R52" s="6"/>
      <c r="S52" s="414"/>
      <c r="T52" s="6"/>
      <c r="U52" s="414"/>
      <c r="V52" s="6"/>
      <c r="W52" s="414"/>
      <c r="X52" s="414"/>
    </row>
    <row r="53" spans="10:24">
      <c r="J53" s="42"/>
      <c r="K53" s="414"/>
      <c r="L53" s="414"/>
      <c r="M53" s="414"/>
      <c r="N53" s="414"/>
      <c r="O53" s="414"/>
      <c r="P53" s="6"/>
      <c r="Q53" s="414"/>
      <c r="R53" s="6"/>
      <c r="S53" s="414"/>
      <c r="T53" s="6"/>
      <c r="U53" s="414"/>
      <c r="V53" s="6"/>
      <c r="W53" s="414"/>
      <c r="X53" s="414"/>
    </row>
    <row r="54" spans="10:24">
      <c r="J54" s="42"/>
      <c r="K54" s="414"/>
      <c r="L54" s="414"/>
      <c r="M54" s="414"/>
      <c r="N54" s="414"/>
      <c r="O54" s="414"/>
      <c r="P54" s="414"/>
      <c r="Q54" s="414"/>
      <c r="R54" s="414"/>
      <c r="S54" s="414"/>
      <c r="T54" s="414"/>
      <c r="U54" s="414"/>
      <c r="V54" s="6"/>
      <c r="W54" s="414"/>
      <c r="X54" s="414"/>
    </row>
    <row r="55" spans="10:24">
      <c r="J55" s="42"/>
      <c r="K55" s="414"/>
      <c r="L55" s="414"/>
      <c r="M55" s="414"/>
      <c r="N55" s="6"/>
      <c r="O55" s="6"/>
      <c r="P55" s="6"/>
      <c r="Q55" s="414"/>
      <c r="R55" s="6"/>
      <c r="S55" s="6"/>
      <c r="T55" s="6"/>
      <c r="U55" s="414"/>
      <c r="V55" s="6"/>
      <c r="W55" s="414"/>
      <c r="X55" s="414"/>
    </row>
    <row r="56" spans="10:24">
      <c r="J56" s="42"/>
      <c r="K56" s="414"/>
      <c r="L56" s="414"/>
      <c r="M56" s="414"/>
      <c r="N56" s="414"/>
      <c r="O56" s="414"/>
      <c r="P56" s="414"/>
      <c r="Q56" s="414"/>
      <c r="R56" s="414"/>
      <c r="S56" s="414"/>
      <c r="T56" s="6"/>
      <c r="U56" s="414"/>
      <c r="V56" s="414"/>
      <c r="W56" s="414"/>
      <c r="X56" s="414"/>
    </row>
    <row r="57" spans="10:24">
      <c r="J57" s="42"/>
      <c r="K57" s="414"/>
      <c r="L57" s="414"/>
      <c r="M57" s="414"/>
      <c r="N57" s="6"/>
      <c r="O57" s="414"/>
      <c r="P57" s="414"/>
      <c r="Q57" s="414"/>
      <c r="R57" s="6"/>
      <c r="S57" s="414"/>
      <c r="T57" s="6"/>
      <c r="U57" s="414"/>
      <c r="V57" s="6"/>
      <c r="W57" s="414"/>
      <c r="X57" s="414"/>
    </row>
    <row r="58" spans="10:24">
      <c r="J58" s="42"/>
      <c r="K58" s="414"/>
      <c r="L58" s="414"/>
      <c r="M58" s="414"/>
      <c r="N58" s="414"/>
      <c r="O58" s="414"/>
      <c r="P58" s="414"/>
      <c r="Q58" s="414"/>
      <c r="R58" s="414"/>
      <c r="S58" s="414"/>
      <c r="T58" s="6"/>
      <c r="U58" s="414"/>
      <c r="V58" s="414"/>
      <c r="W58" s="414"/>
      <c r="X58" s="414"/>
    </row>
    <row r="59" spans="10:24">
      <c r="J59" s="42"/>
      <c r="K59" s="414"/>
      <c r="L59" s="414"/>
      <c r="M59" s="414"/>
      <c r="N59" s="414"/>
      <c r="O59" s="414"/>
      <c r="P59" s="414"/>
      <c r="Q59" s="414"/>
      <c r="R59" s="6"/>
      <c r="S59" s="414"/>
      <c r="T59" s="6"/>
      <c r="U59" s="414"/>
      <c r="V59" s="6"/>
      <c r="W59" s="414"/>
      <c r="X59" s="414"/>
    </row>
    <row r="60" spans="10:24">
      <c r="J60" s="42"/>
      <c r="K60" s="414"/>
      <c r="L60" s="414"/>
      <c r="M60" s="414"/>
      <c r="N60" s="414"/>
      <c r="O60" s="414"/>
      <c r="P60" s="6"/>
      <c r="Q60" s="6"/>
      <c r="R60" s="6"/>
      <c r="S60" s="6"/>
      <c r="T60" s="6"/>
      <c r="U60" s="6"/>
      <c r="V60" s="6"/>
      <c r="W60" s="414"/>
      <c r="X60" s="414"/>
    </row>
    <row r="61" spans="10:24">
      <c r="J61" s="42"/>
      <c r="K61" s="414"/>
      <c r="L61" s="414"/>
      <c r="M61" s="414"/>
      <c r="N61" s="414"/>
      <c r="O61" s="414"/>
      <c r="P61" s="6"/>
      <c r="Q61" s="414"/>
      <c r="R61" s="6"/>
      <c r="S61" s="414"/>
      <c r="T61" s="6"/>
      <c r="U61" s="414"/>
      <c r="V61" s="6"/>
      <c r="W61" s="414"/>
      <c r="X61" s="414"/>
    </row>
    <row r="62" spans="10:24">
      <c r="J62" s="42"/>
      <c r="K62" s="414"/>
      <c r="L62" s="414"/>
      <c r="M62" s="414"/>
      <c r="N62" s="414"/>
      <c r="O62" s="414"/>
      <c r="P62" s="414"/>
      <c r="Q62" s="414"/>
      <c r="R62" s="414"/>
      <c r="S62" s="414"/>
      <c r="T62" s="414"/>
      <c r="U62" s="414"/>
      <c r="V62" s="6"/>
      <c r="W62" s="414"/>
      <c r="X62" s="414"/>
    </row>
    <row r="63" spans="10:24">
      <c r="J63" s="42"/>
      <c r="K63" s="414"/>
      <c r="L63" s="414"/>
      <c r="M63" s="414"/>
      <c r="N63" s="414"/>
      <c r="O63" s="414"/>
      <c r="P63" s="414"/>
      <c r="Q63" s="414"/>
      <c r="R63" s="414"/>
      <c r="S63" s="414"/>
      <c r="T63" s="6"/>
      <c r="U63" s="414"/>
      <c r="V63" s="6"/>
      <c r="W63" s="414"/>
      <c r="X63" s="414"/>
    </row>
    <row r="64" spans="10:24">
      <c r="J64" s="42"/>
      <c r="K64" s="414"/>
      <c r="L64" s="414"/>
      <c r="M64" s="414"/>
      <c r="N64" s="6"/>
      <c r="O64" s="6"/>
      <c r="P64" s="6"/>
      <c r="Q64" s="6"/>
      <c r="R64" s="6"/>
      <c r="S64" s="6"/>
      <c r="T64" s="6"/>
      <c r="U64" s="414"/>
      <c r="V64" s="6"/>
      <c r="W64" s="414"/>
      <c r="X64" s="414"/>
    </row>
    <row r="65" spans="10:24">
      <c r="J65" s="42"/>
      <c r="K65" s="414"/>
      <c r="L65" s="414"/>
      <c r="M65" s="414"/>
      <c r="N65" s="414"/>
      <c r="O65" s="414"/>
      <c r="P65" s="414"/>
      <c r="Q65" s="414"/>
      <c r="R65" s="414"/>
      <c r="S65" s="414"/>
      <c r="T65" s="6"/>
      <c r="U65" s="414"/>
      <c r="V65" s="414"/>
      <c r="W65" s="414"/>
      <c r="X65" s="414"/>
    </row>
    <row r="66" spans="10:24">
      <c r="J66" s="42"/>
      <c r="K66" s="414"/>
      <c r="L66" s="414"/>
      <c r="M66" s="414"/>
      <c r="N66" s="414"/>
      <c r="O66" s="414"/>
      <c r="P66" s="414"/>
      <c r="Q66" s="6"/>
      <c r="R66" s="6"/>
      <c r="S66" s="6"/>
      <c r="T66" s="6"/>
      <c r="U66" s="6"/>
      <c r="V66" s="6"/>
      <c r="W66" s="6"/>
      <c r="X66" s="6"/>
    </row>
    <row r="67" spans="10:24">
      <c r="J67" s="42"/>
      <c r="K67" s="414"/>
      <c r="L67" s="414"/>
      <c r="M67" s="414"/>
      <c r="N67" s="414"/>
      <c r="O67" s="414"/>
      <c r="P67" s="414"/>
      <c r="Q67" s="414"/>
      <c r="R67" s="6"/>
      <c r="S67" s="414"/>
      <c r="T67" s="6"/>
      <c r="U67" s="414"/>
      <c r="V67" s="414"/>
    </row>
    <row r="68" spans="10:24">
      <c r="J68" s="42"/>
      <c r="K68" s="414"/>
      <c r="L68" s="414"/>
      <c r="M68" s="414"/>
      <c r="N68" s="414"/>
      <c r="O68" s="414"/>
      <c r="P68" s="414"/>
      <c r="Q68" s="414"/>
      <c r="R68" s="414"/>
      <c r="S68" s="414"/>
      <c r="T68" s="6"/>
      <c r="U68" s="414"/>
      <c r="V68" s="414"/>
    </row>
    <row r="69" spans="10:24">
      <c r="J69" s="51"/>
      <c r="K69" s="414"/>
      <c r="L69" s="414"/>
      <c r="M69" s="414"/>
      <c r="N69" s="414"/>
      <c r="O69" s="414"/>
      <c r="P69" s="414"/>
      <c r="Q69" s="414"/>
      <c r="R69" s="414"/>
      <c r="S69" s="414"/>
      <c r="T69" s="414"/>
      <c r="U69" s="414"/>
      <c r="V69" s="414"/>
    </row>
    <row r="70" spans="10:24">
      <c r="K70" s="414"/>
      <c r="L70" s="414"/>
      <c r="M70" s="6"/>
      <c r="N70" s="6"/>
      <c r="O70" s="6"/>
      <c r="P70" s="6"/>
      <c r="Q70" s="6"/>
      <c r="R70" s="6"/>
      <c r="S70" s="6"/>
      <c r="T70" s="6"/>
    </row>
    <row r="71" spans="10:24">
      <c r="K71" s="414"/>
      <c r="L71" s="414"/>
      <c r="M71" s="414"/>
      <c r="N71" s="414"/>
      <c r="O71" s="414"/>
      <c r="P71" s="6"/>
      <c r="Q71" s="414"/>
      <c r="R71" s="6"/>
      <c r="S71" s="414"/>
      <c r="T71" s="6"/>
      <c r="U71" s="414"/>
      <c r="V71" s="414"/>
    </row>
    <row r="72" spans="10:24">
      <c r="K72" s="414"/>
      <c r="L72" s="414"/>
      <c r="M72" s="414"/>
      <c r="N72" s="414"/>
      <c r="O72" s="414"/>
      <c r="P72" s="414"/>
      <c r="Q72" s="414"/>
      <c r="R72" s="414"/>
      <c r="S72" s="414"/>
      <c r="T72" s="414"/>
      <c r="U72" s="414"/>
      <c r="V72" s="414"/>
    </row>
    <row r="73" spans="10:24">
      <c r="K73" s="414"/>
      <c r="L73" s="414"/>
      <c r="M73" s="414"/>
      <c r="N73" s="414"/>
      <c r="O73" s="414"/>
      <c r="P73" s="414"/>
      <c r="Q73" s="414"/>
      <c r="R73" s="414"/>
      <c r="S73" s="414"/>
      <c r="T73" s="414"/>
      <c r="U73" s="414"/>
      <c r="V73" s="414"/>
    </row>
    <row r="74" spans="10:24">
      <c r="K74" s="414"/>
      <c r="L74" s="414"/>
      <c r="M74" s="414"/>
      <c r="N74" s="6"/>
      <c r="O74" s="414"/>
      <c r="P74" s="6"/>
      <c r="Q74" s="414"/>
      <c r="R74" s="6"/>
      <c r="S74" s="414"/>
      <c r="T74" s="6"/>
      <c r="U74" s="414"/>
      <c r="V74" s="414"/>
    </row>
    <row r="75" spans="10:24">
      <c r="K75" s="414"/>
      <c r="L75" s="414"/>
      <c r="M75" s="414"/>
      <c r="N75" s="414"/>
      <c r="O75" s="414"/>
      <c r="P75" s="414"/>
      <c r="Q75" s="414"/>
      <c r="R75" s="414"/>
      <c r="S75" s="414"/>
      <c r="T75" s="414"/>
      <c r="U75" s="414"/>
      <c r="V75" s="414"/>
    </row>
    <row r="76" spans="10:24">
      <c r="K76" s="414"/>
      <c r="L76" s="414"/>
      <c r="M76" s="414"/>
      <c r="N76" s="414"/>
      <c r="O76" s="414"/>
      <c r="P76" s="414"/>
      <c r="Q76" s="414"/>
      <c r="R76" s="6"/>
      <c r="S76" s="414"/>
      <c r="T76" s="6"/>
      <c r="U76" s="414"/>
      <c r="V76" s="414"/>
    </row>
    <row r="77" spans="10:24">
      <c r="K77" s="414"/>
      <c r="L77" s="414"/>
      <c r="M77" s="414"/>
      <c r="N77" s="414"/>
      <c r="O77" s="414"/>
      <c r="P77" s="414"/>
      <c r="Q77" s="414"/>
      <c r="R77" s="414"/>
      <c r="S77" s="414"/>
      <c r="T77" s="6"/>
      <c r="U77" s="414"/>
      <c r="V77" s="414"/>
    </row>
    <row r="78" spans="10:24">
      <c r="K78" s="414"/>
      <c r="L78" s="414"/>
      <c r="M78" s="414"/>
      <c r="N78" s="414"/>
      <c r="O78" s="414"/>
      <c r="P78" s="414"/>
      <c r="Q78" s="414"/>
      <c r="R78" s="414"/>
      <c r="S78" s="414"/>
      <c r="T78" s="414"/>
      <c r="U78" s="414"/>
      <c r="V78" s="414"/>
    </row>
    <row r="79" spans="10:24">
      <c r="K79" s="414"/>
      <c r="L79" s="414"/>
      <c r="M79" s="414"/>
      <c r="N79" s="414"/>
      <c r="O79" s="414"/>
      <c r="P79" s="414"/>
      <c r="Q79" s="414"/>
      <c r="R79" s="414"/>
      <c r="S79" s="414"/>
      <c r="T79" s="414"/>
      <c r="U79" s="414"/>
      <c r="V79" s="414"/>
    </row>
    <row r="80" spans="10:24">
      <c r="K80" s="414"/>
      <c r="L80" s="414"/>
      <c r="M80" s="414"/>
      <c r="N80" s="414"/>
      <c r="O80" s="414"/>
      <c r="P80" s="414"/>
      <c r="Q80" s="414"/>
      <c r="R80" s="414"/>
      <c r="S80" s="414"/>
      <c r="T80" s="414"/>
      <c r="U80" s="414"/>
      <c r="V80" s="414"/>
    </row>
    <row r="81" spans="11:22">
      <c r="K81" s="414"/>
      <c r="L81" s="414"/>
      <c r="M81" s="414"/>
      <c r="N81" s="414"/>
      <c r="O81" s="414"/>
      <c r="P81" s="414"/>
      <c r="Q81" s="414"/>
      <c r="R81" s="414"/>
      <c r="S81" s="414"/>
      <c r="T81" s="414"/>
      <c r="U81" s="414"/>
      <c r="V81" s="414"/>
    </row>
    <row r="82" spans="11:22">
      <c r="K82" s="414"/>
      <c r="L82" s="414"/>
      <c r="M82" s="414"/>
      <c r="N82" s="414"/>
      <c r="O82" s="414"/>
      <c r="P82" s="6"/>
      <c r="Q82" s="414"/>
      <c r="R82" s="6"/>
      <c r="S82" s="414"/>
      <c r="T82" s="6"/>
      <c r="U82" s="414"/>
      <c r="V82" s="414"/>
    </row>
    <row r="83" spans="11:22">
      <c r="K83" s="414"/>
      <c r="L83" s="414"/>
      <c r="M83" s="414"/>
      <c r="N83" s="414"/>
      <c r="O83" s="414"/>
      <c r="P83" s="414"/>
      <c r="Q83" s="414"/>
      <c r="R83" s="414"/>
      <c r="S83" s="414"/>
      <c r="T83" s="6"/>
      <c r="U83" s="414"/>
      <c r="V83" s="414"/>
    </row>
    <row r="84" spans="11:22">
      <c r="K84" s="414"/>
      <c r="L84" s="414"/>
      <c r="M84" s="414"/>
      <c r="N84" s="414"/>
      <c r="O84" s="414"/>
      <c r="P84" s="414"/>
      <c r="Q84" s="414"/>
      <c r="R84" s="414"/>
      <c r="S84" s="414"/>
      <c r="T84" s="6"/>
      <c r="U84" s="414"/>
      <c r="V84" s="414"/>
    </row>
    <row r="85" spans="11:22">
      <c r="K85" s="414"/>
      <c r="L85" s="414"/>
      <c r="M85" s="414"/>
      <c r="N85" s="414"/>
      <c r="O85" s="414"/>
      <c r="P85" s="414"/>
      <c r="Q85" s="414"/>
      <c r="R85" s="414"/>
      <c r="S85" s="414"/>
      <c r="T85" s="6"/>
      <c r="U85" s="414"/>
      <c r="V85" s="414"/>
    </row>
    <row r="86" spans="11:22">
      <c r="K86" s="414"/>
      <c r="L86" s="414"/>
      <c r="M86" s="414"/>
      <c r="N86" s="414"/>
      <c r="O86" s="414"/>
      <c r="P86" s="414"/>
      <c r="Q86" s="414"/>
      <c r="R86" s="414"/>
      <c r="S86" s="414"/>
      <c r="T86" s="414"/>
      <c r="U86" s="414"/>
      <c r="V86" s="414"/>
    </row>
    <row r="87" spans="11:22">
      <c r="K87" s="414"/>
      <c r="L87" s="414"/>
      <c r="M87" s="414"/>
      <c r="N87" s="6"/>
      <c r="O87" s="6"/>
      <c r="P87" s="6"/>
      <c r="Q87" s="414"/>
      <c r="R87" s="6"/>
      <c r="S87" s="6"/>
      <c r="T87" s="6"/>
      <c r="U87" s="414"/>
      <c r="V87" s="414"/>
    </row>
    <row r="88" spans="11:22">
      <c r="K88" s="414"/>
      <c r="L88" s="414"/>
      <c r="M88" s="414"/>
      <c r="N88" s="414"/>
      <c r="O88" s="414"/>
      <c r="P88" s="414"/>
      <c r="Q88" s="414"/>
      <c r="R88" s="414"/>
      <c r="S88" s="414"/>
      <c r="T88" s="6"/>
      <c r="U88" s="414"/>
      <c r="V88" s="414"/>
    </row>
    <row r="89" spans="11:22">
      <c r="K89" s="414"/>
      <c r="L89" s="414"/>
      <c r="M89" s="414"/>
      <c r="N89" s="414"/>
      <c r="O89" s="414"/>
      <c r="P89" s="414"/>
      <c r="Q89" s="414"/>
      <c r="R89" s="6"/>
      <c r="S89" s="414"/>
      <c r="T89" s="6"/>
      <c r="U89" s="414"/>
      <c r="V89" s="414"/>
    </row>
    <row r="90" spans="11:22">
      <c r="K90" s="414"/>
      <c r="L90" s="414"/>
      <c r="M90" s="414"/>
      <c r="N90" s="414"/>
      <c r="O90" s="414"/>
      <c r="P90" s="414"/>
      <c r="Q90" s="414"/>
      <c r="R90" s="414"/>
      <c r="S90" s="414"/>
      <c r="T90" s="6"/>
      <c r="U90" s="414"/>
      <c r="V90" s="414"/>
    </row>
    <row r="91" spans="11:22">
      <c r="K91" s="414"/>
      <c r="L91" s="414"/>
      <c r="M91" s="414"/>
      <c r="N91" s="414"/>
      <c r="O91" s="414"/>
      <c r="P91" s="414"/>
      <c r="Q91" s="414"/>
      <c r="R91" s="6"/>
      <c r="S91" s="414"/>
      <c r="T91" s="6"/>
      <c r="U91" s="414"/>
      <c r="V91" s="414"/>
    </row>
    <row r="92" spans="11:22">
      <c r="K92" s="414"/>
      <c r="L92" s="414"/>
      <c r="M92" s="414"/>
      <c r="N92" s="414"/>
      <c r="O92" s="414"/>
      <c r="P92" s="414"/>
      <c r="Q92" s="414"/>
      <c r="R92" s="414"/>
      <c r="S92" s="414"/>
      <c r="T92" s="414"/>
      <c r="U92" s="414"/>
      <c r="V92" s="414"/>
    </row>
    <row r="93" spans="11:22">
      <c r="K93" s="414"/>
      <c r="L93" s="414"/>
      <c r="M93" s="414"/>
      <c r="N93" s="414"/>
      <c r="O93" s="414"/>
      <c r="P93" s="414"/>
      <c r="Q93" s="414"/>
      <c r="R93" s="6"/>
      <c r="S93" s="414"/>
      <c r="T93" s="6"/>
      <c r="U93" s="414"/>
      <c r="V93" s="414"/>
    </row>
    <row r="94" spans="11:22">
      <c r="K94" s="414"/>
      <c r="L94" s="414"/>
      <c r="M94" s="414"/>
      <c r="N94" s="414"/>
      <c r="O94" s="414"/>
      <c r="P94" s="414"/>
      <c r="Q94" s="414"/>
      <c r="R94" s="414"/>
      <c r="S94" s="414"/>
      <c r="T94" s="414"/>
      <c r="U94" s="414"/>
      <c r="V94" s="414"/>
    </row>
    <row r="95" spans="11:22">
      <c r="K95" s="414"/>
      <c r="L95" s="414"/>
      <c r="M95" s="414"/>
      <c r="N95" s="414"/>
      <c r="O95" s="414"/>
      <c r="P95" s="414"/>
      <c r="Q95" s="414"/>
      <c r="R95" s="414"/>
      <c r="S95" s="414"/>
      <c r="T95" s="6"/>
      <c r="U95" s="414"/>
      <c r="V95" s="414"/>
    </row>
    <row r="96" spans="11:22">
      <c r="K96" s="414"/>
      <c r="L96" s="414"/>
      <c r="M96" s="414"/>
      <c r="N96" s="6"/>
      <c r="O96" s="6"/>
      <c r="P96" s="6"/>
      <c r="Q96" s="414"/>
      <c r="R96" s="6"/>
      <c r="S96" s="6"/>
      <c r="T96" s="6"/>
      <c r="U96" s="414"/>
      <c r="V96" s="414"/>
    </row>
    <row r="97" spans="11:22">
      <c r="K97" s="414"/>
      <c r="L97" s="414"/>
      <c r="M97" s="414"/>
      <c r="N97" s="414"/>
      <c r="O97" s="414"/>
      <c r="P97" s="414"/>
      <c r="Q97" s="414"/>
      <c r="R97" s="414"/>
      <c r="S97" s="414"/>
      <c r="T97" s="6"/>
      <c r="U97" s="414"/>
      <c r="V97" s="414"/>
    </row>
    <row r="98" spans="11:22">
      <c r="K98" s="414"/>
      <c r="L98" s="414"/>
      <c r="M98" s="414"/>
      <c r="N98" s="414"/>
      <c r="O98" s="414"/>
      <c r="P98" s="414"/>
      <c r="Q98" s="414"/>
      <c r="R98" s="414"/>
      <c r="S98" s="414"/>
      <c r="T98" s="414"/>
      <c r="U98" s="414"/>
      <c r="V98" s="414"/>
    </row>
    <row r="99" spans="11:22">
      <c r="K99" s="414"/>
      <c r="L99" s="414"/>
      <c r="M99" s="414"/>
      <c r="N99" s="414"/>
      <c r="O99" s="414"/>
      <c r="P99" s="414"/>
      <c r="Q99" s="414"/>
      <c r="R99" s="6"/>
      <c r="S99" s="414"/>
      <c r="T99" s="6"/>
      <c r="U99" s="414"/>
      <c r="V99" s="414"/>
    </row>
    <row r="100" spans="11:22">
      <c r="K100" s="414"/>
      <c r="L100" s="414"/>
      <c r="M100" s="414"/>
      <c r="N100" s="414"/>
      <c r="O100" s="414"/>
      <c r="P100" s="414"/>
      <c r="Q100" s="414"/>
      <c r="R100" s="414"/>
      <c r="S100" s="414"/>
      <c r="T100" s="414"/>
      <c r="U100" s="414"/>
      <c r="V100" s="414"/>
    </row>
    <row r="101" spans="11:22">
      <c r="K101" s="414"/>
      <c r="L101" s="414"/>
      <c r="M101" s="414"/>
      <c r="N101" s="414"/>
      <c r="O101" s="414"/>
      <c r="P101" s="414"/>
      <c r="Q101" s="414"/>
      <c r="R101" s="414"/>
      <c r="S101" s="414"/>
      <c r="T101" s="414"/>
      <c r="U101" s="414"/>
      <c r="V101" s="414"/>
    </row>
    <row r="102" spans="11:22">
      <c r="K102" s="414"/>
      <c r="L102" s="414"/>
      <c r="M102" s="6"/>
      <c r="N102" s="6"/>
      <c r="O102" s="6"/>
      <c r="P102" s="6"/>
      <c r="Q102" s="6"/>
      <c r="R102" s="6"/>
      <c r="S102" s="6"/>
      <c r="T102" s="6"/>
      <c r="U102" s="6"/>
      <c r="V102" s="6"/>
    </row>
  </sheetData>
  <sheetProtection algorithmName="SHA-512" hashValue="CfA2j4AYJPzbm1qbniC1ZAozLq9DQ0++UTl+hanThl2mv/C2rgmwZEoFzYTS4ZeIa5noDOqHHPDD1cVIlX/9DQ==" saltValue="zgbzxQuqLYAkicfMhQdm+w==" spinCount="100000"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showGridLines="0" zoomScale="80" zoomScaleNormal="80" workbookViewId="0">
      <selection activeCell="A3" sqref="A3:I3"/>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9" ht="23.25" customHeight="1">
      <c r="A1" s="455" t="s">
        <v>663</v>
      </c>
      <c r="B1" s="455"/>
      <c r="C1" s="455"/>
      <c r="D1" s="455"/>
      <c r="E1" s="455"/>
      <c r="F1" s="455"/>
      <c r="G1" s="455"/>
      <c r="H1" s="455"/>
      <c r="I1" s="455"/>
    </row>
    <row r="2" spans="1:19" ht="39" customHeight="1">
      <c r="A2" s="62" t="s">
        <v>97</v>
      </c>
      <c r="B2" s="63" t="s">
        <v>145</v>
      </c>
      <c r="C2" s="62" t="s">
        <v>112</v>
      </c>
      <c r="D2" s="63" t="s">
        <v>116</v>
      </c>
      <c r="E2" s="62" t="s">
        <v>114</v>
      </c>
      <c r="F2" s="63" t="s">
        <v>113</v>
      </c>
      <c r="G2" s="62" t="s">
        <v>115</v>
      </c>
      <c r="H2" s="63" t="s">
        <v>146</v>
      </c>
      <c r="I2" s="64" t="s">
        <v>147</v>
      </c>
      <c r="K2" s="388"/>
      <c r="L2" s="388"/>
      <c r="M2" s="388"/>
      <c r="N2" s="388"/>
      <c r="O2" s="388"/>
      <c r="P2" s="388"/>
      <c r="Q2" s="388"/>
      <c r="R2" s="388"/>
    </row>
    <row r="3" spans="1:19">
      <c r="A3" s="195" t="s">
        <v>659</v>
      </c>
      <c r="B3" s="139">
        <v>10462</v>
      </c>
      <c r="C3" s="139">
        <v>2336</v>
      </c>
      <c r="D3" s="139">
        <v>4541</v>
      </c>
      <c r="E3" s="139">
        <v>11632</v>
      </c>
      <c r="F3" s="139">
        <v>20518</v>
      </c>
      <c r="G3" s="139">
        <v>23181</v>
      </c>
      <c r="H3" s="139">
        <v>49665</v>
      </c>
      <c r="I3" s="141">
        <v>122335</v>
      </c>
      <c r="K3" s="6"/>
      <c r="L3" s="6"/>
      <c r="M3" s="6"/>
      <c r="N3" s="6"/>
      <c r="O3" s="6"/>
      <c r="P3" s="6"/>
      <c r="Q3" s="6"/>
      <c r="R3" s="6"/>
    </row>
    <row r="4" spans="1:19">
      <c r="K4" s="6"/>
      <c r="L4" s="6"/>
      <c r="M4" s="6"/>
      <c r="N4" s="6"/>
      <c r="O4" s="6"/>
      <c r="P4" s="6"/>
      <c r="Q4" s="6"/>
      <c r="R4" s="6"/>
    </row>
    <row r="5" spans="1:19">
      <c r="J5" s="398"/>
      <c r="K5" s="139"/>
      <c r="L5" s="139"/>
      <c r="M5" s="139"/>
      <c r="N5" s="139"/>
      <c r="O5" s="139"/>
      <c r="P5" s="139"/>
      <c r="Q5" s="139"/>
      <c r="R5" s="139"/>
      <c r="S5" s="387"/>
    </row>
    <row r="6" spans="1:19">
      <c r="J6" s="139"/>
      <c r="K6" s="139"/>
      <c r="L6" s="139"/>
      <c r="M6" s="139"/>
      <c r="N6" s="139"/>
      <c r="O6" s="139"/>
      <c r="P6" s="139"/>
      <c r="Q6" s="139"/>
      <c r="R6" s="6"/>
      <c r="S6" s="6"/>
    </row>
    <row r="7" spans="1:19">
      <c r="L7" s="139"/>
      <c r="M7" s="139"/>
      <c r="N7" s="139"/>
      <c r="O7" s="139"/>
      <c r="P7" s="139"/>
      <c r="Q7" s="139"/>
      <c r="R7" s="139"/>
      <c r="S7" s="139"/>
    </row>
    <row r="8" spans="1:19">
      <c r="K8" s="6"/>
    </row>
    <row r="9" spans="1:19">
      <c r="L9" s="6"/>
      <c r="M9" s="6"/>
      <c r="N9" s="6"/>
    </row>
    <row r="10" spans="1:19">
      <c r="G10" s="6"/>
      <c r="H10" s="6"/>
      <c r="I10" s="6"/>
      <c r="J10" s="6"/>
      <c r="L10" s="6"/>
    </row>
    <row r="11" spans="1:19">
      <c r="G11" s="6"/>
      <c r="H11" s="6"/>
      <c r="I11" s="6"/>
      <c r="J11" s="6"/>
    </row>
    <row r="12" spans="1:19">
      <c r="J12" s="139"/>
    </row>
    <row r="26" spans="1:2">
      <c r="A26" s="41" t="s">
        <v>108</v>
      </c>
      <c r="B26" s="41" t="s">
        <v>109</v>
      </c>
    </row>
    <row r="27" spans="1:2">
      <c r="A27" s="41" t="s">
        <v>110</v>
      </c>
      <c r="B27" s="41" t="s">
        <v>47</v>
      </c>
    </row>
  </sheetData>
  <sheetProtection algorithmName="SHA-512" hashValue="tjMSS2rHUeIZ5gWxZKSB86L3RxN9ajvwWkw2fIBKZ2h2X59sMP7gyJmg4pSG9++Qc1S3cpFWKB1bhQE1HmEz7A==" saltValue="AB1dljEDRt5jraSzozPtKQ=="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2023-03-15T17:33:16Z</dcterms:modified>
</cp:coreProperties>
</file>