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image/jpeg" Extension="jpg"/>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ml.chart+xml" PartName="/xl/charts/chart13.xml"/>
  <Override ContentType="application/vnd.openxmlformats-officedocument.drawingml.chart+xml" PartName="/xl/charts/chart14.xml"/>
  <Override ContentType="application/vnd.openxmlformats-officedocument.drawingml.chart+xml" PartName="/xl/charts/chart15.xml"/>
  <Override ContentType="application/vnd.openxmlformats-officedocument.drawingml.chart+xml" PartName="/xl/charts/chart16.xml"/>
  <Override ContentType="application/vnd.openxmlformats-officedocument.drawingml.chart+xml" PartName="/xl/charts/chart17.xml"/>
  <Override ContentType="application/vnd.openxmlformats-officedocument.drawingml.chart+xml" PartName="/xl/charts/chart18.xml"/>
  <Override ContentType="application/vnd.openxmlformats-officedocument.drawingml.chart+xml" PartName="/xl/charts/chart19.xml"/>
  <Override ContentType="application/vnd.openxmlformats-officedocument.drawingml.chart+xml" PartName="/xl/charts/chart20.xml"/>
  <Override ContentType="application/vnd.openxmlformats-officedocument.drawingml.chart+xml" PartName="/xl/charts/chart21.xml"/>
  <Override ContentType="application/vnd.openxmlformats-officedocument.drawingml.chart+xml" PartName="/xl/charts/chart22.xml"/>
  <Override ContentType="application/vnd.openxmlformats-officedocument.drawingml.chart+xml" PartName="/xl/charts/chart23.xml"/>
  <Override ContentType="application/vnd.openxmlformats-officedocument.drawingml.chart+xml" PartName="/xl/charts/chart24.xml"/>
  <Override ContentType="application/vnd.openxmlformats-officedocument.drawingml.chart+xml" PartName="/xl/charts/chart25.xml"/>
  <Override ContentType="application/vnd.openxmlformats-officedocument.drawingml.chart+xml" PartName="/xl/charts/chart26.xml"/>
  <Override ContentType="application/vnd.openxmlformats-officedocument.drawingml.chart+xml" PartName="/xl/charts/chart27.xml"/>
  <Override ContentType="application/vnd.openxmlformats-officedocument.drawingml.chart+xml" PartName="/xl/charts/chart28.xml"/>
  <Override ContentType="application/vnd.openxmlformats-officedocument.drawingml.chart+xml" PartName="/xl/charts/chart29.xml"/>
  <Override ContentType="application/vnd.openxmlformats-officedocument.drawingml.chart+xml" PartName="/xl/charts/chart30.xml"/>
  <Override ContentType="application/vnd.openxmlformats-officedocument.drawingml.chart+xml" PartName="/xl/charts/chart31.xml"/>
  <Override ContentType="application/vnd.openxmlformats-officedocument.drawingml.chart+xml" PartName="/xl/charts/chart32.xml"/>
  <Override ContentType="application/vnd.openxmlformats-officedocument.drawingml.chart+xml" PartName="/xl/charts/chart33.xml"/>
  <Override ContentType="application/vnd.openxmlformats-officedocument.drawingml.chart+xml" PartName="/xl/charts/chart34.xml"/>
  <Override ContentType="application/vnd.openxmlformats-officedocument.drawingml.chart+xml" PartName="/xl/charts/chart35.xml"/>
  <Override ContentType="application/vnd.openxmlformats-officedocument.drawingml.chart+xml" PartName="/xl/charts/chart36.xml"/>
  <Override ContentType="application/vnd.openxmlformats-officedocument.drawingml.chart+xml" PartName="/xl/charts/chart37.xml"/>
  <Override ContentType="application/vnd.openxmlformats-officedocument.drawingml.chart+xml" PartName="/xl/charts/chart38.xml"/>
  <Override ContentType="application/vnd.ms-office.chartcolorstyle+xml" PartName="/xl/charts/colors1.xml"/>
  <Override ContentType="application/vnd.ms-office.chartcolorstyle+xml" PartName="/xl/charts/colors2.xml"/>
  <Override ContentType="application/vnd.ms-office.chartcolorstyle+xml" PartName="/xl/charts/colors3.xml"/>
  <Override ContentType="application/vnd.ms-office.chartcolorstyle+xml" PartName="/xl/charts/colors4.xml"/>
  <Override ContentType="application/vnd.ms-office.chartcolorstyle+xml" PartName="/xl/charts/colors5.xml"/>
  <Override ContentType="application/vnd.ms-office.chartcolorstyle+xml" PartName="/xl/charts/colors6.xml"/>
  <Override ContentType="application/vnd.ms-office.chartcolorstyle+xml" PartName="/xl/charts/colors7.xml"/>
  <Override ContentType="application/vnd.ms-office.chartstyle+xml" PartName="/xl/charts/style1.xml"/>
  <Override ContentType="application/vnd.ms-office.chartstyle+xml" PartName="/xl/charts/style2.xml"/>
  <Override ContentType="application/vnd.ms-office.chartstyle+xml" PartName="/xl/charts/style3.xml"/>
  <Override ContentType="application/vnd.ms-office.chartstyle+xml" PartName="/xl/charts/style4.xml"/>
  <Override ContentType="application/vnd.ms-office.chartstyle+xml" PartName="/xl/charts/style5.xml"/>
  <Override ContentType="application/vnd.ms-office.chartstyle+xml" PartName="/xl/charts/style6.xml"/>
  <Override ContentType="application/vnd.ms-office.chartstyle+xml" PartName="/xl/charts/style7.xml"/>
  <Override ContentType="application/vnd.openxmlformats-officedocument.drawingml.diagramColors+xml" PartName="/xl/diagrams/colors1.xml"/>
  <Override ContentType="application/vnd.openxmlformats-officedocument.drawingml.diagramColors+xml" PartName="/xl/diagrams/colors2.xml"/>
  <Override ContentType="application/vnd.openxmlformats-officedocument.drawingml.diagramData+xml" PartName="/xl/diagrams/data1.xml"/>
  <Override ContentType="application/vnd.openxmlformats-officedocument.drawingml.diagramData+xml" PartName="/xl/diagrams/data2.xml"/>
  <Override ContentType="application/vnd.ms-office.drawingml.diagramDrawing+xml" PartName="/xl/diagrams/drawing1.xml"/>
  <Override ContentType="application/vnd.ms-office.drawingml.diagramDrawing+xml" PartName="/xl/diagrams/drawing2.xml"/>
  <Override ContentType="application/vnd.openxmlformats-officedocument.drawingml.diagramLayout+xml" PartName="/xl/diagrams/layout1.xml"/>
  <Override ContentType="application/vnd.openxmlformats-officedocument.drawingml.diagramLayout+xml" PartName="/xl/diagrams/layout2.xml"/>
  <Override ContentType="application/vnd.openxmlformats-officedocument.drawingml.diagramStyle+xml" PartName="/xl/diagrams/quickStyle1.xml"/>
  <Override ContentType="application/vnd.openxmlformats-officedocument.drawingml.diagramStyle+xml" PartName="/xl/diagrams/quickStyle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15.xml"/>
  <Override ContentType="application/vnd.openxmlformats-officedocument.drawing+xml" PartName="/xl/drawings/drawing16.xml"/>
  <Override ContentType="application/vnd.openxmlformats-officedocument.drawing+xml" PartName="/xl/drawings/drawing17.xml"/>
  <Override ContentType="application/vnd.openxmlformats-officedocument.drawing+xml" PartName="/xl/drawings/drawing18.xml"/>
  <Override ContentType="application/vnd.openxmlformats-officedocument.drawing+xml" PartName="/xl/drawings/drawing19.xml"/>
  <Override ContentType="application/vnd.openxmlformats-officedocument.drawing+xml" PartName="/xl/drawings/drawing20.xml"/>
  <Override ContentType="application/vnd.openxmlformats-officedocument.drawing+xml" PartName="/xl/drawings/drawing21.xml"/>
  <Override ContentType="application/vnd.openxmlformats-officedocument.drawing+xml" PartName="/xl/drawings/drawing22.xml"/>
  <Override ContentType="application/vnd.openxmlformats-officedocument.drawing+xml" PartName="/xl/drawings/drawing23.xml"/>
  <Override ContentType="application/vnd.openxmlformats-officedocument.drawing+xml" PartName="/xl/drawings/drawing24.xml"/>
  <Override ContentType="application/vnd.openxmlformats-officedocument.drawing+xml" PartName="/xl/drawings/drawing25.xml"/>
  <Override ContentType="application/vnd.openxmlformats-officedocument.drawing+xml" PartName="/xl/drawings/drawing26.xml"/>
  <Override ContentType="application/vnd.openxmlformats-officedocument.drawing+xml" PartName="/xl/drawings/drawing27.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C:\Users\Marials\Desktop\"/>
    </mc:Choice>
  </mc:AlternateContent>
  <bookViews>
    <workbookView xWindow="0" yWindow="0" windowWidth="2160" windowHeight="0" tabRatio="907"/>
  </bookViews>
  <sheets>
    <sheet name="ÍNDICE" sheetId="33" r:id="rId1"/>
    <sheet name="DEMOGRAFÍA_1" sheetId="40" r:id="rId2"/>
    <sheet name="DEMOGRAFÍA_2" sheetId="1" r:id="rId3"/>
    <sheet name="TURISMO_1" sheetId="5" r:id="rId4"/>
    <sheet name="TURISMO_2" sheetId="6" r:id="rId5"/>
    <sheet name="TURISMO_3" sheetId="29" r:id="rId6"/>
    <sheet name="CRUCEROS" sheetId="45" r:id="rId7"/>
    <sheet name="PARO_1 " sheetId="48" r:id="rId8"/>
    <sheet name="PARO_2 " sheetId="49" r:id="rId9"/>
    <sheet name="PARO_3 " sheetId="50" r:id="rId10"/>
    <sheet name="PARO_4 " sheetId="51" r:id="rId11"/>
    <sheet name="PARO_5 " sheetId="52" r:id="rId12"/>
    <sheet name="PARO_6 " sheetId="53" r:id="rId13"/>
    <sheet name="PARO_7 " sheetId="54" r:id="rId14"/>
    <sheet name="CONTRATOS_1" sheetId="39" r:id="rId15"/>
    <sheet name="CONTRATOS_2" sheetId="17" r:id="rId16"/>
    <sheet name="CONTRATOS_3" sheetId="18" r:id="rId17"/>
    <sheet name="CONTRATOS_4" sheetId="19" r:id="rId18"/>
    <sheet name="IPC_1" sheetId="20" r:id="rId19"/>
    <sheet name="IPC_2" sheetId="28" r:id="rId20"/>
    <sheet name="IGIC" sheetId="42" r:id="rId21"/>
    <sheet name="PIB" sheetId="44" r:id="rId22"/>
    <sheet name="AFILIADOS S.S._1" sheetId="21" r:id="rId23"/>
    <sheet name="AFILIADOS_S.S._2" sheetId="43" r:id="rId24"/>
    <sheet name="EMPRESAS S.S." sheetId="38" r:id="rId25"/>
    <sheet name="EPA_1" sheetId="23" r:id="rId26"/>
    <sheet name="EPA_2" sheetId="24" r:id="rId27"/>
  </sheets>
  <externalReferences>
    <externalReference r:id="rId28"/>
    <externalReference r:id="rId29"/>
  </externalReferences>
  <definedNames>
    <definedName name="B.F.C.">ÍNDICE!$A$22</definedName>
    <definedName name="DenRegTabla3">[1]TablasAux!$K$3:$L$10</definedName>
  </definedNames>
  <calcPr calcId="162913"/>
</workbook>
</file>

<file path=xl/calcChain.xml><?xml version="1.0" encoding="utf-8"?>
<calcChain xmlns="http://schemas.openxmlformats.org/spreadsheetml/2006/main">
  <c r="D8" i="45" l="1"/>
  <c r="O25" i="39" l="1"/>
  <c r="P46" i="48" l="1"/>
  <c r="V7" i="6" l="1"/>
  <c r="H7" i="6"/>
  <c r="D17" i="45" l="1"/>
  <c r="O24" i="39" l="1"/>
  <c r="P45" i="48" l="1"/>
  <c r="E95" i="43" l="1"/>
  <c r="O22" i="39" l="1"/>
  <c r="O23" i="39"/>
  <c r="B7" i="21" l="1"/>
  <c r="O52" i="48" l="1"/>
  <c r="N30" i="39"/>
  <c r="O21" i="39" l="1"/>
  <c r="O42" i="48"/>
  <c r="C12" i="54" l="1"/>
  <c r="AC15" i="6" l="1"/>
  <c r="V15" i="6"/>
  <c r="O15" i="6"/>
  <c r="H15" i="6"/>
  <c r="L3" i="19" l="1"/>
  <c r="Y4" i="40" l="1"/>
  <c r="Y5" i="40"/>
  <c r="Y6" i="40"/>
  <c r="Y7" i="40"/>
  <c r="Y8" i="40"/>
  <c r="Y9" i="40"/>
  <c r="Y10" i="40"/>
  <c r="Y11" i="40"/>
  <c r="Y12" i="40"/>
  <c r="Y13" i="40"/>
  <c r="Y14" i="40"/>
  <c r="Y15" i="40"/>
  <c r="Y16" i="40"/>
  <c r="Y17" i="40"/>
  <c r="Y18" i="40"/>
  <c r="Y19" i="40"/>
  <c r="Y20" i="40"/>
  <c r="Y21" i="40"/>
  <c r="Y22" i="40"/>
  <c r="Y23" i="40"/>
  <c r="Y24" i="40"/>
  <c r="Y25" i="40"/>
  <c r="Y26" i="40"/>
  <c r="Y27" i="40"/>
  <c r="Y28" i="40"/>
  <c r="Y29" i="40"/>
  <c r="Y30" i="40"/>
  <c r="Y31" i="40"/>
  <c r="Y32" i="40"/>
  <c r="Y33" i="40"/>
  <c r="Y34" i="40"/>
  <c r="B15" i="29" l="1"/>
  <c r="AC14" i="6" l="1"/>
  <c r="V14" i="6"/>
  <c r="O14" i="6"/>
  <c r="H14" i="6"/>
  <c r="AC13" i="6"/>
  <c r="V13" i="6"/>
  <c r="O13" i="6"/>
  <c r="H13" i="6"/>
  <c r="B17" i="45" l="1"/>
  <c r="AC12" i="6" l="1"/>
  <c r="V12" i="6"/>
  <c r="O12" i="6"/>
  <c r="H12" i="6"/>
  <c r="D4" i="54"/>
  <c r="D5" i="54"/>
  <c r="D6" i="54"/>
  <c r="B7" i="54"/>
  <c r="C7" i="54"/>
  <c r="D8" i="54"/>
  <c r="D9" i="54"/>
  <c r="D10" i="54"/>
  <c r="D11" i="54"/>
  <c r="B12" i="54"/>
  <c r="P4" i="53"/>
  <c r="P5" i="53"/>
  <c r="P6" i="53"/>
  <c r="P7" i="53"/>
  <c r="P8" i="53"/>
  <c r="P9" i="53"/>
  <c r="P10" i="53"/>
  <c r="P11" i="53"/>
  <c r="P12" i="53"/>
  <c r="P13" i="53"/>
  <c r="P14" i="53"/>
  <c r="P15" i="53"/>
  <c r="P16" i="53"/>
  <c r="P17" i="53"/>
  <c r="P18" i="53"/>
  <c r="P19" i="53"/>
  <c r="P20" i="53"/>
  <c r="P21" i="53"/>
  <c r="P22" i="53"/>
  <c r="P23" i="53"/>
  <c r="P24" i="53"/>
  <c r="P25" i="53"/>
  <c r="P26" i="53"/>
  <c r="P27" i="53"/>
  <c r="P28" i="53"/>
  <c r="P29" i="53"/>
  <c r="P30" i="53"/>
  <c r="P31" i="53"/>
  <c r="P32" i="53"/>
  <c r="P33" i="53"/>
  <c r="P34" i="53"/>
  <c r="P36" i="53"/>
  <c r="K3" i="52"/>
  <c r="K4" i="52"/>
  <c r="K5" i="52"/>
  <c r="K6" i="52"/>
  <c r="K7" i="52"/>
  <c r="K8" i="52"/>
  <c r="K9" i="52"/>
  <c r="K10" i="52"/>
  <c r="K11" i="52"/>
  <c r="K12" i="52"/>
  <c r="K13" i="52"/>
  <c r="K14" i="52"/>
  <c r="K15" i="52"/>
  <c r="K16" i="52"/>
  <c r="K17" i="52"/>
  <c r="K18" i="52"/>
  <c r="K19" i="52"/>
  <c r="K20" i="52"/>
  <c r="K21" i="52"/>
  <c r="K22" i="52"/>
  <c r="K23" i="52"/>
  <c r="K24" i="52"/>
  <c r="K25" i="52"/>
  <c r="K26" i="52"/>
  <c r="K27" i="52"/>
  <c r="K28" i="52"/>
  <c r="K29" i="52"/>
  <c r="K30" i="52"/>
  <c r="K31" i="52"/>
  <c r="K32" i="52"/>
  <c r="K33" i="52"/>
  <c r="K35" i="52"/>
  <c r="L3" i="51"/>
  <c r="G3" i="50"/>
  <c r="I3" i="49"/>
  <c r="N42" i="48"/>
  <c r="P42" i="48"/>
  <c r="N43" i="48"/>
  <c r="O43" i="48"/>
  <c r="P43" i="48"/>
  <c r="N44" i="48"/>
  <c r="O44" i="48"/>
  <c r="P44" i="48"/>
  <c r="N45" i="48"/>
  <c r="O45" i="48"/>
  <c r="N46" i="48"/>
  <c r="O46" i="48"/>
  <c r="N47" i="48"/>
  <c r="O47" i="48"/>
  <c r="N48" i="48"/>
  <c r="O48" i="48"/>
  <c r="N49" i="48"/>
  <c r="O49" i="48"/>
  <c r="N50" i="48"/>
  <c r="O50" i="48"/>
  <c r="N51" i="48"/>
  <c r="O51" i="48"/>
  <c r="N52" i="48"/>
  <c r="N53" i="48"/>
  <c r="O53" i="48"/>
  <c r="D12" i="54" l="1"/>
  <c r="B13" i="54"/>
  <c r="C13" i="54"/>
  <c r="D7" i="54"/>
  <c r="D13" i="54" l="1"/>
  <c r="AC11" i="6"/>
  <c r="V11" i="6"/>
  <c r="O11" i="6"/>
  <c r="H11" i="6"/>
  <c r="V10" i="6" l="1"/>
  <c r="AC10" i="6" l="1"/>
  <c r="O10" i="6"/>
  <c r="H10" i="6"/>
  <c r="H3" i="18" l="1"/>
  <c r="AC9" i="6" l="1"/>
  <c r="V9" i="6"/>
  <c r="O9" i="6"/>
  <c r="H9" i="6"/>
  <c r="AC8" i="6" l="1"/>
  <c r="V8" i="6"/>
  <c r="O8" i="6"/>
  <c r="H8" i="6"/>
  <c r="AC7" i="6" l="1"/>
  <c r="O7" i="6"/>
  <c r="AC6" i="6" l="1"/>
  <c r="V6" i="6"/>
  <c r="O6" i="6"/>
  <c r="H6" i="6"/>
  <c r="AC5" i="6" l="1"/>
  <c r="AB5" i="6"/>
  <c r="AA5" i="6"/>
  <c r="V5" i="6"/>
  <c r="U5" i="6"/>
  <c r="T5" i="6"/>
  <c r="O5" i="6"/>
  <c r="N5" i="6"/>
  <c r="M5" i="6"/>
  <c r="H5" i="6"/>
  <c r="G5" i="6"/>
  <c r="F5" i="6"/>
  <c r="B4" i="21" l="1"/>
  <c r="C4" i="21"/>
  <c r="D4" i="21"/>
  <c r="E4" i="21"/>
  <c r="F4" i="21"/>
  <c r="G4" i="21"/>
  <c r="H4" i="21"/>
  <c r="I4" i="21"/>
  <c r="J4" i="21"/>
  <c r="B5" i="21"/>
  <c r="C5" i="21"/>
  <c r="D5" i="21"/>
  <c r="E5" i="21"/>
  <c r="F5" i="21"/>
  <c r="G5" i="21"/>
  <c r="H5" i="21"/>
  <c r="I5" i="21"/>
  <c r="J5" i="21"/>
  <c r="B6" i="21"/>
  <c r="C6" i="21"/>
  <c r="D6" i="21"/>
  <c r="E6" i="21"/>
  <c r="F6" i="21"/>
  <c r="G6" i="21"/>
  <c r="H6" i="21"/>
  <c r="I6" i="21"/>
  <c r="J6" i="21"/>
  <c r="C7" i="21"/>
  <c r="D7" i="21"/>
  <c r="E7" i="21"/>
  <c r="F7" i="21"/>
  <c r="G7" i="21"/>
  <c r="H7" i="21"/>
  <c r="I7" i="21"/>
  <c r="J7" i="21"/>
  <c r="H3" i="17" l="1"/>
  <c r="H4" i="6" l="1"/>
  <c r="C15" i="29" l="1"/>
  <c r="C17" i="45" l="1"/>
  <c r="D5" i="42" l="1"/>
  <c r="AA7" i="6" l="1"/>
  <c r="AA8" i="6"/>
  <c r="AA9" i="6"/>
  <c r="AB7" i="6"/>
  <c r="AB8" i="6"/>
  <c r="AB9" i="6"/>
  <c r="U7" i="6"/>
  <c r="U8" i="6"/>
  <c r="U9" i="6"/>
  <c r="T7" i="6"/>
  <c r="T8" i="6"/>
  <c r="T9" i="6"/>
  <c r="N7" i="6"/>
  <c r="N8" i="6"/>
  <c r="N9" i="6"/>
  <c r="M7" i="6"/>
  <c r="M8" i="6"/>
  <c r="M9" i="6"/>
  <c r="G7" i="6"/>
  <c r="G8" i="6"/>
  <c r="G9" i="6"/>
  <c r="F7" i="6"/>
  <c r="F8" i="6"/>
  <c r="F9" i="6"/>
  <c r="D6" i="42" l="1"/>
  <c r="AC4" i="6" l="1"/>
  <c r="V4" i="6"/>
  <c r="O4" i="6"/>
  <c r="N22" i="39" l="1"/>
  <c r="N23" i="39"/>
  <c r="N24" i="39"/>
  <c r="N25" i="39"/>
  <c r="N26" i="39"/>
  <c r="N27" i="39"/>
  <c r="N28" i="39"/>
  <c r="N29" i="39"/>
  <c r="N31" i="39"/>
  <c r="N32" i="39"/>
  <c r="N21" i="39"/>
  <c r="F4" i="6" l="1"/>
  <c r="G4" i="6"/>
  <c r="F6" i="6"/>
  <c r="G6" i="6"/>
  <c r="F10" i="6"/>
  <c r="G10" i="6"/>
  <c r="F11" i="6"/>
  <c r="G11" i="6"/>
  <c r="F12" i="6"/>
  <c r="G12" i="6"/>
  <c r="F13" i="6"/>
  <c r="G13" i="6"/>
  <c r="F14" i="6"/>
  <c r="G14" i="6"/>
  <c r="F15" i="6"/>
  <c r="G15" i="6"/>
  <c r="M22" i="39" l="1"/>
  <c r="M23" i="39"/>
  <c r="M24" i="39"/>
  <c r="M25" i="39"/>
  <c r="M26" i="39"/>
  <c r="M27" i="39"/>
  <c r="M28" i="39"/>
  <c r="M29" i="39"/>
  <c r="M30" i="39"/>
  <c r="M31" i="39"/>
  <c r="M32" i="39"/>
  <c r="M21" i="39"/>
  <c r="AB15" i="6" l="1"/>
  <c r="U15" i="6"/>
  <c r="N15" i="6"/>
  <c r="AB14" i="6" l="1"/>
  <c r="U14" i="6"/>
  <c r="N14" i="6"/>
  <c r="AA15" i="6" l="1"/>
  <c r="T15" i="6"/>
  <c r="M15" i="6"/>
  <c r="AA14" i="6"/>
  <c r="T14" i="6"/>
  <c r="M14" i="6"/>
  <c r="AB13" i="6"/>
  <c r="AA13" i="6"/>
  <c r="U13" i="6"/>
  <c r="T13" i="6"/>
  <c r="N13" i="6"/>
  <c r="M13" i="6"/>
  <c r="AB12" i="6"/>
  <c r="AA12" i="6"/>
  <c r="U12" i="6"/>
  <c r="T12" i="6"/>
  <c r="N12" i="6"/>
  <c r="M12" i="6"/>
  <c r="AB11" i="6"/>
  <c r="AA11" i="6"/>
  <c r="U11" i="6"/>
  <c r="T11" i="6"/>
  <c r="N11" i="6"/>
  <c r="M11" i="6"/>
  <c r="AB10" i="6"/>
  <c r="AA10" i="6"/>
  <c r="U10" i="6"/>
  <c r="T10" i="6"/>
  <c r="N10" i="6"/>
  <c r="M10" i="6"/>
  <c r="AB6" i="6"/>
  <c r="AA6" i="6"/>
  <c r="U6" i="6"/>
  <c r="T6" i="6"/>
  <c r="N6" i="6"/>
  <c r="M6" i="6"/>
  <c r="AB4" i="6"/>
  <c r="AA4" i="6"/>
  <c r="U4" i="6"/>
  <c r="T4" i="6"/>
  <c r="N4" i="6"/>
  <c r="M4" i="6"/>
</calcChain>
</file>

<file path=xl/sharedStrings.xml><?xml version="1.0" encoding="utf-8"?>
<sst xmlns="http://schemas.openxmlformats.org/spreadsheetml/2006/main" count="1710" uniqueCount="739">
  <si>
    <t xml:space="preserve">    TENERIFE</t>
  </si>
  <si>
    <t xml:space="preserve">     Adeje</t>
  </si>
  <si>
    <t xml:space="preserve">     Arafo</t>
  </si>
  <si>
    <t xml:space="preserve">     Arico</t>
  </si>
  <si>
    <t xml:space="preserve">     Arona</t>
  </si>
  <si>
    <t xml:space="preserve">     Buenavista del Norte</t>
  </si>
  <si>
    <t xml:space="preserve">     Candelaria</t>
  </si>
  <si>
    <t xml:space="preserve">     Fasnia</t>
  </si>
  <si>
    <t xml:space="preserve">     Garachico</t>
  </si>
  <si>
    <t xml:space="preserve">     Granadilla de Abona</t>
  </si>
  <si>
    <t xml:space="preserve">     Guancha (La)</t>
  </si>
  <si>
    <t xml:space="preserve">     Guía de Isora</t>
  </si>
  <si>
    <t xml:space="preserve">     Güimar</t>
  </si>
  <si>
    <t xml:space="preserve">     Icod de Los Vinos</t>
  </si>
  <si>
    <t xml:space="preserve">     Laguna (La)</t>
  </si>
  <si>
    <t xml:space="preserve">     Matanza de Acentejo (La)</t>
  </si>
  <si>
    <t xml:space="preserve">     Orotava (La)</t>
  </si>
  <si>
    <t xml:space="preserve">     Puerto de La Cruz</t>
  </si>
  <si>
    <t xml:space="preserve">     Realejos (Los)</t>
  </si>
  <si>
    <t xml:space="preserve">     Rosario (El)</t>
  </si>
  <si>
    <t xml:space="preserve">     San Juan de La Rambla</t>
  </si>
  <si>
    <t xml:space="preserve">     San Miguel</t>
  </si>
  <si>
    <t xml:space="preserve">     Santa Cruz de Tenerife</t>
  </si>
  <si>
    <t xml:space="preserve">     Santa Úrsula</t>
  </si>
  <si>
    <t xml:space="preserve">     Santiago del Teide</t>
  </si>
  <si>
    <t xml:space="preserve">     Sauzal (El)</t>
  </si>
  <si>
    <t xml:space="preserve">     Silos (Los)</t>
  </si>
  <si>
    <t xml:space="preserve">     Tacoronte</t>
  </si>
  <si>
    <t xml:space="preserve">     Tanque (El)</t>
  </si>
  <si>
    <t xml:space="preserve">     Tegueste</t>
  </si>
  <si>
    <t xml:space="preserve">     Victoria de Acentejo (La)</t>
  </si>
  <si>
    <t xml:space="preserve">     Vilaflor</t>
  </si>
  <si>
    <t>Cifras absolutas</t>
  </si>
  <si>
    <t>Porcentajes sobre el total de Canarias</t>
  </si>
  <si>
    <t>Variación interanual</t>
  </si>
  <si>
    <t>Tasas de variación interanual</t>
  </si>
  <si>
    <t>Municipios</t>
  </si>
  <si>
    <t>DIFERENTES VARIABLES POBLACIÓN POR AÑOS Y MUNICIPIOS DE LA ISLA DE TENERIFE</t>
  </si>
  <si>
    <t>Fuente</t>
  </si>
  <si>
    <t>Elaboración</t>
  </si>
  <si>
    <t>Servicio Técnico de Desarrollo Socioeconómico y Comercio - Cabildo de Tenerife.</t>
  </si>
  <si>
    <t>Elaboración:  Servicio Técnico de Desarrollo Socioeconómico y Comercio - Cabildo de Tenerife.</t>
  </si>
  <si>
    <t>Fuente: Instituto Canario de Estadística (ISTAC) a partir de datos del Instituto Nacional de Estadística (INE). Revisión del Padrón Municipal a 1 de Enero de cada año</t>
  </si>
  <si>
    <t>Elaborado por el Servicio Técnico de  Desarrollo Socioeconómico y Comercio</t>
  </si>
  <si>
    <t>DATOS GENERALES</t>
  </si>
  <si>
    <t>DATOS POR ZONAS</t>
  </si>
  <si>
    <t xml:space="preserve"> </t>
  </si>
  <si>
    <t>Mes</t>
  </si>
  <si>
    <t xml:space="preserve">Mismo mes </t>
  </si>
  <si>
    <t>actual</t>
  </si>
  <si>
    <t>año anterior</t>
  </si>
  <si>
    <t xml:space="preserve"> Variación</t>
  </si>
  <si>
    <t>Turistas Hoteleros</t>
  </si>
  <si>
    <t>Turistas</t>
  </si>
  <si>
    <t>Pernoctaciones</t>
  </si>
  <si>
    <t>Pernoctac.</t>
  </si>
  <si>
    <t>Ocupación</t>
  </si>
  <si>
    <t>Estancia Media</t>
  </si>
  <si>
    <t>Turistas Extrahot.</t>
  </si>
  <si>
    <t>Total Turistas</t>
  </si>
  <si>
    <t>ZONA 4</t>
  </si>
  <si>
    <t>DATOS POR NACIONALIDADES</t>
  </si>
  <si>
    <t>%</t>
  </si>
  <si>
    <t>Españoles</t>
  </si>
  <si>
    <t>Ingleses</t>
  </si>
  <si>
    <t>Alemanes</t>
  </si>
  <si>
    <t>Belgas</t>
  </si>
  <si>
    <t>Franceses</t>
  </si>
  <si>
    <t>Italianos</t>
  </si>
  <si>
    <t>Escandinavos</t>
  </si>
  <si>
    <t>Rusia y Países del Este</t>
  </si>
  <si>
    <t>Índice de Ocupación</t>
  </si>
  <si>
    <t xml:space="preserve">Enero </t>
  </si>
  <si>
    <t>Febrero</t>
  </si>
  <si>
    <t>Marzo</t>
  </si>
  <si>
    <t>Abril</t>
  </si>
  <si>
    <t>Mayo</t>
  </si>
  <si>
    <t>Junio</t>
  </si>
  <si>
    <t>Julio</t>
  </si>
  <si>
    <t>Agosto</t>
  </si>
  <si>
    <t>Septiembre</t>
  </si>
  <si>
    <t>Octubre</t>
  </si>
  <si>
    <t>Noviembre</t>
  </si>
  <si>
    <t>Diciembre</t>
  </si>
  <si>
    <t>Paro registrado en la Isla deTenerife según sexos y grandes grupos edad</t>
  </si>
  <si>
    <t xml:space="preserve">Evolución Mensual </t>
  </si>
  <si>
    <t>Evolución Anual (a enero de cada año)</t>
  </si>
  <si>
    <t>Meses</t>
  </si>
  <si>
    <t>Hombres</t>
  </si>
  <si>
    <t>Mujeres</t>
  </si>
  <si>
    <t>Menores 25 años</t>
  </si>
  <si>
    <t>Mayores 25 años</t>
  </si>
  <si>
    <t>total</t>
  </si>
  <si>
    <t>Años</t>
  </si>
  <si>
    <t>Total parados</t>
  </si>
  <si>
    <t>Fuente:</t>
  </si>
  <si>
    <t>Observatorio Canario del Empleo, la Formación Profesional y Asuntos Sociales OBECAN</t>
  </si>
  <si>
    <t>Elaboración:</t>
  </si>
  <si>
    <t>Municipio</t>
  </si>
  <si>
    <t>Agricultura</t>
  </si>
  <si>
    <t>Comercio</t>
  </si>
  <si>
    <t>Construcción</t>
  </si>
  <si>
    <t>Hostelería</t>
  </si>
  <si>
    <t>Industria</t>
  </si>
  <si>
    <t>Resto de Servicios</t>
  </si>
  <si>
    <t>Sin Actividad
Económica</t>
  </si>
  <si>
    <t>Adeje</t>
  </si>
  <si>
    <t>Arafo</t>
  </si>
  <si>
    <t>Arico</t>
  </si>
  <si>
    <t>Arona</t>
  </si>
  <si>
    <t>Candelaria</t>
  </si>
  <si>
    <t>Fasnia</t>
  </si>
  <si>
    <t>Garachico</t>
  </si>
  <si>
    <t>La Guancha</t>
  </si>
  <si>
    <t>Guía de Isora</t>
  </si>
  <si>
    <t>Icod de los Vinos</t>
  </si>
  <si>
    <t>La Orotava</t>
  </si>
  <si>
    <t>Puerto de la Cruz</t>
  </si>
  <si>
    <t>Los Realejos</t>
  </si>
  <si>
    <t>El Rosario</t>
  </si>
  <si>
    <t>San Juan de la Rambla</t>
  </si>
  <si>
    <t>San Miguel de Abona</t>
  </si>
  <si>
    <t>Santa Cruz de Tenerife</t>
  </si>
  <si>
    <t>Santa Úrsula</t>
  </si>
  <si>
    <t>Santiago del Teide</t>
  </si>
  <si>
    <t>Los Silos</t>
  </si>
  <si>
    <t>Tacoronte</t>
  </si>
  <si>
    <t>Tegueste</t>
  </si>
  <si>
    <t>Tenerife</t>
  </si>
  <si>
    <t>Sin actividad económica</t>
  </si>
  <si>
    <t>Resto de servicios</t>
  </si>
  <si>
    <t>Total</t>
  </si>
  <si>
    <t>Sin estudios</t>
  </si>
  <si>
    <t>Ocupaciones militares</t>
  </si>
  <si>
    <t>Directores y gerentes</t>
  </si>
  <si>
    <t>Técnicos y personal científicos e Intelectuales</t>
  </si>
  <si>
    <t>Técnicos y personal de apoyo</t>
  </si>
  <si>
    <t>Empleados Contables, Administrativos, y otros Empleados de Oficina</t>
  </si>
  <si>
    <t>Trabajadores de los servicios de Restauración, Personales, Protección y Vendedores</t>
  </si>
  <si>
    <t>Trabajadores agricultura y pesca</t>
  </si>
  <si>
    <t xml:space="preserve">Trabajadores cualificados Artesanos y Trab. Cualificados de las Industrias Manufactureras y La Construcción </t>
  </si>
  <si>
    <t>Operadores de maquinaria</t>
  </si>
  <si>
    <t>Ocupaciones elementales</t>
  </si>
  <si>
    <t>HOMBRES</t>
  </si>
  <si>
    <t>MUJERES</t>
  </si>
  <si>
    <t>TOTAL</t>
  </si>
  <si>
    <t>LANZAROTE</t>
  </si>
  <si>
    <t>FUERTEVENTURA</t>
  </si>
  <si>
    <t>GRAN CANARIA</t>
  </si>
  <si>
    <t>Total Provincia Las Palmas de GC</t>
  </si>
  <si>
    <t>LA GOMERA</t>
  </si>
  <si>
    <t>LA PALMA</t>
  </si>
  <si>
    <t>EL HIERRO</t>
  </si>
  <si>
    <t>TENERIFE</t>
  </si>
  <si>
    <t>Total CCAA</t>
  </si>
  <si>
    <t>Formación profesional</t>
  </si>
  <si>
    <t>Estudios universitarios</t>
  </si>
  <si>
    <t>Educación secundaria</t>
  </si>
  <si>
    <t>Educación primaria</t>
  </si>
  <si>
    <t>Analfabetos</t>
  </si>
  <si>
    <t>Nivel de estudios desconocido</t>
  </si>
  <si>
    <t/>
  </si>
  <si>
    <t>Índices provinciales: general y de grupos ECOICOP</t>
  </si>
  <si>
    <t>Unidades: Índice, Tasas</t>
  </si>
  <si>
    <t>Índice</t>
  </si>
  <si>
    <t>Variación mensual</t>
  </si>
  <si>
    <t>Variación anual</t>
  </si>
  <si>
    <t>Variación en lo que va de año</t>
  </si>
  <si>
    <t>38 Santa Cruz de Tenerife</t>
  </si>
  <si>
    <t xml:space="preserve">    Índice general</t>
  </si>
  <si>
    <t xml:space="preserve">    01 Alimentos y bebidas no alcohólicas</t>
  </si>
  <si>
    <t xml:space="preserve">    02 Bebidas alcohólicas y tabaco</t>
  </si>
  <si>
    <t xml:space="preserve">    03 Vestido y calzado</t>
  </si>
  <si>
    <t xml:space="preserve">    04 Vivienda, agua, electricidad, gas y otros combustibles</t>
  </si>
  <si>
    <t xml:space="preserve">    05 Muebles, artículos del hogar y artículos para el mantenimiento corriente del hogar</t>
  </si>
  <si>
    <t xml:space="preserve">    06 Sanidad</t>
  </si>
  <si>
    <t xml:space="preserve">    07 Transporte</t>
  </si>
  <si>
    <t xml:space="preserve">    08 Comunicaciones</t>
  </si>
  <si>
    <t xml:space="preserve">    09 Ocio y cultura</t>
  </si>
  <si>
    <t xml:space="preserve">    10 Enseñanza</t>
  </si>
  <si>
    <t xml:space="preserve">    11 Restaurantes y hoteles</t>
  </si>
  <si>
    <t xml:space="preserve">    12 Otros bienes y servicios </t>
  </si>
  <si>
    <t>35 Palmas, Las</t>
  </si>
  <si>
    <t>05 Canarias</t>
  </si>
  <si>
    <t>Nacional</t>
  </si>
  <si>
    <t>Fuente: Instituto Nacional de Estadística (INE).</t>
  </si>
  <si>
    <t xml:space="preserve">http://www.ine.es/daco/daco42/codmun/cod_ccaa.htm) </t>
  </si>
  <si>
    <t xml:space="preserve">/ Padrón. Población por municipios / Relación de municipios y sus códigos por provincias  / Relación de comunidades y ciudades autónomas con sus códigos.  </t>
  </si>
  <si>
    <t xml:space="preserve">(*) Desde enero de 2020 el orden de las Comunidades Autónomas se adaptará exclusivamente a la ordenación INE. (INEbase / Demografía y población / </t>
  </si>
  <si>
    <t>(1) Incluidos en Régimen General los datos de Cuidadores No Profesionales, excluidos datos de los Sistemas Especiales Agrario y de Empleados de Hogar.</t>
  </si>
  <si>
    <t>CANARIAS</t>
  </si>
  <si>
    <t>S.C.Tenerife</t>
  </si>
  <si>
    <t>Las Palmas</t>
  </si>
  <si>
    <t>Cta. Propia</t>
  </si>
  <si>
    <t>Cta. Ajena</t>
  </si>
  <si>
    <t>S.E.T.A.</t>
  </si>
  <si>
    <t>No S.E.T.A.</t>
  </si>
  <si>
    <t>S.E.E. Hogar</t>
  </si>
  <si>
    <t xml:space="preserve">S.E.Agrario </t>
  </si>
  <si>
    <t>Régimen General (1)</t>
  </si>
  <si>
    <t>COMUNIDAD AUTÓNOMA (*)</t>
  </si>
  <si>
    <t>TOTAL SISTEMA</t>
  </si>
  <si>
    <t>Rég.  Esp. Min. Carbón</t>
  </si>
  <si>
    <t>Régimen Especial del Mar</t>
  </si>
  <si>
    <t xml:space="preserve">Régimen Especial  Trabajadores Autónomos </t>
  </si>
  <si>
    <t>Régimen General</t>
  </si>
  <si>
    <t>DIRECCIONES PROVINCIALES</t>
  </si>
  <si>
    <t>Fuente:Instituto Canario de Estadística (ISTAC) a partir de datos de la Tesorería General de la Seguridad Social e Instituto Social de la Marina.</t>
  </si>
  <si>
    <t>Notas:</t>
  </si>
  <si>
    <t xml:space="preserve"> Empleos autónomos</t>
  </si>
  <si>
    <t xml:space="preserve"> Empleos asalariados</t>
  </si>
  <si>
    <t>TOTAL DE AFILIACIONES</t>
  </si>
  <si>
    <t>Unidad de medida:Afiliaciones</t>
  </si>
  <si>
    <t>Total Nacional</t>
  </si>
  <si>
    <t>Fuente: Tesorería General de la Seguridad Social. Ministerio de Inclusión, Seguiridad Social y Migraciones.</t>
  </si>
  <si>
    <t xml:space="preserve">   TOTAL TENERIFE</t>
  </si>
  <si>
    <t>Unidad de medida:Miles de personas</t>
  </si>
  <si>
    <t xml:space="preserve">  Población ocupada</t>
  </si>
  <si>
    <t xml:space="preserve">  Tenerife - Área Metropolitana</t>
  </si>
  <si>
    <t xml:space="preserve">  Tenerife - Acentejo</t>
  </si>
  <si>
    <t xml:space="preserve">  Tenerife - Daute</t>
  </si>
  <si>
    <t xml:space="preserve">  Tenerife - Icod</t>
  </si>
  <si>
    <t xml:space="preserve">  Tenerife - Valle de La Orotava</t>
  </si>
  <si>
    <t xml:space="preserve">  Tenerife - Abona</t>
  </si>
  <si>
    <t xml:space="preserve">  Tenerife - Suroeste</t>
  </si>
  <si>
    <t xml:space="preserve">  Tenerife - Valle de Güímar</t>
  </si>
  <si>
    <t xml:space="preserve"> Notas de categoría</t>
  </si>
  <si>
    <t xml:space="preserve">  1.- Comarcas:   Tenerife - Área Metropolitana
 </t>
  </si>
  <si>
    <t xml:space="preserve">       El Rosario, La Laguna, Santa Cruz de Tenerife y Tegueste.</t>
  </si>
  <si>
    <t xml:space="preserve">  2.- Comarcas:   Tenerife - Acentejo
 </t>
  </si>
  <si>
    <t xml:space="preserve">       El Sauzal, La Matanza de Acentejo, La Victoria de Acentejo, Santa Úrsula y Tacoronte.</t>
  </si>
  <si>
    <t xml:space="preserve">  3.- Comarcas:   Tenerife - Daute
 </t>
  </si>
  <si>
    <t xml:space="preserve">       Buenavista del Norte, El Tanque, Garachico y Los Silos.</t>
  </si>
  <si>
    <t xml:space="preserve">  4.- Comarcas:   Tenerife - Icod
 </t>
  </si>
  <si>
    <t xml:space="preserve">       La Guancha, Icod de los Vinos y San Juan de la Rambla.</t>
  </si>
  <si>
    <t xml:space="preserve">  5.- Comarcas:   Tenerife - Valle de La Orotava
 </t>
  </si>
  <si>
    <t xml:space="preserve">       La Orotava, Los Realejos y Puerto de la Cruz.</t>
  </si>
  <si>
    <t xml:space="preserve">  6.- Comarcas:   Tenerife - Abona
 </t>
  </si>
  <si>
    <t xml:space="preserve">       Arico, Fasnia, Granadilla de Abona, San Miguel y Vilaflor.</t>
  </si>
  <si>
    <t xml:space="preserve">  7.- Comarcas:   Tenerife - Suroeste
 </t>
  </si>
  <si>
    <t xml:space="preserve">       Adeje, Arona, Guía de Isora y Santiago del Teide.</t>
  </si>
  <si>
    <t xml:space="preserve">  8.- Comarcas:   Tenerife - Valle de Güímar
 </t>
  </si>
  <si>
    <t xml:space="preserve">       Arafo, Candelaria y Güímar.</t>
  </si>
  <si>
    <t>Unidad de medida:Porcentajes</t>
  </si>
  <si>
    <t>Tasas de actividad</t>
  </si>
  <si>
    <t>Tasas de empleo</t>
  </si>
  <si>
    <t>Tasas de paro</t>
  </si>
  <si>
    <t>Tasas de actividad, empleo y paro. Comarcas de la Isla de Tenerife y Canarias por trimestres.</t>
  </si>
  <si>
    <t xml:space="preserve"> TOTAL TENERIFE</t>
  </si>
  <si>
    <t>TOTAL CANARIAS</t>
  </si>
  <si>
    <t xml:space="preserve"> Población Activa</t>
  </si>
  <si>
    <t xml:space="preserve"> Población Inactiva</t>
  </si>
  <si>
    <t xml:space="preserve">Fuente: Instituto Canario de Estadística (ISTAC) a partir de datos del Instituto Nacional de Estadística (INE). </t>
  </si>
  <si>
    <t>Unidades: Índice</t>
  </si>
  <si>
    <t>Índice general</t>
  </si>
  <si>
    <t>Indicadores Mensuales de Empleo en el Sector Turístico de la Isla de Tenerife</t>
  </si>
  <si>
    <t>Evolución Mensual del Empleo en el Sector Turístico de la Isla de Tenerife</t>
  </si>
  <si>
    <t>Evolución Trimestral de las Afiliaciones e Inscripciones a la Seguridad Social en el Sector Turístico de la Isla de Tenerife</t>
  </si>
  <si>
    <t>Contratos</t>
  </si>
  <si>
    <t>Demandas de empleo</t>
  </si>
  <si>
    <t>Afiliados a la S.S.</t>
  </si>
  <si>
    <t>Empresas Inscritas S.S.</t>
  </si>
  <si>
    <t>Transporte terrestre y por tuberia</t>
  </si>
  <si>
    <t>Transporte maritimo y por vias navegables interiores</t>
  </si>
  <si>
    <t xml:space="preserve">         2013 Segundo trimestre</t>
  </si>
  <si>
    <t>Transporte aereo</t>
  </si>
  <si>
    <t xml:space="preserve">         2013 Tercer trimestre</t>
  </si>
  <si>
    <t>Servicios de alojamiento</t>
  </si>
  <si>
    <t xml:space="preserve">         2013 Cuarto trimestre</t>
  </si>
  <si>
    <t>Servicios de comidas y bebidas</t>
  </si>
  <si>
    <t xml:space="preserve">         2014 Primer trimestre</t>
  </si>
  <si>
    <t>Actividades inmobiliarias</t>
  </si>
  <si>
    <t xml:space="preserve">         2014 Segundo trimestre</t>
  </si>
  <si>
    <t>Actividades de alquiler</t>
  </si>
  <si>
    <t xml:space="preserve">         2014 Tercer trimestre</t>
  </si>
  <si>
    <t>Actividades de agencias de viajes, operadores turisticos, servicios de reservas y actividades relacionadas con los mismos</t>
  </si>
  <si>
    <t xml:space="preserve">         2014 Cuarto trimestre</t>
  </si>
  <si>
    <t>Actividades de creacion, artisticas y espectaculos</t>
  </si>
  <si>
    <t xml:space="preserve">         2015 Primer trimestre</t>
  </si>
  <si>
    <t>Actividades de bibliotecas, archivos, museos y otras actividades culturales</t>
  </si>
  <si>
    <t xml:space="preserve">         2015 Segundo trimestre</t>
  </si>
  <si>
    <t>Actividades de juegos de azar y apuestas</t>
  </si>
  <si>
    <t xml:space="preserve">         2015 Tercer trimestre</t>
  </si>
  <si>
    <t>Actividades deportivas, recreativas y de entretenimiento</t>
  </si>
  <si>
    <t xml:space="preserve">         2015 Cuarto trimestre</t>
  </si>
  <si>
    <t xml:space="preserve">         2016 Primer trimestre</t>
  </si>
  <si>
    <t xml:space="preserve">         2016 Segundo trimestre</t>
  </si>
  <si>
    <t>Fuente: Observatorio Canario del Empleo, la Formación Profesional y Asuntos Sociales OBECAN</t>
  </si>
  <si>
    <t xml:space="preserve">         2016 Tercer trimestre</t>
  </si>
  <si>
    <t>Elaboración: Servicio Técnico de Desarrollo Socioeconómico y Comercio - Cabildo de Tenerife.</t>
  </si>
  <si>
    <t xml:space="preserve">         2016 Cuarto trimestre</t>
  </si>
  <si>
    <t xml:space="preserve">         2017 Primer trimestre</t>
  </si>
  <si>
    <t xml:space="preserve">         2017 Segundo trimestre</t>
  </si>
  <si>
    <t xml:space="preserve">         2017 Tercer trimestre</t>
  </si>
  <si>
    <t xml:space="preserve">         2017 Cuarto trimestre</t>
  </si>
  <si>
    <t xml:space="preserve">         2018 Primer trimestre</t>
  </si>
  <si>
    <t xml:space="preserve">         2018 Segundo trimestre</t>
  </si>
  <si>
    <t xml:space="preserve">         2018 Tercer trimestre</t>
  </si>
  <si>
    <t xml:space="preserve">         2018 Cuarto trimestre</t>
  </si>
  <si>
    <t xml:space="preserve">         2019 Primer trimestre</t>
  </si>
  <si>
    <t xml:space="preserve">         2019 Segundo trimestre</t>
  </si>
  <si>
    <t xml:space="preserve">         2019 Tercer trimestre</t>
  </si>
  <si>
    <t xml:space="preserve">         2019 Cuarto trimestre</t>
  </si>
  <si>
    <t xml:space="preserve">         2020 Primer trimestre (p)</t>
  </si>
  <si>
    <t>Fuente: Instituto Canario de Estadística (ISTAC) a partir de datos de la Tesorería General de la Seguridad Social e Instituto Social de la Marina.</t>
  </si>
  <si>
    <t>Duración Determinada</t>
  </si>
  <si>
    <t>Indefinido</t>
  </si>
  <si>
    <t>Producto Interior Bruto (PIB)</t>
  </si>
  <si>
    <t>Empleo total</t>
  </si>
  <si>
    <t>Empleo asalariado</t>
  </si>
  <si>
    <t>Producto Interior Bruto per cápita</t>
  </si>
  <si>
    <t>Población a 1 de julio</t>
  </si>
  <si>
    <t>Fuente:Instituto Canario de Estadística (ISTAC) a partir de datos del Instituto Nacional de Estadística (INE).</t>
  </si>
  <si>
    <t>Miles de euros para Producto Interior Bruto (PIB).</t>
  </si>
  <si>
    <t>Personas para Empleo asalariado.</t>
  </si>
  <si>
    <t>Euros para Producto Interior Bruto per cápita.</t>
  </si>
  <si>
    <t>Personas para Población a 1 de julio.</t>
  </si>
  <si>
    <t>Personas para Empleo total.</t>
  </si>
  <si>
    <t>Datos brutos</t>
  </si>
  <si>
    <t>Datos corregidos de efectos estacionales y de calendario</t>
  </si>
  <si>
    <t>Valor absoluto</t>
  </si>
  <si>
    <t>Canarias</t>
  </si>
  <si>
    <t>España</t>
  </si>
  <si>
    <t xml:space="preserve">Macromagnitudes de la Isla de Tenerife. Contabilidad Regional de España: Estimaciones Insulares Armonizadas </t>
  </si>
  <si>
    <t>Unidad de Medida:</t>
  </si>
  <si>
    <t>Variación interanual %</t>
  </si>
  <si>
    <t>Variación respecto al trimestre anterior %</t>
  </si>
  <si>
    <t>Unidad de medida Valor Absoluto: Índices</t>
  </si>
  <si>
    <t xml:space="preserve">RESULTADOS MENSUALES ESTADISTICA DE TURISMO DE LA ISLA DE TENERIFE </t>
  </si>
  <si>
    <t>COMPARATIVA INTERANUAL DE LA EVOLUCIÓN MENSUAL DE LAS PRINCIPALES VARIABLES TURÍSTICAS</t>
  </si>
  <si>
    <t>TURISMO_1</t>
  </si>
  <si>
    <t>TURISMO_3</t>
  </si>
  <si>
    <t>TURISMO_2</t>
  </si>
  <si>
    <t>DIFERENTES VARIABLES DE POBLACIÓN POR AÑOS Y MUNICIPIOS DE LA ISLA DE TENERIFE</t>
  </si>
  <si>
    <t>PRINCIPALES INDICADORES DE EMPLEO TURÍSTICO</t>
  </si>
  <si>
    <t>PARO REGISTRADO EN LA ISLA DE TENERIFE SEGÚN SEXOS Y GRANDES GRUPOS EDAD</t>
  </si>
  <si>
    <t>PARO REGISTRADO POR MUNICIPIOS EN LA ISLA DE TENERIFE SEGÚN SECTORES ECONÓMICOS (a 31 de diciembre de cada año)</t>
  </si>
  <si>
    <t>PARO_1</t>
  </si>
  <si>
    <t>PARO_2</t>
  </si>
  <si>
    <t>PARO_3</t>
  </si>
  <si>
    <t>PARO_4</t>
  </si>
  <si>
    <t>PARO_5</t>
  </si>
  <si>
    <t>PARO_6</t>
  </si>
  <si>
    <t>PARO_7</t>
  </si>
  <si>
    <t>PARO REGISTRADO EN LA ISLA DE TENERIFE SEGÚN OCUPACIONES (DATOS MENSUALES)</t>
  </si>
  <si>
    <t>PARO REGISTRADO EN CANARIAS SEGÚN SEXOS POR PROVINCIAS E ISLAS (DATOS MENSUALES)</t>
  </si>
  <si>
    <t>PARO REGISTRADO POR MUNICIPIOS EN LA ISLA DE TENERIFE SEGÚN NIVEL FORMATIVO (DATOS ANUALES)</t>
  </si>
  <si>
    <t>PARO REGISTRADO POR MUNICIPIOS EN LA ISLA DE TENERIFE SEGÚN SECTORES ECONÓMICOS (DATOS ANUALES)</t>
  </si>
  <si>
    <t>CONTRATOS_1</t>
  </si>
  <si>
    <t>CONTRATOS_2</t>
  </si>
  <si>
    <t>CONTRATOS_3</t>
  </si>
  <si>
    <t>CONTRATOS_4</t>
  </si>
  <si>
    <t>CONTRATOS REGISTRADOS EN LA ISLA DE TENERIFE SEGÚN SECTORES ECONÓMICOS (DATOS MENSUALES)</t>
  </si>
  <si>
    <t>CONTRATOS REGISTRADOS EN LA ISLA DE TENERIFE SEGÚN ESTUDIOS TERMINADOS (DATOS MENSUALES)</t>
  </si>
  <si>
    <t>CONTRATOS REGISTRADOS EN LA ISLA DE TENERIFE SEGÚN OCUPACIONES (DATOS MENSUALES)</t>
  </si>
  <si>
    <t>IPC_1</t>
  </si>
  <si>
    <t>IPC_2</t>
  </si>
  <si>
    <t>SITUACIÓN DE AFILIADOS EN ALTA POR REGÍMENES, PROVINCIAS Y AUTONOMÍAS. (DATOS MENSUALES)</t>
  </si>
  <si>
    <t>AFILIACIONES SEGÚN SITUACIONES LABORALES POR MUNICIPIOS DE TENERIFE POR TRIMESTRE.</t>
  </si>
  <si>
    <t>POBLACIÓN DE 16 Y MÁS AÑOS SEGÚN RELACIONES CON LA ACTIVIDAD ECONÓMICA. COMARCAS DE LA ISLA DE TENERIFE Y CANARIAS, POR TRIMESTRE.</t>
  </si>
  <si>
    <t>TASAS DE ACTIVIDAD, EMPLEO Y PARO. COMARCAS DE LA ISLA DE TENERIFE Y CANARIAS POR TRIMESTRES.</t>
  </si>
  <si>
    <t>AFILIADOS S.S._1</t>
  </si>
  <si>
    <t>AFILIADOS S.S._2</t>
  </si>
  <si>
    <t>EPA_1</t>
  </si>
  <si>
    <t>EPA_2</t>
  </si>
  <si>
    <t xml:space="preserve">CIFRAS TOTALES DE POBLACIÓN POR AÑOS </t>
  </si>
  <si>
    <t xml:space="preserve">RESULTADOS MENSUALES ESTADÍSTICA DE TURISMO DE LA ISLA DE TENERIFE </t>
  </si>
  <si>
    <t>Nota: Actualizado al último dato disponible</t>
  </si>
  <si>
    <t>Unidad de medida:Empresas</t>
  </si>
  <si>
    <t>ACTIVIDADES ESCONÓMICAS</t>
  </si>
  <si>
    <t xml:space="preserve">      TOTAL ACTIVIDADES ESCONÓMICAS</t>
  </si>
  <si>
    <t>Actualizado al último dato disponible</t>
  </si>
  <si>
    <t>Fuente:Instituto Canario de Estadística (ISTAC) a partir de datos del Ministerio de Empleo y Seguridad Social.</t>
  </si>
  <si>
    <t>Evolución Mensual de los Contratos registrados en la Isla de Tenerife según sexos y tipo de contrato</t>
  </si>
  <si>
    <t>Total Contratos</t>
  </si>
  <si>
    <t xml:space="preserve">Variación Interanual de los Contratos registrados en la Isla de Tenerife </t>
  </si>
  <si>
    <t>Instituto Canario de Estadística (ISTAC) a partir de datos del Observatorio Canario del Empleo, la Formación Profesional y Asuntos Sociales (OBECAN).</t>
  </si>
  <si>
    <t>EVOLUCIÓN MENSUAL DE LOS CONTRATOS REGISTRADOS EN LA ISLA DE TENERIFE SEGÚN SEXOS Y TIPO DE CONTRATO (DATOS MENSUALES)</t>
  </si>
  <si>
    <t>CIFRAS TOTALES DE POBLACIÓN EN LA ISLA DE TENERIFE POR MUNICIPIOS Y AÑOS</t>
  </si>
  <si>
    <t>DEMOGRAFÍA_1</t>
  </si>
  <si>
    <t>DEMOGRAFÍA_2</t>
  </si>
  <si>
    <t>Actividades Económicas</t>
  </si>
  <si>
    <t xml:space="preserve">      TOTAL</t>
  </si>
  <si>
    <t xml:space="preserve"> (P) Dato Provisional</t>
  </si>
  <si>
    <t>Unidad de medida:Según indicadores</t>
  </si>
  <si>
    <t>Fuente: Instituto Canario de Estadística (ISTAC).</t>
  </si>
  <si>
    <t xml:space="preserve">         2020 Segundo trimestre (p)</t>
  </si>
  <si>
    <t>PIB PM. ÍNDICES DE VOLUMEN ENCADENADOS (VARIACIONES REALES DEL PIB). CANARIAS Y  ESPAÑA POR TRIMESTRES. (BASE 2015). 
MACROMAGNITUDES DE LA ISLA DE TENERIFE. CONTABILIDAD REGIONAL DE ESPAÑA: ESTIMACIONES INSULARES ARMONIZADAS. (DATOS ANUALES)</t>
  </si>
  <si>
    <t>PIB</t>
  </si>
  <si>
    <t>EMPRESAS S.S.</t>
  </si>
  <si>
    <t>EMPRESAS INSCRITAS EN EL INSS SEGÚN ACTIVIDADES ECONÓMICAS EN LA ISLA DE TENERIFE POR TRIMESTRES</t>
  </si>
  <si>
    <t>Unidad de medida: euros</t>
  </si>
  <si>
    <t>Fuente: Gobierno de Canarias a partir de datos de Estado de Situación del REF (SEFLOGIC) y datos m@gin.</t>
  </si>
  <si>
    <t>Agricultura, ganadería, silvicultura y pesca</t>
  </si>
  <si>
    <t>Industrias extractivas; industria manufacturera; suministro de energía eléctrica, gas, vapor y aire acondicionado; suministro de agua; actividades de saneamiento, gestión de residuos y descontaminación</t>
  </si>
  <si>
    <t>Servicios</t>
  </si>
  <si>
    <t>Administración pública y defensa; seguridad social obligatoria</t>
  </si>
  <si>
    <t>Educación</t>
  </si>
  <si>
    <t>Actividades de los hogares como empleadores de personal doméstico; actividades de los hogares como productores de bienes y servicios para uso propio</t>
  </si>
  <si>
    <t>Actividades de organizaciones y organismos extraterritoriales</t>
  </si>
  <si>
    <t>Ocupaciones Militares</t>
  </si>
  <si>
    <t>Trimestres</t>
  </si>
  <si>
    <r>
      <t>Evolución Mensual de las Afiliaciones e Inscripciones a la Seguridad Social en el Sector Turístico de la Isla de Tenerife</t>
    </r>
    <r>
      <rPr>
        <b/>
        <sz val="14"/>
        <color rgb="FFFF0000"/>
        <rFont val="Arial"/>
        <family val="2"/>
      </rPr>
      <t>*</t>
    </r>
  </si>
  <si>
    <t>Series mensuales de afiliaciones según situaciones laborales por municipios de Tenerife</t>
  </si>
  <si>
    <t xml:space="preserve">Var. mensual % </t>
  </si>
  <si>
    <t>Los datos se ofrecen  mensuales desde Septiembre de 2020, ya que anteriormente se recibían datos trimestralmente.</t>
  </si>
  <si>
    <t>Empresas inscritas en la Seguridad Social según agregaciones de actividad económica en la Isla de Tenerife por meses.</t>
  </si>
  <si>
    <t>Enero</t>
  </si>
  <si>
    <t>Elaborado por el Servicio Técnico de Desarrollo Socioeconómico y Comercio</t>
  </si>
  <si>
    <t xml:space="preserve">Comparativa Interanual de la Evolución Mensual de las Principales Variables Turísticas </t>
  </si>
  <si>
    <t xml:space="preserve">Nota: Datos actualizados al último dato disponible </t>
  </si>
  <si>
    <t>Personas en edad de trabajar</t>
  </si>
  <si>
    <t xml:space="preserve">  Población desempleada</t>
  </si>
  <si>
    <t>Nota: 
Los datos aquí presentados, son los relativos a la estadística de turismo, tras la Orden SND/257/2020, de 19 de marzo Suspensión de apertura al público de establecimientos alojativos turísticos decretada por el Gobierno Central como consecuencia de la emergencia sanitaria ocasionada por el nuevo coronavirus Covid-19, la actividad turística se mantuvo paralizada por completo desde el mes de Abril hasta la finalización del Estado de Alarma el pasado 21 de junio 2020.
* Ante el cierre parcial de la oferta alojativa por el COVID-19, se ha modificado el censo sobre el que se realiza la elevación incluyendo sólo aquellos establecimientos de los que se tiene confirmación directa que han estado abiertos en el periodo considerado
Actualizado al último dato disponible</t>
  </si>
  <si>
    <t>Telecomunicaciones</t>
  </si>
  <si>
    <t>Programación, consultoría y otras actividades relacionadas con la informática; servicios de información</t>
  </si>
  <si>
    <t>Investigación y desarrollo</t>
  </si>
  <si>
    <t>Actividades de servicios sociales</t>
  </si>
  <si>
    <t>Población de 16 y más años según situación laboral. Comarcas de la Isla de Tenerife y Canarias, por trimestre.</t>
  </si>
  <si>
    <t>Transporte terrestre y por tubería</t>
  </si>
  <si>
    <t>Transporte marítimo y por vías navegables interiores</t>
  </si>
  <si>
    <t>Transporte aéreo</t>
  </si>
  <si>
    <t>Edición</t>
  </si>
  <si>
    <t>Servicios financieros, excepto seguros y fondos de pensiones</t>
  </si>
  <si>
    <t>Actividades auxiliares a los servicios financieros y a los seguros</t>
  </si>
  <si>
    <t>Actividades relacionadas con el empleo</t>
  </si>
  <si>
    <t>Actividades sanitarias</t>
  </si>
  <si>
    <t>Actividades asociativas</t>
  </si>
  <si>
    <t>Última actualización</t>
  </si>
  <si>
    <t>Datos publicados por temas</t>
  </si>
  <si>
    <t xml:space="preserve">Links </t>
  </si>
  <si>
    <t>% sobre el total de la Isla</t>
  </si>
  <si>
    <t>Variación Interanual del Paro Total Registrado en la Isla de Tenerife</t>
  </si>
  <si>
    <t xml:space="preserve">      2022 Febrero</t>
  </si>
  <si>
    <t xml:space="preserve">      2022 Marzo</t>
  </si>
  <si>
    <t xml:space="preserve">Afiliaciones Residentes </t>
  </si>
  <si>
    <t xml:space="preserve">      2022 Abril</t>
  </si>
  <si>
    <t>ÍNDICE DE PRECIOS DE CONSUMO. BASE 2021 (DATOS MENSUALES)</t>
  </si>
  <si>
    <t>EVOLUCIÓN MENSUAL ÍNDICE DE PRECIOS DE CONSUMO. BASE 2021. PROVINCIA SANTA CRUZ DE TENERIFE</t>
  </si>
  <si>
    <t>IGIC</t>
  </si>
  <si>
    <t xml:space="preserve">Evolución Interanual Recaudación Líquida Acumulada  IGIC </t>
  </si>
  <si>
    <t xml:space="preserve"> Recaudación Líquida Mensual </t>
  </si>
  <si>
    <t>TOTAL INGRESOS  B.F.C.</t>
  </si>
  <si>
    <t>Recaudación tributaria líquida de los recursos del Bloque de Financiación Canario</t>
  </si>
  <si>
    <t>B.F.C.</t>
  </si>
  <si>
    <t>RECAUDACIÓN LÍQUIDA MENSUAL Y ACUMULADA DE LOS RECURSOS DEL BLOQUE DE FINANCIACIÓN CANARIO (DATOS MENSUALES)</t>
  </si>
  <si>
    <t>Paro 2023</t>
  </si>
  <si>
    <t xml:space="preserve">      2022 Mayo</t>
  </si>
  <si>
    <t xml:space="preserve">      2022 Junio</t>
  </si>
  <si>
    <t xml:space="preserve">      2022 Julio</t>
  </si>
  <si>
    <t xml:space="preserve">      2022 Agosto</t>
  </si>
  <si>
    <t xml:space="preserve">      2022 Septiembre</t>
  </si>
  <si>
    <t xml:space="preserve">      2022 Octubre</t>
  </si>
  <si>
    <t xml:space="preserve">      2022 Noviembre</t>
  </si>
  <si>
    <t xml:space="preserve">      2022 Diciembre</t>
  </si>
  <si>
    <t xml:space="preserve">      2023 Enero</t>
  </si>
  <si>
    <t>Paro registrado en Canarias según sexos por provincias e islas</t>
  </si>
  <si>
    <t>Total Provincia de S/C de Tenerife</t>
  </si>
  <si>
    <t>2021</t>
  </si>
  <si>
    <t>2022</t>
  </si>
  <si>
    <t>Contratos 2023</t>
  </si>
  <si>
    <t xml:space="preserve">      2023 Febrero</t>
  </si>
  <si>
    <t>,</t>
  </si>
  <si>
    <t xml:space="preserve">      2023 Marzo</t>
  </si>
  <si>
    <t>CRUCEROS</t>
  </si>
  <si>
    <t xml:space="preserve">      2023 Abril</t>
  </si>
  <si>
    <t xml:space="preserve">      2023 Mayo</t>
  </si>
  <si>
    <t>PASAJEROS QUE DESEMBARCARON EN LA ISLA DE TENERIFE POR PERIODOS SEGÚN PROCEDENCIA</t>
  </si>
  <si>
    <t>Buenavista del Norte</t>
  </si>
  <si>
    <t>Granadilla de Abona</t>
  </si>
  <si>
    <t>Güímar</t>
  </si>
  <si>
    <t>San Cristóbal de La Laguna</t>
  </si>
  <si>
    <t>La Matanza de Acentejo</t>
  </si>
  <si>
    <t>El Sauzal</t>
  </si>
  <si>
    <t>El Tanque</t>
  </si>
  <si>
    <t>La Victoria de Acentejo</t>
  </si>
  <si>
    <t>Vilaflor de Chasna</t>
  </si>
  <si>
    <t>Estudios primarios</t>
  </si>
  <si>
    <t>Estudios primarios incompletos</t>
  </si>
  <si>
    <t>Estudios primarios completos</t>
  </si>
  <si>
    <t>Estudios secundarios</t>
  </si>
  <si>
    <t>Educación general</t>
  </si>
  <si>
    <t>Estudios post-secundarios</t>
  </si>
  <si>
    <t>Técnico profesional superior</t>
  </si>
  <si>
    <t>Primer ciclo</t>
  </si>
  <si>
    <t>Segundo y tercer ciclo</t>
  </si>
  <si>
    <t>Resto de estudios post-secundarios</t>
  </si>
  <si>
    <t xml:space="preserve">Fuente: Instituto Canario de Estadística (ISTAC) </t>
  </si>
  <si>
    <t>Cruceristas en tránsito</t>
  </si>
  <si>
    <t>Total
Cruceristas</t>
  </si>
  <si>
    <t>Cruceristas que desembarcaron en la isla de Tenerife por periodos según procedencia.</t>
  </si>
  <si>
    <t>Fuente: Autoridad Portuaria Santa Cruz de Tenerife</t>
  </si>
  <si>
    <t xml:space="preserve">      2023 Junio</t>
  </si>
  <si>
    <t xml:space="preserve">      2023 Julio</t>
  </si>
  <si>
    <t xml:space="preserve">      2023 Agosto</t>
  </si>
  <si>
    <t>Series mensuales según lugar de cotización.</t>
  </si>
  <si>
    <t>Series mensuales según lugar de cotización</t>
  </si>
  <si>
    <t xml:space="preserve">      2023 Septiembre</t>
  </si>
  <si>
    <t>PARO REGISTRADO EN LA ISLA DE TENERIFE SEGÚN SECTORES ECONÓMICOS (DATOS MENSUALES)</t>
  </si>
  <si>
    <t>PARO REGISTRADOS EN LA ISLA DE TENERIFE SEGÚN ESTUDIOS TERMINADOS (DATOS MENSUALES)</t>
  </si>
  <si>
    <t xml:space="preserve">      2023 Octubre</t>
  </si>
  <si>
    <t xml:space="preserve">      2023 Noviembre</t>
  </si>
  <si>
    <t xml:space="preserve">      2023 Diciembre</t>
  </si>
  <si>
    <t xml:space="preserve">      2024 Enero</t>
  </si>
  <si>
    <t>RÉGIMEN GENERAL</t>
  </si>
  <si>
    <t>RÉGIMEN ESPECIAL TRABAJADORES AUTÓNOMOS</t>
  </si>
  <si>
    <t>RÉGIMEN ESPECIAL MAR</t>
  </si>
  <si>
    <t>S. E. AGRARIO</t>
  </si>
  <si>
    <t>S. E. EMPLEADOS HOGAR</t>
  </si>
  <si>
    <t>NO SETA</t>
  </si>
  <si>
    <t>S. E. TRAB. AGRARIOS (SETA)</t>
  </si>
  <si>
    <t>CUENTA AJENA</t>
  </si>
  <si>
    <t>CUENTA PROPIA</t>
  </si>
  <si>
    <t>Varón</t>
  </si>
  <si>
    <t>Mujer</t>
  </si>
  <si>
    <t>Total (2)</t>
  </si>
  <si>
    <t>RÉGIMEN ESPECIAL 
MINERÍA CARBÓN</t>
  </si>
  <si>
    <t>NOTAS:</t>
  </si>
  <si>
    <t>(2) En el Total de la variable sexo, se incluye los valores de no consta, aunque no se encuentre reflejado en la tabla</t>
  </si>
  <si>
    <t>2014</t>
  </si>
  <si>
    <t>2015</t>
  </si>
  <si>
    <t>2016</t>
  </si>
  <si>
    <t>2017</t>
  </si>
  <si>
    <t>Paro 2024</t>
  </si>
  <si>
    <t>Variación 2024/2023%</t>
  </si>
  <si>
    <t>Contratos 2024</t>
  </si>
  <si>
    <t>Var 2024/2023 %</t>
  </si>
  <si>
    <t>2024/23(%)</t>
  </si>
  <si>
    <t>2024/23</t>
  </si>
  <si>
    <t>Industrias extractivas</t>
  </si>
  <si>
    <t>Industria de la alimentación, bebidas y tabaco</t>
  </si>
  <si>
    <t>Industria textil, confección de prendas de vestir, industria del cuero y del calzado</t>
  </si>
  <si>
    <t>Industria de la madera, papel y artes gráficas</t>
  </si>
  <si>
    <t>Coquerías y refino de petróleo</t>
  </si>
  <si>
    <t>Industria química</t>
  </si>
  <si>
    <t>Fabricación de productos farmacéuticos</t>
  </si>
  <si>
    <t>Fabricación de productos de caucho y plásticos y otros productos minerales no metálicos</t>
  </si>
  <si>
    <t>Fabricación de metales básicos y de productos metálicos, excepto maquinaria y equipo</t>
  </si>
  <si>
    <t>Fabricación de productos informáticos, electrónicos y ópticos</t>
  </si>
  <si>
    <t>Fabricación de material y equipo eléctrico</t>
  </si>
  <si>
    <t>Fabricación de maquinaria y equipo n.c.o.p.</t>
  </si>
  <si>
    <t>Fabricación de material de transporte</t>
  </si>
  <si>
    <t>Fabricación de muebles; otras industrias manufactureras; reparación e instalación de maquinaria y equipo</t>
  </si>
  <si>
    <t>Suministro de energía eléctrica, gas, vapor y aire acondicionado</t>
  </si>
  <si>
    <t>Suministro de agua, actividades de saneamiento, gestión de residuos y descontaminación</t>
  </si>
  <si>
    <t>Comercio al por mayor y al por menor; reparación de vehículos de motor y motocicletas</t>
  </si>
  <si>
    <t>Transporte y almacenamiento</t>
  </si>
  <si>
    <t>Actividades de edición, audiovisuales y de programación y emisión de radio y televisión</t>
  </si>
  <si>
    <t>Actividades financieras y de seguros</t>
  </si>
  <si>
    <t>Actividades jurídicas y de contabilidad; actividades de las sedes centrales; actividades de consultoría de gestión empresarial; servicios técnicos de arquitectura e ingeniería; ensayos y análisis técnicos</t>
  </si>
  <si>
    <t>Publicidad y estudios de mercado; otras actividades profesionales, científicas y técnicas; actividades veterinarias</t>
  </si>
  <si>
    <t>Actividades administrativas y servicios auxiliares</t>
  </si>
  <si>
    <t>Actividades artísticas, recreativas y de entretenimiento</t>
  </si>
  <si>
    <t>Otros servicios</t>
  </si>
  <si>
    <t>Dato desconocido</t>
  </si>
  <si>
    <t>-</t>
  </si>
  <si>
    <t>La CNAE es la Clasificación Nacional de Actividades Económicas y asigna un código a cada actividad económica de las que se pueden realizar. Dentro del CENAE -2009 hay varias clasificaciones por agregaciones sectoriales siendo la A38 una de ellas.</t>
  </si>
  <si>
    <t>Cambio de la clasificación de las agregaciones de las actividades económicas, se cambia de la A21 a la A 38</t>
  </si>
  <si>
    <t xml:space="preserve">      2024 Febrero</t>
  </si>
  <si>
    <t>Cruceristas que 
inician/finalizan línea</t>
  </si>
  <si>
    <t xml:space="preserve">      2024 Marzo</t>
  </si>
  <si>
    <t xml:space="preserve">      2024 Abril</t>
  </si>
  <si>
    <t xml:space="preserve">      2024 Mayo</t>
  </si>
  <si>
    <t xml:space="preserve">      2024 Junio</t>
  </si>
  <si>
    <t xml:space="preserve">      2024 Julio</t>
  </si>
  <si>
    <t xml:space="preserve">      2024 Agosto</t>
  </si>
  <si>
    <t xml:space="preserve">      2024 Septiembre</t>
  </si>
  <si>
    <t xml:space="preserve">      2024 Octubre</t>
  </si>
  <si>
    <t xml:space="preserve">      2024 Noviembre</t>
  </si>
  <si>
    <t xml:space="preserve">      2024 Diciembre</t>
  </si>
  <si>
    <t>Total 2024</t>
  </si>
  <si>
    <t>Paro 2025</t>
  </si>
  <si>
    <t>Variación 2025/2024%</t>
  </si>
  <si>
    <t>PARO REGISTRADO POR MUNICIPIOS EN LA ISLA DE TENERIFE SEGÚN NIVEL FORMATIVO (a 31 de diciembre de cada año)</t>
  </si>
  <si>
    <t>Contratos 2025</t>
  </si>
  <si>
    <t>Var 2025/2024 %</t>
  </si>
  <si>
    <t xml:space="preserve">      2025 Enero</t>
  </si>
  <si>
    <t>Población</t>
  </si>
  <si>
    <t>PIB pm. Cálculo por la vía de la producción</t>
  </si>
  <si>
    <t>PIB pm per cápita</t>
  </si>
  <si>
    <t xml:space="preserve">El Producto Interior Bruto, como magnitud macroeconómica de referencia para la medición del desarrollo de la economía de un país o región, que expresa el valor monetario de la producción de bienes y servicios, en la Isla de Tenerife ha tenido una tendencia creciente en su evolución entre el año 2000 y 2019, con excepción del retroceso a partir del 2009 coincidente con la contracción de la economía en dicho periodo, volviendo a recuperarse el crecimiento a partir del año 2014. En el año 2020 se refleja claramente la drástica caída del PIB debido a los efectos de la pandemia, comenzanco a observarse su recuperación a partir del año 2021 y alcanzando en 2022, niveles superiores a los anteriores a la pandemia.
</t>
  </si>
  <si>
    <t>2025/24(%)</t>
  </si>
  <si>
    <t>2025/24</t>
  </si>
  <si>
    <t>Empresas Inscritas</t>
  </si>
  <si>
    <t xml:space="preserve">      2025 Febrero</t>
  </si>
  <si>
    <t xml:space="preserve">      2025 Marzo</t>
  </si>
  <si>
    <t xml:space="preserve">      2025 Abril</t>
  </si>
  <si>
    <t xml:space="preserve">    2025M05</t>
  </si>
  <si>
    <t xml:space="preserve">      2025 Mayo</t>
  </si>
  <si>
    <t xml:space="preserve">      2025 Junio</t>
  </si>
  <si>
    <t xml:space="preserve">    2025M06</t>
  </si>
  <si>
    <t xml:space="preserve">    2025M07</t>
  </si>
  <si>
    <t xml:space="preserve">      2025 Julio</t>
  </si>
  <si>
    <t xml:space="preserve">      2025 Agosto</t>
  </si>
  <si>
    <t xml:space="preserve">    2025M08</t>
  </si>
  <si>
    <t>agosto</t>
  </si>
  <si>
    <t xml:space="preserve">    2025M09</t>
  </si>
  <si>
    <t xml:space="preserve">      2025 Septiembre</t>
  </si>
  <si>
    <t xml:space="preserve">      2025 Octubre</t>
  </si>
  <si>
    <t xml:space="preserve">    2025M10</t>
  </si>
  <si>
    <t xml:space="preserve">      2025 Noviembre</t>
  </si>
  <si>
    <t xml:space="preserve">    2025M11</t>
  </si>
  <si>
    <t xml:space="preserve">      2025 Diciembre</t>
  </si>
  <si>
    <t>%Var. 2025/24</t>
  </si>
  <si>
    <t>Total 2025</t>
  </si>
  <si>
    <t>%Var. 2024/25</t>
  </si>
  <si>
    <t>Año 2025</t>
  </si>
  <si>
    <t xml:space="preserve">    2025M12</t>
  </si>
  <si>
    <t xml:space="preserve">Variación Interanual </t>
  </si>
  <si>
    <r>
      <t>Como se observa en el gráfico la población de la Isla de Tenerife se ha incrementado en los últimos 10 años en</t>
    </r>
    <r>
      <rPr>
        <b/>
        <sz val="11"/>
        <color rgb="FFFF0000"/>
        <rFont val="Calibri"/>
        <family val="2"/>
        <scheme val="minor"/>
      </rPr>
      <t xml:space="preserve"> </t>
    </r>
    <r>
      <rPr>
        <b/>
        <sz val="11"/>
        <rFont val="Calibri"/>
        <family val="2"/>
        <scheme val="minor"/>
      </rPr>
      <t>71.809 personas</t>
    </r>
    <r>
      <rPr>
        <b/>
        <sz val="11"/>
        <color theme="1"/>
        <rFont val="Calibri"/>
        <family val="2"/>
        <scheme val="minor"/>
      </rPr>
      <t>. Lo anterior da como resultado la siguiente gráfica, la cual indica un crecimiento poblacional interanual positivo durante todos los periodos considerados, excepto entre los años 2013 y 2015. Como se puede observar el crecimiento de la población se aceleró a partir del año 2015 hasta la actualidad, aunque en el año 2021 se observa un ligero descenso de las tasas de variación interanual del -0,1% con 611 personas menos que el año anterior. Sin embargo, en 2022 se recupera la tendencia de crecimiento con una variación interanual respecto al 2021 del 0,4%, con 3.653 personas más que el año anterior y que continúa creciendo aceleradamente en 2025 con una variación interanual del 0,7%, con 6.682 personas más que en 2024.</t>
    </r>
  </si>
  <si>
    <t>PIB pm. Índices de volumen encadenados. Canarias y España por periodos. (Revisión Estadística 2024, Base 2020)</t>
  </si>
  <si>
    <t>Contratos 2026</t>
  </si>
  <si>
    <t>Var 2026/2025 %</t>
  </si>
  <si>
    <t>Paro 2026</t>
  </si>
  <si>
    <t>Variación 2026/2025%</t>
  </si>
  <si>
    <t xml:space="preserve">      2026 Enero</t>
  </si>
  <si>
    <t xml:space="preserve">    2026M01</t>
  </si>
  <si>
    <t>Evolución Mensual Indice de Precios de Consumo. Base 2025. Provincia Santa Cruz de Tenerife</t>
  </si>
  <si>
    <t xml:space="preserve">    13 Cuidado personal, protección social, y bien estar y servicios diversos</t>
  </si>
  <si>
    <t>Nota: El IPC del mes de diciembre de 2025 es el último que se calcula en base 2021. Con la publicación del índice adelantado referido al mes de enero de 2026 se implanta la nueva base 2025.
De esta forma se adelanta un año la entrada en vigor del cambio de base, que habitualmente se realiza cada cinco años, para implantar así la nueva clasificación internacional de consumo, ECOICOP v2, de manera conjunta en el IPC y en el IPCA, tal como establece el Reglamento Delegado (UE) 2024/3159 de la Comisión.
Debido a este cambio de base, los identificadores de tablas y series también se verán afectados, los usuarios que los utilicen en sus consultas tendrán que actualizarlos con la nueva publicación.</t>
  </si>
  <si>
    <t>Metodología Base 2025</t>
  </si>
  <si>
    <t>Acumulado 2025</t>
  </si>
  <si>
    <t>Acumulado 2026</t>
  </si>
  <si>
    <t>E.Media</t>
  </si>
  <si>
    <t>2026/25(%)</t>
  </si>
  <si>
    <t>2026/25</t>
  </si>
  <si>
    <t>Mes Febrero 2026</t>
  </si>
  <si>
    <t xml:space="preserve">      2026 Febrero</t>
  </si>
  <si>
    <r>
      <t xml:space="preserve">La gráfica de la Evolución Mensual de las variables de Empleo en el Sector Turístico, viene presentando una clara convergencia entre ambas curvas, decreciente en el caso de las demandas de empleo y creciente en las contrataciones, reflejando una tendencia favorable en la recuperación del mercado laboral. 
En 2026, comenzamos el año con datos negativos en el mercado laboral respecto al mismo periodo del año anterior, así mismo, en el mes de febrero observamos una variación interanual </t>
    </r>
    <r>
      <rPr>
        <b/>
        <sz val="11"/>
        <rFont val="Calibri"/>
        <family val="2"/>
        <scheme val="minor"/>
      </rPr>
      <t>negativa</t>
    </r>
    <r>
      <rPr>
        <b/>
        <sz val="11"/>
        <color theme="1"/>
        <rFont val="Calibri"/>
        <family val="2"/>
        <scheme val="minor"/>
      </rPr>
      <t xml:space="preserve"> de un -3% respecto a febrero 2025  el caso de los contratos, mientras que por otro lado, los demandantes de empleo descienden en un -8% en febrero 2026, respecto al mismo mes en el año anterior.
Sin embargo, en febrero 2026, debido a la variación mensual negativa de -12,10% en las contrataciones, se puede observar como las contrataciones se sitúan por</t>
    </r>
    <r>
      <rPr>
        <b/>
        <sz val="11"/>
        <color rgb="FFFF0000"/>
        <rFont val="Calibri"/>
        <family val="2"/>
        <scheme val="minor"/>
      </rPr>
      <t xml:space="preserve"> </t>
    </r>
    <r>
      <rPr>
        <b/>
        <sz val="11"/>
        <rFont val="Calibri"/>
        <family val="2"/>
        <scheme val="minor"/>
      </rPr>
      <t>debajo</t>
    </r>
    <r>
      <rPr>
        <b/>
        <sz val="11"/>
        <color theme="1"/>
        <rFont val="Calibri"/>
        <family val="2"/>
        <scheme val="minor"/>
      </rPr>
      <t xml:space="preserve"> de las demandas de empleo. </t>
    </r>
  </si>
  <si>
    <t xml:space="preserve">    2026M02</t>
  </si>
  <si>
    <t>Comercio al por mayor</t>
  </si>
  <si>
    <t>Comercio al por menor</t>
  </si>
  <si>
    <t>Deposito, almacenamiento y actividades auxiliares del transporte</t>
  </si>
  <si>
    <t>Actividades postales y de mensajería</t>
  </si>
  <si>
    <t>Actividades audiovisuales, cine, radio y tv</t>
  </si>
  <si>
    <t>Programación, consultoría y otras actividades relacionadas con la informática</t>
  </si>
  <si>
    <t>Seguros, reaseguros y planes de pensiones, excepto seguridad social</t>
  </si>
  <si>
    <t>Actividades jurídicas, de contabilidad y consultoría empresarial</t>
  </si>
  <si>
    <t>Servicios técnicos de arquitectura e ingeniería, ensayos y análisis técnicos</t>
  </si>
  <si>
    <t>Publicidad, estudios de mercado, relaciones públicas y comunicación</t>
  </si>
  <si>
    <t>Otras actividades profesionales, científicas y técnicas</t>
  </si>
  <si>
    <t>Agencias de viajes y actividades relacionadas</t>
  </si>
  <si>
    <t>Otras actividades auxiliares</t>
  </si>
  <si>
    <t>Administración pública y defensa, seguridad social obligatoria</t>
  </si>
  <si>
    <t>Actividades artísticas, culturales; juego</t>
  </si>
  <si>
    <t>Reparación de ordenadores, artículos personales y enseres domésticos y vehículos de motor y motocicletas</t>
  </si>
  <si>
    <t>Servicios personales</t>
  </si>
  <si>
    <t>Actividades de los hogares como empleadores de personal doméstico</t>
  </si>
  <si>
    <t>Organismos extraterritoriales</t>
  </si>
  <si>
    <t xml:space="preserve">    2026M03</t>
  </si>
  <si>
    <r>
      <rPr>
        <b/>
        <sz val="8"/>
        <color theme="0"/>
        <rFont val="Arial"/>
        <family val="2"/>
      </rPr>
      <t>Nota:</t>
    </r>
    <r>
      <rPr>
        <b/>
        <sz val="8"/>
        <color theme="1"/>
        <rFont val="Arial"/>
        <family val="2"/>
      </rPr>
      <t xml:space="preserve"> Cambio de Base a partir de enero 2026, deja de aplicar la anterior clasificación (CNAE-09). </t>
    </r>
  </si>
  <si>
    <t>Actividades económicas</t>
  </si>
  <si>
    <t>Actividades económicas características del turismo</t>
  </si>
  <si>
    <t>Otro transporte de pasajeros por ferrocarril</t>
  </si>
  <si>
    <t>Transporte regular de pasajeros por carretera</t>
  </si>
  <si>
    <t>Transporte no regular de pasajeros por carretera</t>
  </si>
  <si>
    <t>Servicios de transporte de pasajeros bajo demanda en vehículos con conductor</t>
  </si>
  <si>
    <t>Transporte de pasajeros en teleféricos y remontes</t>
  </si>
  <si>
    <t>Otros tipos de transporte terrestre de pasajeros n.c.o.p.</t>
  </si>
  <si>
    <t>Transporte marítimo de pasajeros</t>
  </si>
  <si>
    <t>Transporte de pasajeros por vías navegables interiores</t>
  </si>
  <si>
    <t>Transporte aéreo de pasajeros</t>
  </si>
  <si>
    <t>Actividades auxiliares del transporte aéreo</t>
  </si>
  <si>
    <t>Actividades de intermediación para el transporte de pasajeros</t>
  </si>
  <si>
    <t>Hoteles y alojamientos similares</t>
  </si>
  <si>
    <t>Alojamientos turísticos y otros alojamientos de corta estancia</t>
  </si>
  <si>
    <t>Campings y aparcamientos para caravanas</t>
  </si>
  <si>
    <t>Actividades de intermediación para los servicios de alojamiento</t>
  </si>
  <si>
    <t>Otros servicios de alojamiento</t>
  </si>
  <si>
    <t>Restaurantes</t>
  </si>
  <si>
    <t>Puestos de comidas</t>
  </si>
  <si>
    <t xml:space="preserve">Servicios ocasionales de catering </t>
  </si>
  <si>
    <t>Servicios regulares de catering y otros servicios de comidas</t>
  </si>
  <si>
    <t>Servicios de bebidas</t>
  </si>
  <si>
    <t>Actividades de intermediación para los servicios de comidas y bebidas</t>
  </si>
  <si>
    <t>Alquiler de automóviles y vehículos de motor ligeros</t>
  </si>
  <si>
    <t>Alquiler de artículos de ocio y deportivos</t>
  </si>
  <si>
    <t>Alquiler de medios de navegación</t>
  </si>
  <si>
    <t>Alquiler de medios de transporte aéreo</t>
  </si>
  <si>
    <t>Servicios de intermediación para el alquiler de automóviles, autocaravanas y remolques</t>
  </si>
  <si>
    <t>Actividades de las agencias de viajes</t>
  </si>
  <si>
    <t>Actividades de los operadores turísticos</t>
  </si>
  <si>
    <t>Otros servicios de reservas y actividades relacionadas con los mismos</t>
  </si>
  <si>
    <t>Actividades de creación literaria y composición musical</t>
  </si>
  <si>
    <t>Actividades de creación de artes visuales</t>
  </si>
  <si>
    <t>Otras actividades de creación artística</t>
  </si>
  <si>
    <t>Actividades de artes escénicas</t>
  </si>
  <si>
    <t>Gestión de instalaciones para actividades artísticas y artes escénicas</t>
  </si>
  <si>
    <t>Otras actividades de apoyo a la creación artística y a las artes escénicas</t>
  </si>
  <si>
    <t xml:space="preserve">Actividades de museos y de colecciones </t>
  </si>
  <si>
    <t>Actividades de sitios históricos y monumentos</t>
  </si>
  <si>
    <t>Conservación, restauración y otras actividades de apoyo al patrimonio cultural</t>
  </si>
  <si>
    <t xml:space="preserve">Actividades de los jardines botánicos y los parques zoológicos </t>
  </si>
  <si>
    <t>Actividades de las reservas naturales</t>
  </si>
  <si>
    <t>Gestión de instalaciones deportivas</t>
  </si>
  <si>
    <t>Actividades deportivas n.c.o.p.</t>
  </si>
  <si>
    <t>Actividades de los parques de atracciones y los parques temáticos</t>
  </si>
  <si>
    <t>Actividades recreativas y de entretenimiento n.c.o.p.</t>
  </si>
  <si>
    <t>Datos Mensuales de la Seguridad Social en el Sector Turístico de la Isla de Tenerife (CNAE-25)</t>
  </si>
  <si>
    <t xml:space="preserve">      2026 Marzo</t>
  </si>
  <si>
    <t>Resto de actividades económicas</t>
  </si>
  <si>
    <t xml:space="preserve">
</t>
  </si>
  <si>
    <t xml:space="preserve">    2026M04</t>
  </si>
  <si>
    <t>2026 Abril</t>
  </si>
  <si>
    <t>2026 Primer trimestre</t>
  </si>
  <si>
    <t>1º Trimestre 2026</t>
  </si>
  <si>
    <t>La Recaudación del IGIC en Canarias en el mes de diciembre de 2025, presenta una variación interanual del 24,7%, lo que supone un aumento de 39.498.143‬ respecto al año anterior.</t>
  </si>
  <si>
    <t>2026 primer trimestre</t>
  </si>
  <si>
    <t>Evolución del PIB a precios de mercado  de Canarias a primer trimestre de cada año.</t>
  </si>
  <si>
    <t xml:space="preserve">1º Trimestre 2026
</t>
  </si>
  <si>
    <t xml:space="preserve">      2026 Abril</t>
  </si>
  <si>
    <r>
      <rPr>
        <b/>
        <sz val="11"/>
        <rFont val="Calibri"/>
        <family val="2"/>
        <scheme val="minor"/>
      </rPr>
      <t>El Producto Interior Bruto (PIB) generado por la economía canaria registró un incremento interanual del 2,97% en el
primer trimestre de 2026 en comparación con el mismo periodo del año anterior. Este dato, conocido como la variación real del PIB, fue 0,25 puntos porcentuales mejor que el registrado por la economía nacional.</t>
    </r>
    <r>
      <rPr>
        <b/>
        <sz val="11"/>
        <color rgb="FFFF0000"/>
        <rFont val="Calibri"/>
        <family val="2"/>
        <scheme val="minor"/>
      </rPr>
      <t xml:space="preserve">
</t>
    </r>
    <r>
      <rPr>
        <b/>
        <sz val="11"/>
        <rFont val="Calibri"/>
        <family val="2"/>
        <scheme val="minor"/>
      </rPr>
      <t xml:space="preserve">
En términos trimestrales, el PIB canario registró un aumento del 0,71%, frente al 0,61% registrado en la contabilidad
 a nivel nacional.</t>
    </r>
    <r>
      <rPr>
        <b/>
        <sz val="11"/>
        <color rgb="FFFF0000"/>
        <rFont val="Calibri"/>
        <family val="2"/>
        <scheme val="minor"/>
      </rPr>
      <t xml:space="preserve">
</t>
    </r>
  </si>
  <si>
    <t>Afiliaciones según actividades económicas en la Isla de Tenerife por meses</t>
  </si>
  <si>
    <t xml:space="preserve">
En mayo de 2026, el paro disminuye ligeramente a 62.714 personas desempleadas en Tenerife, lo que supone 251 desempleados menos en relación al mes anterior, representando una variación del -0,4%.  En relación al pasado año, mayo de 2025, se observa una disminución de 3.094 personas, lo que supone un descenso anual del paro de -4,7%.
La distribución por sexos del paro en Tenerife nos indica que el mes de mayo de 2026, ha disminuido en  mujeres y en hombres, el caso de las mujeres, con una variación mensual del -0,2%, mientras que en los hombres un -0,7%. De esta forma, desempleo femenino representa el 57,81% frente al 42,19% del masculino.
</t>
  </si>
  <si>
    <t>Paro registrado en la Isla de Tenerife según sectores económicos - Mayo 2026</t>
  </si>
  <si>
    <t>Mayo 2026</t>
  </si>
  <si>
    <t>Paro registrado en la Isla deTenerife según estudios terminados - Mayo 2026</t>
  </si>
  <si>
    <t>Paro registrado en la Isla de Tenerife según ocupaciones - Mayo 2026</t>
  </si>
  <si>
    <t xml:space="preserve"> Durante el mes de mayo de 2026, se observa una disminución de un -4,7% en las contrataciones respecto al mes anterior, con 1.121 contratos menos registrados.  Respecto al año anterior, se produce una variación interanual negativa en el mes de mayo con un  -9,8% respecto a mayo de 2025. 
En cuanto a la distribución de las contrataciones teniendo en cuenta el sexo, 12.023 fueron firmadas por hombres (53,15%), mientras que fueron contratadas 10.599 mujeres (46,85%), lo que supone una diferencia en las contrataciones por sexo de 1.424 contratos en favor del sexo masculino. 
Por otro lado, se observa que de los 22.622 contratos registrados en mayo de 2026, la contratación temporal representó el 58,67%, frente al 41,33% de las contrataciones indefinidas. </t>
  </si>
  <si>
    <t>Contratos registrados en la Isla de Tenerife según sectores económicos - Mayo 2026</t>
  </si>
  <si>
    <t>Contratos registrados en la Isla deTenerife según estudios terminados  -Mayo 2026</t>
  </si>
  <si>
    <t>Contratos registrados en la Isla de Tenerife según ocupaciones  - Mayo 2026</t>
  </si>
  <si>
    <t>SITUACIÓN DE AFILIADOS EN ALTA POR REGÍMENES, PROVINCIAS Y AUTONOMÍAS A 29 MAYO 2026</t>
  </si>
  <si>
    <t>AFILIACIONES EN ALTA POR REGÍMENES, GÉNERO, PROVINCIAS Y COMUNIDADES AUTÓNOMAS A 29 MAYO 2026</t>
  </si>
  <si>
    <t>2026 Mayo</t>
  </si>
  <si>
    <t xml:space="preserve">Los recientes datos provisionales, de afiliaciones según situaciones laborales publicados por el Instituto Canario de Estadística (ISTAC), referidos al mes de mayo de 2026, reflejan un crecimiento en 4.715 afiliaciones más respecto al mes anterior de abril de 2026, una variación entre ambos meses del 1,12%.
</t>
  </si>
  <si>
    <t>Indice de Precios de Consumo. Base 2025 Mayo 2026</t>
  </si>
  <si>
    <t xml:space="preserve">    2026M05</t>
  </si>
  <si>
    <t xml:space="preserve">La tasa de variación interanual del IPC en la Provincia de Santa Cruz de Tenerife se sitúa en el 3,1% en mayo de 2026. La tasa de variación interanual a nivel estatal  toma el valor 3,2%.
La tasa de variación mensual de mayo se situó en el 0,0% y deja la variación en lo que va de año en el 1,4%.
</t>
  </si>
  <si>
    <t>Mes Mayo 2026</t>
  </si>
  <si>
    <t xml:space="preserve">      2026 Mayo</t>
  </si>
  <si>
    <t xml:space="preserve">Los recientes datos de empresas inscritas a la S.S. según agragaciones de la actividad económica publicados por el Instituto Canario de Estadística (ISTAC), referidos al mes de mayo de 2026, reflejan un aumento de 148 empresas más inscritas respecto al mes anterior, una variación entre ambos meses del 0,5%.
</t>
  </si>
  <si>
    <t>MAYO 2026</t>
  </si>
  <si>
    <t>Zona 1</t>
  </si>
  <si>
    <t>Zona 2</t>
  </si>
  <si>
    <t>Zona 3</t>
  </si>
  <si>
    <t>El número de personas desempleadas en Canarias al finalizar el mes de mayo 2026 es de 144.598 lo que significa una disminucón en -763 personas con relación al mes anterior, representando un -0,5%. En relación al pasado año mayo 2025, se observa una disminución de -7.573 personas, lo que supone una reducción del paro del -4,98%.
La distribución por sexos del paro en Canarias nos indica que se reduce el paro en las mujeres en -210 (-0,25%), mientras que para los hombres disminuye en -553 (-0,89%) respecto al mes anterior. En relación al año
anterior (mayo 2025), en los hombres desciende el paro en -2.949 (-4,57%) y en las mujeres disminuye en -4.624 (-5,27%).</t>
  </si>
  <si>
    <t>Los contratos registrados en el año 2023 presentan registros inferiores a los del año 2022, observando variaciones interanuales negativas prácticamente todo el año, mientras que el año 2024 se inicia con incrementos en las contrataciones, con variaciones interanuales positivas respecto al año anterior en prácticamente todos los meses, en algunos casos bastante significativas.
El año 2025, se mantienen las variaciones interanuales positivas a lo largo del año, salvo en abril 2025 que se reducen las contrataciones en un 5,44% respecto a abril 2024. 
Comenzamos el año 2026 en la misma línea, con variación interanuales positivas, sin embargo, a partir del mes marzo se invierte la tendencia alcanzando en el mes de mayo una variación de un -9,8% respecto a mismo mes en el año anterior.</t>
  </si>
  <si>
    <t xml:space="preserve"> Diciembre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</si>
</sst>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3" formatCode="_-* #,##0.00_-;\-* #,##0.00_-;_-* &quot;-&quot;??_-;_-@_-"/>
    <numFmt numFmtId="164" formatCode="_-* #,##0.00\ _€_-;\-* #,##0.00\ _€_-;_-* &quot;-&quot;??\ _€_-;_-@_-"/>
    <numFmt numFmtId="165" formatCode="0.00_)"/>
    <numFmt numFmtId="166" formatCode="#,##0.00_ ;\-#,##0.00\ "/>
    <numFmt numFmtId="167" formatCode="_-* #,##0.00\ _€_-;\-* #,##0.00\ _€_-;_-* \-??\ _€_-;_-@_-"/>
    <numFmt numFmtId="168" formatCode="#,##0.000"/>
    <numFmt numFmtId="169" formatCode="#,##0.0"/>
    <numFmt numFmtId="170" formatCode="#,##0_);\(#,##0\)"/>
    <numFmt numFmtId="171" formatCode="0.0"/>
    <numFmt numFmtId="172" formatCode="#,##0.000\ _€;\-#,##0.000\ _€"/>
    <numFmt numFmtId="173" formatCode="_-* #,##0_-;\-* #,##0_-;_-* &quot;-&quot;??_-;_-@_-"/>
    <numFmt numFmtId="174" formatCode="_-* #,##0.0_-;\-* #,##0.0_-;_-* &quot;-&quot;??_-;_-@_-"/>
  </numFmts>
  <fonts count="103">
    <font>
      <sz val="11"/>
      <color theme="1"/>
      <name val="Calibri"/>
      <family val="2"/>
      <scheme val="minor"/>
    </font>
    <font>
      <b/>
      <sz val="11"/>
      <color theme="1"/>
      <name val="Calibri"/>
      <family val="2"/>
      <scheme val="minor"/>
    </font>
    <font>
      <b/>
      <sz val="12"/>
      <color theme="0"/>
      <name val="Calibri"/>
      <family val="2"/>
      <scheme val="minor"/>
    </font>
    <font>
      <b/>
      <sz val="14"/>
      <color theme="0"/>
      <name val="Calibri"/>
      <family val="2"/>
      <scheme val="minor"/>
    </font>
    <font>
      <sz val="11"/>
      <color theme="1"/>
      <name val="Calibri"/>
      <family val="2"/>
      <scheme val="minor"/>
    </font>
    <font>
      <b/>
      <sz val="8"/>
      <color theme="1"/>
      <name val="Calibri"/>
      <family val="2"/>
      <scheme val="minor"/>
    </font>
    <font>
      <sz val="10"/>
      <name val="Arial"/>
      <family val="2"/>
    </font>
    <font>
      <b/>
      <i/>
      <sz val="11"/>
      <color theme="3"/>
      <name val="Arial"/>
      <family val="2"/>
    </font>
    <font>
      <sz val="8"/>
      <name val="Arial"/>
      <family val="2"/>
    </font>
    <font>
      <b/>
      <sz val="10"/>
      <name val="Arial"/>
      <family val="2"/>
    </font>
    <font>
      <sz val="11"/>
      <name val="Arial"/>
      <family val="2"/>
    </font>
    <font>
      <b/>
      <sz val="10"/>
      <color theme="0"/>
      <name val="Arial"/>
      <family val="2"/>
    </font>
    <font>
      <sz val="10"/>
      <color theme="1"/>
      <name val="Arial"/>
      <family val="2"/>
    </font>
    <font>
      <b/>
      <sz val="10"/>
      <color theme="1"/>
      <name val="Arial"/>
      <family val="2"/>
    </font>
    <font>
      <b/>
      <sz val="8"/>
      <color theme="1"/>
      <name val="Arial"/>
      <family val="2"/>
    </font>
    <font>
      <u/>
      <sz val="10"/>
      <color theme="10"/>
      <name val="Arial"/>
      <family val="2"/>
    </font>
    <font>
      <sz val="10"/>
      <name val="Arial"/>
      <family val="2"/>
      <charset val="1"/>
    </font>
    <font>
      <sz val="11"/>
      <color rgb="FF000000"/>
      <name val="Calibri"/>
      <family val="2"/>
      <charset val="1"/>
    </font>
    <font>
      <b/>
      <sz val="8"/>
      <name val="Arial"/>
      <family val="2"/>
    </font>
    <font>
      <b/>
      <sz val="10"/>
      <name val="Arial"/>
      <family val="2"/>
      <charset val="1"/>
    </font>
    <font>
      <b/>
      <sz val="10"/>
      <color rgb="FFFFFFFF"/>
      <name val="Arial"/>
      <family val="2"/>
      <charset val="1"/>
    </font>
    <font>
      <b/>
      <sz val="11"/>
      <color indexed="8"/>
      <name val="Arial"/>
      <family val="2"/>
    </font>
    <font>
      <b/>
      <sz val="10"/>
      <color indexed="8"/>
      <name val="Arial"/>
      <family val="2"/>
    </font>
    <font>
      <sz val="9"/>
      <color indexed="8"/>
      <name val="Arial"/>
      <family val="2"/>
    </font>
    <font>
      <sz val="10"/>
      <name val="Arial"/>
      <family val="2"/>
    </font>
    <font>
      <sz val="10"/>
      <color theme="0"/>
      <name val="Arial"/>
      <family val="2"/>
    </font>
    <font>
      <b/>
      <sz val="10"/>
      <color theme="4" tint="-0.249977111117893"/>
      <name val="Arial"/>
      <family val="2"/>
    </font>
    <font>
      <b/>
      <sz val="16"/>
      <color theme="0"/>
      <name val="Calibri"/>
      <family val="2"/>
      <scheme val="minor"/>
    </font>
    <font>
      <sz val="12"/>
      <name val="Arial"/>
      <family val="2"/>
    </font>
    <font>
      <sz val="8"/>
      <color indexed="8"/>
      <name val="Arial"/>
      <family val="2"/>
    </font>
    <font>
      <b/>
      <sz val="10"/>
      <color indexed="9"/>
      <name val="Arial"/>
      <family val="2"/>
    </font>
    <font>
      <sz val="11"/>
      <name val="Tahoma"/>
      <family val="2"/>
    </font>
    <font>
      <b/>
      <sz val="11"/>
      <color theme="0"/>
      <name val="Tahoma"/>
      <family val="2"/>
    </font>
    <font>
      <b/>
      <sz val="12"/>
      <color theme="0"/>
      <name val="Tahoma"/>
      <family val="2"/>
    </font>
    <font>
      <b/>
      <sz val="12"/>
      <color theme="2" tint="-9.9978637043366805E-2"/>
      <name val="Tahoma"/>
      <family val="2"/>
    </font>
    <font>
      <b/>
      <sz val="8"/>
      <color indexed="8"/>
      <name val="Arial"/>
      <family val="2"/>
    </font>
    <font>
      <b/>
      <sz val="10"/>
      <color theme="9" tint="-0.499984740745262"/>
      <name val="Arial"/>
      <family val="2"/>
    </font>
    <font>
      <sz val="10"/>
      <name val="Arial"/>
      <family val="2"/>
    </font>
    <font>
      <b/>
      <sz val="14"/>
      <color theme="2" tint="-9.9978637043366805E-2"/>
      <name val="Calibri"/>
      <family val="2"/>
      <scheme val="minor"/>
    </font>
    <font>
      <b/>
      <sz val="12"/>
      <name val="Calibri"/>
      <family val="2"/>
      <scheme val="minor"/>
    </font>
    <font>
      <sz val="9"/>
      <name val="Calibri"/>
      <family val="2"/>
      <scheme val="minor"/>
    </font>
    <font>
      <sz val="12"/>
      <name val="Calibri"/>
      <family val="2"/>
      <scheme val="minor"/>
    </font>
    <font>
      <sz val="9"/>
      <color indexed="8"/>
      <name val="Arial"/>
      <family val="2"/>
    </font>
    <font>
      <b/>
      <sz val="14"/>
      <color theme="8" tint="-0.499984740745262"/>
      <name val="Arial"/>
      <family val="2"/>
    </font>
    <font>
      <b/>
      <sz val="11"/>
      <color theme="8" tint="-0.499984740745262"/>
      <name val="Calibri"/>
      <family val="2"/>
      <scheme val="minor"/>
    </font>
    <font>
      <b/>
      <sz val="14"/>
      <color theme="0"/>
      <name val="Arial"/>
      <family val="2"/>
    </font>
    <font>
      <b/>
      <sz val="9"/>
      <name val="Arial"/>
      <family val="2"/>
    </font>
    <font>
      <b/>
      <sz val="11"/>
      <color theme="0"/>
      <name val="Arial"/>
      <family val="2"/>
    </font>
    <font>
      <b/>
      <sz val="12"/>
      <color theme="0"/>
      <name val="Arial"/>
      <family val="2"/>
    </font>
    <font>
      <b/>
      <sz val="10"/>
      <color theme="8" tint="-0.499984740745262"/>
      <name val="Arial"/>
      <family val="2"/>
    </font>
    <font>
      <sz val="10"/>
      <name val="Arial"/>
      <family val="2"/>
    </font>
    <font>
      <sz val="10"/>
      <color theme="8" tint="-0.499984740745262"/>
      <name val="Arial"/>
      <family val="2"/>
    </font>
    <font>
      <b/>
      <sz val="10"/>
      <color theme="3" tint="-0.499984740745262"/>
      <name val="Arial"/>
      <family val="2"/>
    </font>
    <font>
      <sz val="10"/>
      <name val="Inherit"/>
    </font>
    <font>
      <u/>
      <sz val="11"/>
      <color theme="10"/>
      <name val="Calibri"/>
      <family val="2"/>
      <scheme val="minor"/>
    </font>
    <font>
      <b/>
      <sz val="11.5"/>
      <color theme="3" tint="-0.499984740745262"/>
      <name val="Arial"/>
      <family val="2"/>
    </font>
    <font>
      <b/>
      <sz val="20"/>
      <color theme="1"/>
      <name val="Century Gothic"/>
      <family val="2"/>
    </font>
    <font>
      <u/>
      <sz val="12"/>
      <color theme="4"/>
      <name val="Calibri"/>
      <family val="2"/>
      <scheme val="minor"/>
    </font>
    <font>
      <sz val="12"/>
      <color theme="3" tint="-0.249977111117893"/>
      <name val="Calibri"/>
      <family val="2"/>
      <scheme val="minor"/>
    </font>
    <font>
      <sz val="12"/>
      <color theme="1"/>
      <name val="Calibri"/>
      <family val="2"/>
      <scheme val="minor"/>
    </font>
    <font>
      <sz val="11"/>
      <color theme="3" tint="-0.249977111117893"/>
      <name val="Calibri"/>
      <family val="2"/>
      <scheme val="minor"/>
    </font>
    <font>
      <sz val="9"/>
      <name val="Arial"/>
      <family val="2"/>
    </font>
    <font>
      <sz val="10"/>
      <color theme="2" tint="-0.749992370372631"/>
      <name val="Arial"/>
      <family val="2"/>
    </font>
    <font>
      <b/>
      <sz val="10"/>
      <color theme="2" tint="-0.749992370372631"/>
      <name val="Arial"/>
      <family val="2"/>
    </font>
    <font>
      <b/>
      <sz val="8"/>
      <name val="Verdana"/>
      <family val="2"/>
    </font>
    <font>
      <b/>
      <sz val="10"/>
      <name val="Tahoma"/>
      <family val="2"/>
    </font>
    <font>
      <sz val="8"/>
      <color theme="1"/>
      <name val="Calibri"/>
      <family val="2"/>
      <scheme val="minor"/>
    </font>
    <font>
      <b/>
      <sz val="14"/>
      <color theme="2" tint="-9.9978637043366805E-2"/>
      <name val="Arial"/>
      <family val="2"/>
    </font>
    <font>
      <b/>
      <sz val="12"/>
      <color theme="2"/>
      <name val="Tahoma"/>
      <family val="2"/>
    </font>
    <font>
      <b/>
      <sz val="12"/>
      <color theme="3" tint="-0.499984740745262"/>
      <name val="Arial"/>
      <family val="2"/>
    </font>
    <font>
      <b/>
      <sz val="14"/>
      <color rgb="FFFF0000"/>
      <name val="Arial"/>
      <family val="2"/>
    </font>
    <font>
      <sz val="8"/>
      <color rgb="FFFF0000"/>
      <name val="Calibri"/>
      <family val="2"/>
      <scheme val="minor"/>
    </font>
    <font>
      <b/>
      <sz val="10"/>
      <color theme="3" tint="-0.499984740745262"/>
      <name val="Calibri"/>
      <family val="2"/>
    </font>
    <font>
      <sz val="10"/>
      <name val="Calibri"/>
      <family val="2"/>
    </font>
    <font>
      <sz val="10"/>
      <color theme="1"/>
      <name val="Calibri"/>
      <family val="2"/>
    </font>
    <font>
      <b/>
      <i/>
      <sz val="10"/>
      <color theme="1"/>
      <name val="Calibri"/>
      <family val="2"/>
    </font>
    <font>
      <b/>
      <sz val="10"/>
      <color rgb="FFFF0000"/>
      <name val="Arial"/>
      <family val="2"/>
      <charset val="1"/>
    </font>
    <font>
      <b/>
      <sz val="11"/>
      <color rgb="FFFF0000"/>
      <name val="Calibri"/>
      <family val="2"/>
      <scheme val="minor"/>
    </font>
    <font>
      <b/>
      <sz val="11"/>
      <name val="Calibri"/>
      <family val="2"/>
      <scheme val="minor"/>
    </font>
    <font>
      <b/>
      <sz val="16"/>
      <color theme="0" tint="-0.499984740745262"/>
      <name val="Calibri"/>
      <family val="2"/>
    </font>
    <font>
      <sz val="9"/>
      <color theme="1"/>
      <name val="Calibri"/>
      <family val="2"/>
      <scheme val="minor"/>
    </font>
    <font>
      <sz val="11"/>
      <color rgb="FFFF0000"/>
      <name val="Calibri"/>
      <family val="2"/>
      <scheme val="minor"/>
    </font>
    <font>
      <sz val="11"/>
      <color rgb="FF000000"/>
      <name val="Calibri"/>
      <family val="2"/>
    </font>
    <font>
      <sz val="10"/>
      <name val="Arial"/>
      <family val="2"/>
    </font>
    <font>
      <b/>
      <sz val="11"/>
      <color rgb="FF000000"/>
      <name val="Calibri"/>
      <family val="2"/>
      <charset val="1"/>
    </font>
    <font>
      <b/>
      <sz val="14"/>
      <color theme="3" tint="-0.499984740745262"/>
      <name val="Calibri"/>
      <family val="2"/>
      <scheme val="minor"/>
    </font>
    <font>
      <b/>
      <sz val="11"/>
      <color theme="3" tint="-0.499984740745262"/>
      <name val="Calibri"/>
      <family val="2"/>
      <scheme val="minor"/>
    </font>
    <font>
      <b/>
      <sz val="11"/>
      <color rgb="FF000000"/>
      <name val="Calibri"/>
      <family val="2"/>
    </font>
    <font>
      <sz val="11"/>
      <name val="Arial"/>
      <family val="2"/>
      <charset val="1"/>
    </font>
    <font>
      <b/>
      <sz val="12"/>
      <color theme="1" tint="0.249977111117893"/>
      <name val="Calibri"/>
      <family val="2"/>
      <scheme val="minor"/>
    </font>
    <font>
      <b/>
      <sz val="11"/>
      <color theme="3" tint="-0.249977111117893"/>
      <name val="Calibri"/>
      <family val="2"/>
      <scheme val="minor"/>
    </font>
    <font>
      <b/>
      <sz val="10"/>
      <color theme="3" tint="-0.249977111117893"/>
      <name val="Calibri"/>
      <family val="2"/>
      <scheme val="minor"/>
    </font>
    <font>
      <b/>
      <sz val="12"/>
      <color theme="3" tint="-0.249977111117893"/>
      <name val="Calibri"/>
      <family val="2"/>
      <scheme val="minor"/>
    </font>
    <font>
      <sz val="11"/>
      <color theme="1" tint="0.249977111117893"/>
      <name val="Calibri"/>
      <family val="2"/>
      <scheme val="minor"/>
    </font>
    <font>
      <b/>
      <sz val="10"/>
      <color rgb="FF002060"/>
      <name val="Arial"/>
      <family val="2"/>
    </font>
    <font>
      <b/>
      <sz val="8"/>
      <color theme="2" tint="-0.749992370372631"/>
      <name val="Arial"/>
      <family val="2"/>
    </font>
    <font>
      <b/>
      <sz val="11"/>
      <color theme="2" tint="-0.749992370372631"/>
      <name val="Arial"/>
      <family val="2"/>
    </font>
    <font>
      <b/>
      <sz val="12"/>
      <color theme="2" tint="-0.749992370372631"/>
      <name val="Arial"/>
      <family val="2"/>
    </font>
    <font>
      <sz val="12"/>
      <color rgb="FFFF0000"/>
      <name val="Arial"/>
      <family val="2"/>
    </font>
    <font>
      <sz val="10"/>
      <name val="Arial"/>
      <family val="2"/>
    </font>
    <font>
      <sz val="11"/>
      <color indexed="8"/>
      <name val="Calibri"/>
      <family val="2"/>
      <scheme val="minor"/>
    </font>
    <font>
      <sz val="9"/>
      <color theme="1"/>
      <name val="Arial"/>
      <family val="2"/>
    </font>
    <font>
      <b/>
      <sz val="8"/>
      <color theme="0"/>
      <name val="Arial"/>
      <family val="2"/>
    </font>
  </fonts>
  <fills count="42">
    <fill>
      <patternFill patternType="none"/>
    </fill>
    <fill>
      <patternFill patternType="gray125"/>
    </fill>
    <fill>
      <patternFill patternType="solid">
        <fgColor theme="3" tint="-0.499984740745262"/>
        <bgColor indexed="64"/>
      </patternFill>
    </fill>
    <fill>
      <patternFill patternType="solid">
        <fgColor indexed="44"/>
        <bgColor indexed="64"/>
      </patternFill>
    </fill>
    <fill>
      <patternFill patternType="solid">
        <fgColor theme="0"/>
        <bgColor indexed="64"/>
      </patternFill>
    </fill>
    <fill>
      <patternFill patternType="solid">
        <fgColor theme="8" tint="-0.499984740745262"/>
        <bgColor indexed="64"/>
      </patternFill>
    </fill>
    <fill>
      <patternFill patternType="solid">
        <fgColor theme="8" tint="0.3999450666829432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rgb="FFFF8080"/>
        <bgColor rgb="FFFF9999"/>
      </patternFill>
    </fill>
    <fill>
      <patternFill patternType="solid">
        <fgColor rgb="FF33CCCC"/>
        <bgColor rgb="FF00CCFF"/>
      </patternFill>
    </fill>
    <fill>
      <patternFill patternType="solid">
        <fgColor indexed="9"/>
        <bgColor indexed="64"/>
      </patternFill>
    </fill>
    <fill>
      <patternFill patternType="solid">
        <fgColor theme="5" tint="-0.499984740745262"/>
        <bgColor indexed="64"/>
      </patternFill>
    </fill>
    <fill>
      <patternFill patternType="solid">
        <fgColor theme="3" tint="0.59999389629810485"/>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4" tint="-0.249977111117893"/>
        <bgColor indexed="64"/>
      </patternFill>
    </fill>
    <fill>
      <patternFill patternType="solid">
        <fgColor indexed="9"/>
        <bgColor indexed="26"/>
      </patternFill>
    </fill>
    <fill>
      <patternFill patternType="solid">
        <fgColor theme="6" tint="-0.499984740745262"/>
        <bgColor indexed="64"/>
      </patternFill>
    </fill>
    <fill>
      <patternFill patternType="solid">
        <fgColor theme="6" tint="-0.249977111117893"/>
        <bgColor indexed="26"/>
      </patternFill>
    </fill>
    <fill>
      <patternFill patternType="solid">
        <fgColor theme="6"/>
        <bgColor indexed="64"/>
      </patternFill>
    </fill>
    <fill>
      <patternFill patternType="solid">
        <fgColor theme="6" tint="0.59999389629810485"/>
        <bgColor indexed="26"/>
      </patternFill>
    </fill>
    <fill>
      <patternFill patternType="solid">
        <fgColor theme="6" tint="0.79998168889431442"/>
        <bgColor indexed="26"/>
      </patternFill>
    </fill>
    <fill>
      <patternFill patternType="solid">
        <fgColor theme="9" tint="-0.249977111117893"/>
        <bgColor indexed="64"/>
      </patternFill>
    </fill>
    <fill>
      <patternFill patternType="solid">
        <fgColor theme="9" tint="-0.499984740745262"/>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indexed="65"/>
        <bgColor indexed="64"/>
      </patternFill>
    </fill>
    <fill>
      <patternFill patternType="solid">
        <fgColor theme="2" tint="-0.249977111117893"/>
        <bgColor indexed="26"/>
      </patternFill>
    </fill>
    <fill>
      <patternFill patternType="solid">
        <fgColor theme="4"/>
        <bgColor indexed="64"/>
      </patternFill>
    </fill>
    <fill>
      <patternFill patternType="solid">
        <fgColor theme="4" tint="0.59996337778862885"/>
        <bgColor indexed="64"/>
      </patternFill>
    </fill>
    <fill>
      <patternFill patternType="solid">
        <fgColor rgb="FFFFFFFF"/>
      </patternFill>
    </fill>
    <fill>
      <patternFill patternType="solid">
        <fgColor rgb="FFE6B800"/>
        <bgColor indexed="64"/>
      </patternFill>
    </fill>
    <fill>
      <patternFill patternType="solid">
        <fgColor rgb="FFF2D35A"/>
        <bgColor indexed="64"/>
      </patternFill>
    </fill>
    <fill>
      <patternFill patternType="solid">
        <fgColor theme="9" tint="0.79998168889431442"/>
        <bgColor indexed="64"/>
      </patternFill>
    </fill>
    <fill>
      <patternFill patternType="solid">
        <fgColor rgb="FFE9C763"/>
        <bgColor indexed="64"/>
      </patternFill>
    </fill>
    <fill>
      <patternFill patternType="solid">
        <fgColor theme="9" tint="0.39997558519241921"/>
        <bgColor indexed="64"/>
      </patternFill>
    </fill>
    <fill>
      <patternFill patternType="solid">
        <fgColor theme="6" tint="0.39997558519241921"/>
        <bgColor indexed="64"/>
      </patternFill>
    </fill>
  </fills>
  <borders count="97">
    <border>
      <left/>
      <right/>
      <top/>
      <bottom/>
      <diagonal/>
    </border>
    <border>
      <left/>
      <right/>
      <top/>
      <bottom style="thin">
        <color theme="3"/>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medium">
        <color theme="2"/>
      </right>
      <top/>
      <bottom/>
      <diagonal/>
    </border>
    <border>
      <left style="medium">
        <color theme="2"/>
      </left>
      <right style="medium">
        <color theme="2"/>
      </right>
      <top/>
      <bottom/>
      <diagonal/>
    </border>
    <border>
      <left style="medium">
        <color theme="2"/>
      </left>
      <right/>
      <top/>
      <bottom/>
      <diagonal/>
    </border>
    <border>
      <left/>
      <right/>
      <top/>
      <bottom style="medium">
        <color indexed="64"/>
      </bottom>
      <diagonal/>
    </border>
    <border>
      <left/>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theme="0" tint="-0.24994659260841701"/>
      </right>
      <top style="thin">
        <color indexed="9"/>
      </top>
      <bottom style="thin">
        <color theme="0" tint="-0.24994659260841701"/>
      </bottom>
      <diagonal/>
    </border>
    <border>
      <left style="thin">
        <color theme="0" tint="-0.24994659260841701"/>
      </left>
      <right style="thin">
        <color theme="0" tint="-0.24994659260841701"/>
      </right>
      <top style="thin">
        <color indexed="9"/>
      </top>
      <bottom style="thin">
        <color theme="0" tint="-0.24994659260841701"/>
      </bottom>
      <diagonal/>
    </border>
    <border>
      <left style="thin">
        <color theme="0" tint="-0.24994659260841701"/>
      </left>
      <right style="thin">
        <color indexed="9"/>
      </right>
      <top style="thin">
        <color indexed="9"/>
      </top>
      <bottom style="thin">
        <color theme="0" tint="-0.24994659260841701"/>
      </bottom>
      <diagonal/>
    </border>
    <border>
      <left style="thin">
        <color indexed="9"/>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9"/>
      </right>
      <top style="thin">
        <color theme="0" tint="-0.24994659260841701"/>
      </top>
      <bottom style="thin">
        <color theme="0" tint="-0.24994659260841701"/>
      </bottom>
      <diagonal/>
    </border>
    <border>
      <left style="thin">
        <color indexed="9"/>
      </left>
      <right style="thin">
        <color theme="0" tint="-0.24994659260841701"/>
      </right>
      <top style="thin">
        <color theme="0" tint="-0.24994659260841701"/>
      </top>
      <bottom style="thin">
        <color indexed="9"/>
      </bottom>
      <diagonal/>
    </border>
    <border>
      <left style="thin">
        <color theme="0" tint="-0.24994659260841701"/>
      </left>
      <right style="thin">
        <color theme="0" tint="-0.24994659260841701"/>
      </right>
      <top style="thin">
        <color theme="0" tint="-0.24994659260841701"/>
      </top>
      <bottom style="thin">
        <color indexed="9"/>
      </bottom>
      <diagonal/>
    </border>
    <border>
      <left style="thin">
        <color theme="0" tint="-0.24994659260841701"/>
      </left>
      <right style="thin">
        <color indexed="9"/>
      </right>
      <top style="thin">
        <color theme="0" tint="-0.24994659260841701"/>
      </top>
      <bottom style="thin">
        <color indexed="9"/>
      </bottom>
      <diagonal/>
    </border>
    <border>
      <left/>
      <right/>
      <top/>
      <bottom style="thin">
        <color indexed="9"/>
      </bottom>
      <diagonal/>
    </border>
    <border>
      <left/>
      <right style="thin">
        <color indexed="22"/>
      </right>
      <top/>
      <bottom style="thin">
        <color indexed="22"/>
      </bottom>
      <diagonal/>
    </border>
    <border>
      <left/>
      <right style="thin">
        <color theme="2" tint="-9.9948118533890809E-2"/>
      </right>
      <top/>
      <bottom style="thin">
        <color theme="2" tint="-9.9948118533890809E-2"/>
      </bottom>
      <diagonal/>
    </border>
    <border>
      <left style="thin">
        <color theme="2" tint="-9.9948118533890809E-2"/>
      </left>
      <right style="thin">
        <color theme="2" tint="-9.9948118533890809E-2"/>
      </right>
      <top/>
      <bottom style="thin">
        <color theme="2" tint="-9.9948118533890809E-2"/>
      </bottom>
      <diagonal/>
    </border>
    <border>
      <left style="thin">
        <color theme="2" tint="-9.9948118533890809E-2"/>
      </left>
      <right/>
      <top/>
      <bottom style="thin">
        <color theme="2" tint="-9.9948118533890809E-2"/>
      </bottom>
      <diagonal/>
    </border>
    <border>
      <left/>
      <right/>
      <top/>
      <bottom style="medium">
        <color theme="2"/>
      </bottom>
      <diagonal/>
    </border>
    <border>
      <left/>
      <right/>
      <top style="medium">
        <color theme="2"/>
      </top>
      <bottom style="medium">
        <color theme="2"/>
      </bottom>
      <diagonal/>
    </border>
    <border>
      <left/>
      <right/>
      <top style="medium">
        <color theme="2"/>
      </top>
      <bottom style="thin">
        <color theme="2"/>
      </bottom>
      <diagonal/>
    </border>
    <border>
      <left/>
      <right/>
      <top/>
      <bottom style="thin">
        <color theme="2" tint="-9.9917600024414813E-2"/>
      </bottom>
      <diagonal/>
    </border>
    <border>
      <left/>
      <right/>
      <top style="thin">
        <color theme="2" tint="-9.9917600024414813E-2"/>
      </top>
      <bottom style="thin">
        <color theme="2" tint="-9.9917600024414813E-2"/>
      </bottom>
      <diagonal/>
    </border>
    <border>
      <left/>
      <right/>
      <top style="thin">
        <color theme="2" tint="-9.9917600024414813E-2"/>
      </top>
      <bottom/>
      <diagonal/>
    </border>
    <border>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right style="thin">
        <color theme="2" tint="-9.9948118533890809E-2"/>
      </right>
      <top/>
      <bottom/>
      <diagonal/>
    </border>
    <border>
      <left style="thin">
        <color theme="2" tint="-9.9948118533890809E-2"/>
      </left>
      <right style="thin">
        <color theme="2" tint="-9.9948118533890809E-2"/>
      </right>
      <top/>
      <bottom/>
      <diagonal/>
    </border>
    <border>
      <left style="thin">
        <color theme="2" tint="-9.9948118533890809E-2"/>
      </left>
      <right/>
      <top/>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right style="thin">
        <color theme="8" tint="0.79998168889431442"/>
      </right>
      <top/>
      <bottom style="thin">
        <color theme="8" tint="0.79998168889431442"/>
      </bottom>
      <diagonal/>
    </border>
    <border>
      <left style="thin">
        <color theme="8" tint="0.79998168889431442"/>
      </left>
      <right style="thin">
        <color theme="8" tint="0.79998168889431442"/>
      </right>
      <top/>
      <bottom style="thin">
        <color theme="8" tint="0.79998168889431442"/>
      </bottom>
      <diagonal/>
    </border>
    <border>
      <left style="thin">
        <color theme="8" tint="0.79998168889431442"/>
      </left>
      <right/>
      <top/>
      <bottom style="thin">
        <color theme="8" tint="0.79998168889431442"/>
      </bottom>
      <diagonal/>
    </border>
    <border>
      <left/>
      <right style="thin">
        <color theme="8" tint="0.79998168889431442"/>
      </right>
      <top style="thin">
        <color theme="8" tint="0.79998168889431442"/>
      </top>
      <bottom style="thin">
        <color theme="8" tint="0.79998168889431442"/>
      </bottom>
      <diagonal/>
    </border>
    <border>
      <left style="thin">
        <color theme="8" tint="0.79998168889431442"/>
      </left>
      <right style="thin">
        <color theme="8" tint="0.79998168889431442"/>
      </right>
      <top style="thin">
        <color theme="8" tint="0.79998168889431442"/>
      </top>
      <bottom style="thin">
        <color theme="8" tint="0.79998168889431442"/>
      </bottom>
      <diagonal/>
    </border>
    <border>
      <left style="thin">
        <color theme="8" tint="0.79998168889431442"/>
      </left>
      <right/>
      <top style="thin">
        <color theme="8" tint="0.79998168889431442"/>
      </top>
      <bottom style="thin">
        <color theme="8" tint="0.79998168889431442"/>
      </bottom>
      <diagonal/>
    </border>
    <border>
      <left/>
      <right style="thin">
        <color theme="8" tint="0.79998168889431442"/>
      </right>
      <top style="thin">
        <color theme="8" tint="0.79998168889431442"/>
      </top>
      <bottom/>
      <diagonal/>
    </border>
    <border>
      <left style="thin">
        <color theme="8" tint="0.79998168889431442"/>
      </left>
      <right style="thin">
        <color theme="8" tint="0.79998168889431442"/>
      </right>
      <top style="thin">
        <color theme="8" tint="0.79998168889431442"/>
      </top>
      <bottom/>
      <diagonal/>
    </border>
    <border>
      <left style="thin">
        <color theme="8" tint="0.79998168889431442"/>
      </left>
      <right/>
      <top style="thin">
        <color theme="8" tint="0.79998168889431442"/>
      </top>
      <bottom/>
      <diagonal/>
    </border>
    <border>
      <left/>
      <right/>
      <top/>
      <bottom style="thin">
        <color theme="8" tint="0.79998168889431442"/>
      </bottom>
      <diagonal/>
    </border>
    <border>
      <left/>
      <right/>
      <top style="thin">
        <color theme="8" tint="0.79998168889431442"/>
      </top>
      <bottom style="thin">
        <color theme="8" tint="0.79998168889431442"/>
      </bottom>
      <diagonal/>
    </border>
    <border>
      <left/>
      <right/>
      <top style="thin">
        <color theme="8" tint="0.79998168889431442"/>
      </top>
      <bottom/>
      <diagonal/>
    </border>
    <border>
      <left style="thin">
        <color indexed="22"/>
      </left>
      <right/>
      <top/>
      <bottom style="thin">
        <color indexed="22"/>
      </bottom>
      <diagonal/>
    </border>
    <border>
      <left/>
      <right/>
      <top style="thin">
        <color indexed="9"/>
      </top>
      <bottom/>
      <diagonal/>
    </border>
    <border>
      <left/>
      <right style="thin">
        <color theme="9" tint="0.79998168889431442"/>
      </right>
      <top/>
      <bottom style="thin">
        <color theme="9" tint="0.79998168889431442"/>
      </bottom>
      <diagonal/>
    </border>
    <border>
      <left style="thin">
        <color theme="9" tint="0.79998168889431442"/>
      </left>
      <right style="thin">
        <color theme="9" tint="0.79998168889431442"/>
      </right>
      <top/>
      <bottom style="thin">
        <color theme="9" tint="0.79998168889431442"/>
      </bottom>
      <diagonal/>
    </border>
    <border>
      <left style="thin">
        <color theme="9" tint="0.79998168889431442"/>
      </left>
      <right/>
      <top/>
      <bottom style="thin">
        <color theme="9" tint="0.79998168889431442"/>
      </bottom>
      <diagonal/>
    </border>
    <border>
      <left/>
      <right style="thin">
        <color theme="9" tint="0.79998168889431442"/>
      </right>
      <top style="thin">
        <color theme="9" tint="0.79998168889431442"/>
      </top>
      <bottom style="thin">
        <color theme="9" tint="0.79998168889431442"/>
      </bottom>
      <diagonal/>
    </border>
    <border>
      <left style="thin">
        <color theme="9" tint="0.79998168889431442"/>
      </left>
      <right style="thin">
        <color theme="9" tint="0.79998168889431442"/>
      </right>
      <top style="thin">
        <color theme="9" tint="0.79998168889431442"/>
      </top>
      <bottom style="thin">
        <color theme="9" tint="0.79998168889431442"/>
      </bottom>
      <diagonal/>
    </border>
    <border>
      <left style="thin">
        <color theme="9" tint="0.79998168889431442"/>
      </left>
      <right/>
      <top style="thin">
        <color theme="9" tint="0.79998168889431442"/>
      </top>
      <bottom style="thin">
        <color theme="9" tint="0.79998168889431442"/>
      </bottom>
      <diagonal/>
    </border>
    <border>
      <left/>
      <right style="thin">
        <color theme="9" tint="0.79998168889431442"/>
      </right>
      <top style="thin">
        <color theme="9" tint="0.79998168889431442"/>
      </top>
      <bottom/>
      <diagonal/>
    </border>
    <border>
      <left style="thin">
        <color theme="9" tint="0.79998168889431442"/>
      </left>
      <right style="thin">
        <color theme="9" tint="0.79998168889431442"/>
      </right>
      <top style="thin">
        <color theme="9" tint="0.79998168889431442"/>
      </top>
      <bottom/>
      <diagonal/>
    </border>
    <border>
      <left style="thin">
        <color theme="9" tint="0.79998168889431442"/>
      </left>
      <right/>
      <top style="thin">
        <color theme="9" tint="0.79998168889431442"/>
      </top>
      <bottom/>
      <diagonal/>
    </border>
    <border>
      <left style="thin">
        <color theme="0" tint="-0.14996795556505021"/>
      </left>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right style="thin">
        <color theme="0" tint="-0.14996795556505021"/>
      </right>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right style="thin">
        <color theme="0" tint="-0.14993743705557422"/>
      </right>
      <top/>
      <bottom style="thin">
        <color theme="0" tint="-0.14993743705557422"/>
      </bottom>
      <diagonal/>
    </border>
    <border>
      <left style="thin">
        <color theme="0" tint="-0.14993743705557422"/>
      </left>
      <right style="thin">
        <color theme="0" tint="-0.14993743705557422"/>
      </right>
      <top/>
      <bottom style="thin">
        <color theme="0" tint="-0.14993743705557422"/>
      </bottom>
      <diagonal/>
    </border>
    <border>
      <left style="thin">
        <color theme="0" tint="-0.14993743705557422"/>
      </left>
      <right/>
      <top/>
      <bottom style="thin">
        <color theme="0" tint="-0.14993743705557422"/>
      </bottom>
      <diagonal/>
    </border>
    <border>
      <left/>
      <right style="thin">
        <color theme="0" tint="-0.14993743705557422"/>
      </right>
      <top style="thin">
        <color theme="0" tint="-0.14993743705557422"/>
      </top>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top style="thin">
        <color theme="0" tint="-0.14993743705557422"/>
      </top>
      <bottom/>
      <diagonal/>
    </border>
    <border>
      <left/>
      <right style="thin">
        <color theme="2" tint="-9.9948118533890809E-2"/>
      </right>
      <top style="thin">
        <color theme="2" tint="-9.9948118533890809E-2"/>
      </top>
      <bottom/>
      <diagonal/>
    </border>
    <border>
      <left style="thin">
        <color theme="2" tint="-9.9948118533890809E-2"/>
      </left>
      <right style="thin">
        <color theme="2" tint="-9.9948118533890809E-2"/>
      </right>
      <top style="thin">
        <color theme="2" tint="-9.9948118533890809E-2"/>
      </top>
      <bottom/>
      <diagonal/>
    </border>
    <border>
      <left/>
      <right style="thin">
        <color theme="2"/>
      </right>
      <top/>
      <bottom/>
      <diagonal/>
    </border>
    <border>
      <left style="thin">
        <color indexed="22"/>
      </left>
      <right style="thin">
        <color indexed="22"/>
      </right>
      <top style="thin">
        <color indexed="22"/>
      </top>
      <bottom style="thin">
        <color indexed="22"/>
      </bottom>
      <diagonal/>
    </border>
    <border>
      <left/>
      <right style="thin">
        <color indexed="22"/>
      </right>
      <top style="thin">
        <color indexed="22"/>
      </top>
      <bottom style="thin">
        <color indexed="22"/>
      </bottom>
      <diagonal/>
    </border>
    <border>
      <left/>
      <right style="thin">
        <color indexed="22"/>
      </right>
      <top style="thin">
        <color indexed="22"/>
      </top>
      <bottom/>
      <diagonal/>
    </border>
    <border>
      <left style="thin">
        <color indexed="64"/>
      </left>
      <right/>
      <top/>
      <bottom/>
      <diagonal/>
    </border>
    <border>
      <left style="thin">
        <color theme="4" tint="0.79998168889431442"/>
      </left>
      <right style="thin">
        <color theme="4" tint="0.79998168889431442"/>
      </right>
      <top/>
      <bottom/>
      <diagonal/>
    </border>
    <border>
      <left style="thin">
        <color theme="4" tint="0.79998168889431442"/>
      </left>
      <right/>
      <top/>
      <bottom/>
      <diagonal/>
    </border>
    <border>
      <left style="thin">
        <color theme="4" tint="0.79998168889431442"/>
      </left>
      <right style="thin">
        <color theme="4" tint="0.79998168889431442"/>
      </right>
      <top style="thin">
        <color theme="4" tint="0.79995117038483843"/>
      </top>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right/>
      <top style="thin">
        <color indexed="64"/>
      </top>
      <bottom/>
      <diagonal/>
    </border>
    <border>
      <left/>
      <right/>
      <top/>
      <bottom style="thin">
        <color indexed="64"/>
      </bottom>
      <diagonal/>
    </border>
    <border>
      <left/>
      <right style="thin">
        <color theme="2" tint="-9.9948118533890809E-2"/>
      </right>
      <top style="thin">
        <color indexed="64"/>
      </top>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thin">
        <color theme="2" tint="-9.9948118533890809E-2"/>
      </left>
      <right/>
      <top style="thin">
        <color indexed="64"/>
      </top>
      <bottom style="thin">
        <color theme="0"/>
      </bottom>
      <diagonal/>
    </border>
    <border>
      <left/>
      <right style="thin">
        <color theme="2" tint="-9.9948118533890809E-2"/>
      </right>
      <top style="thin">
        <color indexed="64"/>
      </top>
      <bottom style="thin">
        <color theme="0"/>
      </bottom>
      <diagonal/>
    </border>
    <border>
      <left style="thin">
        <color theme="2" tint="-9.9948118533890809E-2"/>
      </left>
      <right/>
      <top style="thin">
        <color indexed="64"/>
      </top>
      <bottom/>
      <diagonal/>
    </border>
    <border>
      <left style="thin">
        <color theme="2" tint="-9.9948118533890809E-2"/>
      </left>
      <right/>
      <top/>
      <bottom style="thin">
        <color theme="0"/>
      </bottom>
      <diagonal/>
    </border>
    <border>
      <left style="thin">
        <color theme="2" tint="-9.9948118533890809E-2"/>
      </left>
      <right/>
      <top style="thin">
        <color theme="0"/>
      </top>
      <bottom style="thin">
        <color theme="0"/>
      </bottom>
      <diagonal/>
    </border>
    <border>
      <left/>
      <right style="thin">
        <color theme="2" tint="-9.9948118533890809E-2"/>
      </right>
      <top/>
      <bottom style="thin">
        <color theme="0"/>
      </bottom>
      <diagonal/>
    </border>
  </borders>
  <cellStyleXfs count="35">
    <xf numFmtId="0" fontId="0" fillId="0" borderId="0"/>
    <xf numFmtId="0" fontId="4" fillId="0" borderId="0"/>
    <xf numFmtId="0" fontId="4" fillId="0" borderId="0"/>
    <xf numFmtId="0" fontId="15" fillId="0" borderId="0" applyNumberFormat="0" applyFill="0" applyBorder="0" applyAlignment="0" applyProtection="0">
      <alignment vertical="top"/>
      <protection locked="0"/>
    </xf>
    <xf numFmtId="164" fontId="6" fillId="0" borderId="0" applyFont="0" applyFill="0" applyBorder="0" applyAlignment="0" applyProtection="0"/>
    <xf numFmtId="167" fontId="16" fillId="0" borderId="0" applyBorder="0" applyProtection="0"/>
    <xf numFmtId="0" fontId="6" fillId="0" borderId="0"/>
    <xf numFmtId="0" fontId="6" fillId="0" borderId="0"/>
    <xf numFmtId="0" fontId="6" fillId="0" borderId="0" applyNumberFormat="0" applyFont="0" applyFill="0" applyBorder="0" applyAlignment="0" applyProtection="0"/>
    <xf numFmtId="0" fontId="4" fillId="0" borderId="0"/>
    <xf numFmtId="0" fontId="6" fillId="0" borderId="0"/>
    <xf numFmtId="0" fontId="4" fillId="0" borderId="0"/>
    <xf numFmtId="0" fontId="6" fillId="0" borderId="0"/>
    <xf numFmtId="0" fontId="6" fillId="0" borderId="0"/>
    <xf numFmtId="0" fontId="16" fillId="0" borderId="0"/>
    <xf numFmtId="0" fontId="17" fillId="0" borderId="0"/>
    <xf numFmtId="0" fontId="24" fillId="0" borderId="0"/>
    <xf numFmtId="0" fontId="28" fillId="0" borderId="0"/>
    <xf numFmtId="0" fontId="37" fillId="0" borderId="0"/>
    <xf numFmtId="0" fontId="6" fillId="0" borderId="0"/>
    <xf numFmtId="0" fontId="50" fillId="0" borderId="0"/>
    <xf numFmtId="0" fontId="54" fillId="0" borderId="0" applyNumberFormat="0" applyFill="0" applyBorder="0" applyAlignment="0" applyProtection="0"/>
    <xf numFmtId="0" fontId="6" fillId="0" borderId="0"/>
    <xf numFmtId="9" fontId="6" fillId="0" borderId="0" applyFont="0" applyFill="0" applyBorder="0" applyAlignment="0" applyProtection="0"/>
    <xf numFmtId="9" fontId="4" fillId="0" borderId="0" applyFont="0" applyFill="0" applyBorder="0" applyAlignment="0" applyProtection="0"/>
    <xf numFmtId="164" fontId="6" fillId="0" borderId="0" applyFont="0" applyFill="0" applyBorder="0" applyAlignment="0" applyProtection="0"/>
    <xf numFmtId="0" fontId="6" fillId="0" borderId="0"/>
    <xf numFmtId="0" fontId="83" fillId="0" borderId="0"/>
    <xf numFmtId="0" fontId="6" fillId="0" borderId="0"/>
    <xf numFmtId="0" fontId="4" fillId="0" borderId="0"/>
    <xf numFmtId="9" fontId="6" fillId="0" borderId="0" applyFont="0" applyFill="0" applyBorder="0" applyAlignment="0" applyProtection="0"/>
    <xf numFmtId="9" fontId="6" fillId="0" borderId="0" applyFont="0" applyFill="0" applyBorder="0" applyAlignment="0" applyProtection="0"/>
    <xf numFmtId="43" fontId="4" fillId="0" borderId="0" applyFont="0" applyFill="0" applyBorder="0" applyAlignment="0" applyProtection="0"/>
    <xf numFmtId="0" fontId="99" fillId="0" borderId="0"/>
    <xf numFmtId="0" fontId="100" fillId="0" borderId="0"/>
  </cellStyleXfs>
  <cellXfs count="591">
    <xf numFmtId="0" fontId="0" fillId="0" borderId="0" xfId="0"/>
    <xf numFmtId="3" fontId="0" fillId="0" borderId="0" xfId="0" applyNumberFormat="1"/>
    <xf numFmtId="0" fontId="5" fillId="0" borderId="0" xfId="0" applyFont="1"/>
    <xf numFmtId="0" fontId="7" fillId="0" borderId="0" xfId="0" applyFont="1" applyBorder="1"/>
    <xf numFmtId="2" fontId="0" fillId="0" borderId="0" xfId="0" applyNumberFormat="1"/>
    <xf numFmtId="0" fontId="12" fillId="7" borderId="0" xfId="0" applyFont="1" applyFill="1" applyBorder="1" applyAlignment="1">
      <alignment horizontal="center" vertical="center"/>
    </xf>
    <xf numFmtId="0" fontId="13" fillId="8" borderId="0" xfId="0" applyFont="1" applyFill="1" applyBorder="1" applyAlignment="1">
      <alignment horizontal="center" vertical="center"/>
    </xf>
    <xf numFmtId="0" fontId="0" fillId="0" borderId="0" xfId="0" applyAlignment="1">
      <alignment horizontal="right"/>
    </xf>
    <xf numFmtId="0" fontId="14" fillId="0" borderId="0" xfId="0" applyFont="1"/>
    <xf numFmtId="0" fontId="12" fillId="0" borderId="0" xfId="0" applyFont="1"/>
    <xf numFmtId="0" fontId="6" fillId="0" borderId="0" xfId="14" applyFont="1"/>
    <xf numFmtId="0" fontId="12" fillId="0" borderId="0" xfId="0" applyFont="1" applyAlignment="1"/>
    <xf numFmtId="3" fontId="12" fillId="0" borderId="0" xfId="0" applyNumberFormat="1" applyFont="1" applyFill="1" applyBorder="1" applyAlignment="1"/>
    <xf numFmtId="0" fontId="13" fillId="7" borderId="2" xfId="0" applyFont="1" applyFill="1" applyBorder="1" applyAlignment="1">
      <alignment horizontal="center" vertical="center" wrapText="1"/>
    </xf>
    <xf numFmtId="0" fontId="9" fillId="6" borderId="3" xfId="0" applyNumberFormat="1" applyFont="1" applyFill="1" applyBorder="1" applyAlignment="1">
      <alignment horizontal="center" vertical="center" wrapText="1"/>
    </xf>
    <xf numFmtId="0" fontId="9" fillId="7" borderId="3" xfId="0" applyNumberFormat="1" applyFont="1" applyFill="1" applyBorder="1" applyAlignment="1">
      <alignment horizontal="center" vertical="center" wrapText="1"/>
    </xf>
    <xf numFmtId="0" fontId="9" fillId="8" borderId="4" xfId="0" applyNumberFormat="1" applyFont="1" applyFill="1" applyBorder="1" applyAlignment="1">
      <alignment horizontal="center" vertical="center" wrapText="1"/>
    </xf>
    <xf numFmtId="17" fontId="12" fillId="0" borderId="5" xfId="0" applyNumberFormat="1" applyFont="1" applyBorder="1" applyAlignment="1">
      <alignment horizontal="left"/>
    </xf>
    <xf numFmtId="3" fontId="12" fillId="0" borderId="6" xfId="0" applyNumberFormat="1" applyFont="1" applyFill="1" applyBorder="1" applyAlignment="1"/>
    <xf numFmtId="3" fontId="6" fillId="0" borderId="6" xfId="0" applyNumberFormat="1" applyFont="1" applyBorder="1"/>
    <xf numFmtId="3" fontId="6" fillId="0" borderId="7" xfId="0" applyNumberFormat="1" applyFont="1" applyBorder="1"/>
    <xf numFmtId="17" fontId="12" fillId="9" borderId="0" xfId="0" applyNumberFormat="1" applyFont="1" applyFill="1"/>
    <xf numFmtId="3" fontId="12" fillId="0" borderId="0" xfId="0" applyNumberFormat="1" applyFont="1"/>
    <xf numFmtId="3" fontId="6" fillId="0" borderId="6" xfId="0" applyNumberFormat="1" applyFont="1" applyFill="1" applyBorder="1" applyAlignment="1"/>
    <xf numFmtId="3" fontId="6" fillId="0" borderId="7" xfId="0" applyNumberFormat="1" applyFont="1" applyFill="1" applyBorder="1" applyAlignment="1"/>
    <xf numFmtId="0" fontId="18" fillId="0" borderId="0" xfId="14" applyFont="1"/>
    <xf numFmtId="0" fontId="16" fillId="0" borderId="0" xfId="14"/>
    <xf numFmtId="0" fontId="19" fillId="0" borderId="8" xfId="14" applyFont="1" applyBorder="1" applyAlignment="1">
      <alignment horizontal="center"/>
    </xf>
    <xf numFmtId="0" fontId="19" fillId="0" borderId="8" xfId="14" applyFont="1" applyBorder="1" applyAlignment="1">
      <alignment horizontal="center" wrapText="1"/>
    </xf>
    <xf numFmtId="0" fontId="19" fillId="10" borderId="8" xfId="14" applyFont="1" applyFill="1" applyBorder="1" applyAlignment="1">
      <alignment horizontal="center" wrapText="1"/>
    </xf>
    <xf numFmtId="0" fontId="16" fillId="0" borderId="0" xfId="14" applyAlignment="1">
      <alignment wrapText="1"/>
    </xf>
    <xf numFmtId="3" fontId="16" fillId="0" borderId="0" xfId="14" applyNumberFormat="1" applyAlignment="1">
      <alignment horizontal="center"/>
    </xf>
    <xf numFmtId="3" fontId="16" fillId="10" borderId="0" xfId="14" applyNumberFormat="1" applyFill="1" applyAlignment="1">
      <alignment horizontal="center"/>
    </xf>
    <xf numFmtId="3" fontId="16" fillId="0" borderId="0" xfId="14" applyNumberFormat="1" applyAlignment="1">
      <alignment horizontal="center" vertical="center"/>
    </xf>
    <xf numFmtId="4" fontId="16" fillId="0" borderId="0" xfId="14" applyNumberFormat="1" applyAlignment="1">
      <alignment horizontal="center" vertical="center"/>
    </xf>
    <xf numFmtId="0" fontId="16" fillId="0" borderId="0" xfId="14" applyAlignment="1">
      <alignment vertical="center" wrapText="1"/>
    </xf>
    <xf numFmtId="3" fontId="16" fillId="0" borderId="0" xfId="14" applyNumberFormat="1" applyAlignment="1">
      <alignment horizontal="center" vertical="center" wrapText="1"/>
    </xf>
    <xf numFmtId="3" fontId="16" fillId="10" borderId="0" xfId="14" applyNumberFormat="1" applyFill="1" applyAlignment="1">
      <alignment horizontal="center" vertical="center"/>
    </xf>
    <xf numFmtId="0" fontId="20" fillId="11" borderId="0" xfId="14" applyFont="1" applyFill="1"/>
    <xf numFmtId="3" fontId="20" fillId="11" borderId="0" xfId="14" applyNumberFormat="1" applyFont="1" applyFill="1" applyAlignment="1">
      <alignment horizontal="center"/>
    </xf>
    <xf numFmtId="3" fontId="20" fillId="11" borderId="0" xfId="14" applyNumberFormat="1" applyFont="1" applyFill="1" applyAlignment="1">
      <alignment horizontal="center" vertical="center"/>
    </xf>
    <xf numFmtId="4" fontId="20" fillId="11" borderId="0" xfId="14" applyNumberFormat="1" applyFont="1" applyFill="1" applyAlignment="1">
      <alignment horizontal="center" vertical="center"/>
    </xf>
    <xf numFmtId="0" fontId="20" fillId="0" borderId="0" xfId="14" applyFont="1"/>
    <xf numFmtId="0" fontId="20" fillId="0" borderId="0" xfId="14" applyFont="1" applyAlignment="1">
      <alignment horizontal="center" vertical="center"/>
    </xf>
    <xf numFmtId="2" fontId="20" fillId="0" borderId="0" xfId="14" applyNumberFormat="1" applyFont="1" applyAlignment="1">
      <alignment horizontal="center" vertical="center"/>
    </xf>
    <xf numFmtId="0" fontId="6" fillId="7"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6" fillId="8" borderId="0" xfId="0" applyFont="1" applyFill="1" applyBorder="1" applyAlignment="1">
      <alignment horizontal="center" vertical="center"/>
    </xf>
    <xf numFmtId="14" fontId="6" fillId="0" borderId="0" xfId="0" applyNumberFormat="1" applyFont="1" applyFill="1" applyBorder="1" applyAlignment="1">
      <alignment horizontal="left"/>
    </xf>
    <xf numFmtId="3" fontId="0" fillId="0" borderId="0" xfId="0" applyNumberFormat="1" applyAlignment="1">
      <alignment horizontal="left"/>
    </xf>
    <xf numFmtId="2" fontId="16" fillId="0" borderId="0" xfId="14" applyNumberFormat="1" applyAlignment="1">
      <alignment horizontal="center" vertical="center"/>
    </xf>
    <xf numFmtId="0" fontId="16" fillId="0" borderId="0" xfId="14" applyAlignment="1">
      <alignment horizontal="center"/>
    </xf>
    <xf numFmtId="0" fontId="16" fillId="10" borderId="0" xfId="14" applyFill="1" applyAlignment="1">
      <alignment horizontal="center" vertical="center"/>
    </xf>
    <xf numFmtId="0" fontId="16" fillId="0" borderId="0" xfId="14" applyAlignment="1">
      <alignment horizontal="center" vertical="center"/>
    </xf>
    <xf numFmtId="0" fontId="2" fillId="5" borderId="0" xfId="0" applyFont="1" applyFill="1" applyAlignment="1">
      <alignment horizontal="center" vertical="center"/>
    </xf>
    <xf numFmtId="0" fontId="0" fillId="0" borderId="0" xfId="0" applyAlignment="1">
      <alignment wrapText="1"/>
    </xf>
    <xf numFmtId="0" fontId="24" fillId="0" borderId="0" xfId="16"/>
    <xf numFmtId="0" fontId="25" fillId="15" borderId="9" xfId="0" applyFont="1" applyFill="1" applyBorder="1" applyAlignment="1">
      <alignment vertical="center" wrapText="1"/>
    </xf>
    <xf numFmtId="0" fontId="25" fillId="15" borderId="9" xfId="0" applyFont="1" applyFill="1" applyBorder="1" applyAlignment="1">
      <alignment horizontal="center" vertical="center" wrapText="1"/>
    </xf>
    <xf numFmtId="0" fontId="9" fillId="16" borderId="0" xfId="0" applyFont="1" applyFill="1" applyBorder="1" applyAlignment="1">
      <alignment horizontal="left" vertical="center" wrapText="1"/>
    </xf>
    <xf numFmtId="0" fontId="6" fillId="16" borderId="0" xfId="0" applyFont="1" applyFill="1" applyBorder="1" applyAlignment="1">
      <alignment horizontal="center" vertical="center" wrapText="1"/>
    </xf>
    <xf numFmtId="168" fontId="23" fillId="4" borderId="11" xfId="16" applyNumberFormat="1" applyFont="1" applyFill="1" applyBorder="1" applyAlignment="1">
      <alignment horizontal="right"/>
    </xf>
    <xf numFmtId="169" fontId="23" fillId="4" borderId="12" xfId="16" applyNumberFormat="1" applyFont="1" applyFill="1" applyBorder="1" applyAlignment="1">
      <alignment horizontal="right"/>
    </xf>
    <xf numFmtId="169" fontId="23" fillId="4" borderId="13" xfId="16" applyNumberFormat="1" applyFont="1" applyFill="1" applyBorder="1" applyAlignment="1">
      <alignment horizontal="right"/>
    </xf>
    <xf numFmtId="168" fontId="23" fillId="4" borderId="14" xfId="16" applyNumberFormat="1" applyFont="1" applyFill="1" applyBorder="1" applyAlignment="1">
      <alignment horizontal="right"/>
    </xf>
    <xf numFmtId="169" fontId="23" fillId="4" borderId="15" xfId="16" applyNumberFormat="1" applyFont="1" applyFill="1" applyBorder="1" applyAlignment="1">
      <alignment horizontal="right"/>
    </xf>
    <xf numFmtId="169" fontId="23" fillId="4" borderId="16" xfId="16" applyNumberFormat="1" applyFont="1" applyFill="1" applyBorder="1" applyAlignment="1">
      <alignment horizontal="right"/>
    </xf>
    <xf numFmtId="168" fontId="23" fillId="4" borderId="17" xfId="16" applyNumberFormat="1" applyFont="1" applyFill="1" applyBorder="1" applyAlignment="1">
      <alignment horizontal="right"/>
    </xf>
    <xf numFmtId="169" fontId="23" fillId="4" borderId="18" xfId="16" applyNumberFormat="1" applyFont="1" applyFill="1" applyBorder="1" applyAlignment="1">
      <alignment horizontal="right"/>
    </xf>
    <xf numFmtId="169" fontId="23" fillId="4" borderId="19" xfId="16" applyNumberFormat="1" applyFont="1" applyFill="1" applyBorder="1" applyAlignment="1">
      <alignment horizontal="right"/>
    </xf>
    <xf numFmtId="0" fontId="21" fillId="12" borderId="10" xfId="16" applyFont="1" applyFill="1" applyBorder="1" applyAlignment="1"/>
    <xf numFmtId="0" fontId="21" fillId="12" borderId="9" xfId="16" applyFont="1" applyFill="1" applyBorder="1" applyAlignment="1"/>
    <xf numFmtId="0" fontId="22" fillId="12" borderId="10" xfId="16" applyFont="1" applyFill="1" applyBorder="1" applyAlignment="1"/>
    <xf numFmtId="0" fontId="22" fillId="12" borderId="9" xfId="16" applyFont="1" applyFill="1" applyBorder="1" applyAlignment="1"/>
    <xf numFmtId="0" fontId="12" fillId="14" borderId="0" xfId="0" applyFont="1" applyFill="1" applyBorder="1" applyAlignment="1">
      <alignment horizontal="center" vertical="center"/>
    </xf>
    <xf numFmtId="0" fontId="26" fillId="7" borderId="0" xfId="0" applyFont="1" applyFill="1" applyBorder="1" applyAlignment="1">
      <alignment horizontal="left" vertical="center"/>
    </xf>
    <xf numFmtId="0" fontId="28" fillId="0" borderId="0" xfId="17" applyNumberFormat="1" applyFont="1" applyBorder="1" applyAlignment="1"/>
    <xf numFmtId="170" fontId="28" fillId="0" borderId="0" xfId="17" applyNumberFormat="1" applyFont="1" applyBorder="1" applyAlignment="1" applyProtection="1"/>
    <xf numFmtId="0" fontId="28" fillId="0" borderId="0" xfId="17"/>
    <xf numFmtId="0" fontId="6" fillId="0" borderId="0" xfId="6"/>
    <xf numFmtId="0" fontId="31" fillId="23" borderId="25" xfId="17" applyNumberFormat="1" applyFont="1" applyFill="1" applyBorder="1" applyAlignment="1">
      <alignment horizontal="left" vertical="center" wrapText="1"/>
    </xf>
    <xf numFmtId="0" fontId="31" fillId="23" borderId="26" xfId="17" applyNumberFormat="1" applyFont="1" applyFill="1" applyBorder="1" applyAlignment="1">
      <alignment horizontal="left" vertical="center" wrapText="1"/>
    </xf>
    <xf numFmtId="0" fontId="32" fillId="21" borderId="27" xfId="17" applyNumberFormat="1" applyFont="1" applyFill="1" applyBorder="1" applyAlignment="1">
      <alignment horizontal="center" vertical="center" wrapText="1"/>
    </xf>
    <xf numFmtId="0" fontId="8" fillId="0" borderId="0" xfId="6" applyFont="1" applyBorder="1" applyAlignment="1">
      <alignment horizontal="right"/>
    </xf>
    <xf numFmtId="0" fontId="36" fillId="26" borderId="9" xfId="6" applyFont="1" applyFill="1" applyBorder="1" applyAlignment="1">
      <alignment horizontal="left"/>
    </xf>
    <xf numFmtId="0" fontId="30" fillId="24" borderId="9" xfId="6" applyFont="1" applyFill="1" applyBorder="1" applyAlignment="1">
      <alignment horizontal="left"/>
    </xf>
    <xf numFmtId="0" fontId="11" fillId="25" borderId="9" xfId="6" applyFont="1" applyFill="1" applyBorder="1" applyAlignment="1">
      <alignment horizontal="left"/>
    </xf>
    <xf numFmtId="0" fontId="29" fillId="0" borderId="0" xfId="6" applyFont="1" applyAlignment="1"/>
    <xf numFmtId="0" fontId="6" fillId="0" borderId="0" xfId="6" applyAlignment="1"/>
    <xf numFmtId="3" fontId="6" fillId="0" borderId="0" xfId="14" applyNumberFormat="1" applyFont="1"/>
    <xf numFmtId="0" fontId="2" fillId="20" borderId="33" xfId="17" applyNumberFormat="1" applyFont="1" applyFill="1" applyBorder="1" applyAlignment="1">
      <alignment horizontal="center" vertical="center" wrapText="1"/>
    </xf>
    <xf numFmtId="0" fontId="2" fillId="21" borderId="33" xfId="17" applyNumberFormat="1" applyFont="1" applyFill="1" applyBorder="1" applyAlignment="1">
      <alignment horizontal="center" vertical="center" wrapText="1"/>
    </xf>
    <xf numFmtId="0" fontId="39" fillId="23" borderId="34" xfId="17" applyNumberFormat="1" applyFont="1" applyFill="1" applyBorder="1" applyAlignment="1">
      <alignment horizontal="center" vertical="center" wrapText="1"/>
    </xf>
    <xf numFmtId="0" fontId="39" fillId="22" borderId="34" xfId="17" applyNumberFormat="1" applyFont="1" applyFill="1" applyBorder="1" applyAlignment="1">
      <alignment horizontal="center" vertical="center" wrapText="1"/>
    </xf>
    <xf numFmtId="0" fontId="40" fillId="12" borderId="0" xfId="17" quotePrefix="1" applyFont="1" applyFill="1" applyAlignment="1"/>
    <xf numFmtId="0" fontId="40" fillId="0" borderId="0" xfId="17" applyNumberFormat="1" applyFont="1" applyBorder="1" applyAlignment="1"/>
    <xf numFmtId="0" fontId="40" fillId="12" borderId="0" xfId="17" quotePrefix="1" applyFont="1" applyFill="1" applyBorder="1" applyAlignment="1">
      <alignment horizontal="left"/>
    </xf>
    <xf numFmtId="0" fontId="41" fillId="0" borderId="0" xfId="17" applyFont="1"/>
    <xf numFmtId="3" fontId="41" fillId="23" borderId="28" xfId="17" applyNumberFormat="1" applyFont="1" applyFill="1" applyBorder="1" applyAlignment="1"/>
    <xf numFmtId="3" fontId="41" fillId="18" borderId="22" xfId="17" applyNumberFormat="1" applyFont="1" applyFill="1" applyBorder="1" applyAlignment="1"/>
    <xf numFmtId="3" fontId="41" fillId="18" borderId="23" xfId="17" applyNumberFormat="1" applyFont="1" applyFill="1" applyBorder="1" applyAlignment="1"/>
    <xf numFmtId="3" fontId="41" fillId="18" borderId="23" xfId="17" applyNumberFormat="1" applyFont="1" applyFill="1" applyBorder="1" applyAlignment="1" applyProtection="1"/>
    <xf numFmtId="3" fontId="41" fillId="18" borderId="24" xfId="17" applyNumberFormat="1" applyFont="1" applyFill="1" applyBorder="1" applyAlignment="1"/>
    <xf numFmtId="3" fontId="41" fillId="23" borderId="29" xfId="17" applyNumberFormat="1" applyFont="1" applyFill="1" applyBorder="1" applyAlignment="1"/>
    <xf numFmtId="3" fontId="39" fillId="23" borderId="29" xfId="17" applyNumberFormat="1" applyFont="1" applyFill="1" applyBorder="1" applyAlignment="1"/>
    <xf numFmtId="3" fontId="39" fillId="23" borderId="30" xfId="17" applyNumberFormat="1" applyFont="1" applyFill="1" applyBorder="1" applyAlignment="1">
      <alignment vertical="center"/>
    </xf>
    <xf numFmtId="0" fontId="1" fillId="0" borderId="0" xfId="0" applyFont="1"/>
    <xf numFmtId="3" fontId="1" fillId="0" borderId="0" xfId="0" applyNumberFormat="1" applyFont="1"/>
    <xf numFmtId="3" fontId="13" fillId="0" borderId="0" xfId="0" applyNumberFormat="1" applyFont="1" applyBorder="1"/>
    <xf numFmtId="17" fontId="13" fillId="0" borderId="5" xfId="0" applyNumberFormat="1" applyFont="1" applyBorder="1" applyAlignment="1">
      <alignment horizontal="left"/>
    </xf>
    <xf numFmtId="3" fontId="13" fillId="9" borderId="0" xfId="0" applyNumberFormat="1" applyFont="1" applyFill="1" applyBorder="1" applyAlignment="1"/>
    <xf numFmtId="0" fontId="21" fillId="12" borderId="10" xfId="19" applyFont="1" applyFill="1" applyBorder="1" applyAlignment="1"/>
    <xf numFmtId="0" fontId="22" fillId="12" borderId="10" xfId="19" applyFont="1" applyFill="1" applyBorder="1" applyAlignment="1"/>
    <xf numFmtId="168" fontId="42" fillId="4" borderId="36" xfId="0" applyNumberFormat="1" applyFont="1" applyFill="1" applyBorder="1" applyAlignment="1">
      <alignment horizontal="right"/>
    </xf>
    <xf numFmtId="0" fontId="44" fillId="0" borderId="0" xfId="0" applyFont="1" applyAlignment="1">
      <alignment horizontal="center" vertical="center"/>
    </xf>
    <xf numFmtId="0" fontId="44" fillId="0" borderId="0" xfId="0" applyFont="1"/>
    <xf numFmtId="0" fontId="48" fillId="17" borderId="0" xfId="0" applyFont="1" applyFill="1" applyBorder="1" applyAlignment="1">
      <alignment horizontal="center" vertical="center"/>
    </xf>
    <xf numFmtId="0" fontId="11" fillId="17" borderId="0" xfId="0" applyFont="1" applyFill="1" applyBorder="1" applyAlignment="1">
      <alignment horizontal="center" vertical="center" wrapText="1"/>
    </xf>
    <xf numFmtId="0" fontId="49" fillId="0" borderId="0" xfId="0" applyFont="1"/>
    <xf numFmtId="3" fontId="6" fillId="0" borderId="0" xfId="0" applyNumberFormat="1" applyFont="1" applyFill="1" applyBorder="1" applyAlignment="1">
      <alignment horizontal="right"/>
    </xf>
    <xf numFmtId="3" fontId="50" fillId="0" borderId="0" xfId="0" applyNumberFormat="1" applyFont="1" applyFill="1" applyBorder="1" applyAlignment="1">
      <alignment horizontal="right"/>
    </xf>
    <xf numFmtId="0" fontId="44" fillId="0" borderId="0" xfId="0" applyFont="1" applyFill="1" applyBorder="1" applyAlignment="1">
      <alignment horizontal="left"/>
    </xf>
    <xf numFmtId="0" fontId="6" fillId="0" borderId="0" xfId="0" applyFont="1" applyFill="1" applyBorder="1"/>
    <xf numFmtId="0" fontId="0" fillId="0" borderId="0" xfId="0" applyFont="1" applyFill="1" applyBorder="1" applyAlignment="1">
      <alignment horizontal="left"/>
    </xf>
    <xf numFmtId="3" fontId="50" fillId="0" borderId="0" xfId="0" applyNumberFormat="1" applyFont="1" applyFill="1" applyBorder="1"/>
    <xf numFmtId="3" fontId="6" fillId="0" borderId="0" xfId="0" applyNumberFormat="1" applyFont="1" applyFill="1" applyBorder="1"/>
    <xf numFmtId="0" fontId="50" fillId="0" borderId="0" xfId="0" applyNumberFormat="1" applyFont="1" applyFill="1" applyBorder="1" applyAlignment="1">
      <alignment horizontal="right"/>
    </xf>
    <xf numFmtId="0" fontId="49" fillId="27" borderId="0" xfId="0" applyFont="1" applyFill="1"/>
    <xf numFmtId="3" fontId="13" fillId="27" borderId="0" xfId="0" applyNumberFormat="1" applyFont="1" applyFill="1"/>
    <xf numFmtId="4" fontId="0" fillId="0" borderId="0" xfId="0" applyNumberFormat="1"/>
    <xf numFmtId="49" fontId="13" fillId="0" borderId="0" xfId="0" applyNumberFormat="1" applyFont="1" applyAlignment="1">
      <alignment horizontal="center"/>
    </xf>
    <xf numFmtId="0" fontId="6" fillId="6" borderId="3" xfId="0" applyNumberFormat="1" applyFont="1" applyFill="1" applyBorder="1" applyAlignment="1">
      <alignment horizontal="center" vertical="center" wrapText="1"/>
    </xf>
    <xf numFmtId="0" fontId="6" fillId="8" borderId="4" xfId="0" applyNumberFormat="1" applyFont="1" applyFill="1" applyBorder="1" applyAlignment="1">
      <alignment horizontal="center" vertical="center" wrapText="1"/>
    </xf>
    <xf numFmtId="0" fontId="12" fillId="7" borderId="2" xfId="0" applyFont="1" applyFill="1" applyBorder="1" applyAlignment="1">
      <alignment horizontal="center" vertical="center" wrapText="1"/>
    </xf>
    <xf numFmtId="3" fontId="1" fillId="0" borderId="0" xfId="0" applyNumberFormat="1" applyFont="1" applyAlignment="1">
      <alignment vertical="center"/>
    </xf>
    <xf numFmtId="0" fontId="53" fillId="0" borderId="0" xfId="0" applyFont="1" applyFill="1" applyBorder="1" applyAlignment="1">
      <alignment horizontal="justify" wrapText="1"/>
    </xf>
    <xf numFmtId="3" fontId="6" fillId="0" borderId="0" xfId="0" applyNumberFormat="1" applyFont="1" applyFill="1" applyBorder="1" applyAlignment="1">
      <alignment horizontal="center"/>
    </xf>
    <xf numFmtId="0" fontId="0" fillId="4" borderId="0" xfId="0" applyFill="1"/>
    <xf numFmtId="0" fontId="59" fillId="28" borderId="0" xfId="0" applyFont="1" applyFill="1"/>
    <xf numFmtId="0" fontId="60" fillId="28" borderId="0" xfId="0" applyFont="1" applyFill="1" applyBorder="1" applyAlignment="1"/>
    <xf numFmtId="49" fontId="9" fillId="0" borderId="0" xfId="0" applyNumberFormat="1" applyFont="1" applyFill="1" applyBorder="1" applyAlignment="1">
      <alignment horizontal="left"/>
    </xf>
    <xf numFmtId="37" fontId="6" fillId="0" borderId="0" xfId="1" applyNumberFormat="1" applyFont="1" applyBorder="1" applyProtection="1"/>
    <xf numFmtId="166" fontId="6" fillId="0" borderId="0" xfId="1" applyNumberFormat="1" applyFont="1" applyBorder="1" applyAlignment="1" applyProtection="1">
      <alignment horizontal="center" vertical="center"/>
    </xf>
    <xf numFmtId="39" fontId="6" fillId="0" borderId="0" xfId="1" applyNumberFormat="1" applyFont="1" applyBorder="1" applyProtection="1"/>
    <xf numFmtId="3" fontId="13" fillId="0" borderId="6" xfId="0" applyNumberFormat="1" applyFont="1" applyFill="1" applyBorder="1" applyAlignment="1"/>
    <xf numFmtId="3" fontId="28" fillId="0" borderId="0" xfId="17" applyNumberFormat="1" applyFont="1" applyBorder="1" applyAlignment="1"/>
    <xf numFmtId="3" fontId="65" fillId="31" borderId="0" xfId="0" applyNumberFormat="1" applyFont="1" applyFill="1" applyBorder="1" applyAlignment="1"/>
    <xf numFmtId="3" fontId="64" fillId="31" borderId="0" xfId="0" applyNumberFormat="1" applyFont="1" applyFill="1" applyBorder="1" applyAlignment="1"/>
    <xf numFmtId="3" fontId="0" fillId="0" borderId="38" xfId="0" applyNumberFormat="1" applyBorder="1"/>
    <xf numFmtId="3" fontId="0" fillId="0" borderId="39" xfId="0" applyNumberFormat="1" applyBorder="1"/>
    <xf numFmtId="3" fontId="0" fillId="0" borderId="40" xfId="0" applyNumberFormat="1" applyBorder="1"/>
    <xf numFmtId="3" fontId="0" fillId="0" borderId="41" xfId="0" applyNumberFormat="1" applyBorder="1"/>
    <xf numFmtId="3" fontId="0" fillId="0" borderId="42" xfId="0" applyNumberFormat="1" applyBorder="1"/>
    <xf numFmtId="3" fontId="1" fillId="0" borderId="41" xfId="0" applyNumberFormat="1" applyFont="1" applyBorder="1" applyAlignment="1">
      <alignment vertical="center"/>
    </xf>
    <xf numFmtId="3" fontId="1" fillId="0" borderId="42" xfId="0" applyNumberFormat="1" applyFont="1" applyBorder="1" applyAlignment="1">
      <alignment vertical="center"/>
    </xf>
    <xf numFmtId="3" fontId="1" fillId="0" borderId="43" xfId="0" applyNumberFormat="1" applyFont="1" applyBorder="1" applyAlignment="1">
      <alignment vertical="center"/>
    </xf>
    <xf numFmtId="3" fontId="1" fillId="0" borderId="44" xfId="0" applyNumberFormat="1" applyFont="1" applyBorder="1"/>
    <xf numFmtId="3" fontId="1" fillId="0" borderId="45" xfId="0" applyNumberFormat="1" applyFont="1" applyBorder="1"/>
    <xf numFmtId="3" fontId="1" fillId="0" borderId="46" xfId="0" applyNumberFormat="1" applyFont="1" applyBorder="1"/>
    <xf numFmtId="0" fontId="0" fillId="0" borderId="47" xfId="0" applyBorder="1" applyAlignment="1">
      <alignment wrapText="1"/>
    </xf>
    <xf numFmtId="0" fontId="0" fillId="0" borderId="48" xfId="0" applyBorder="1" applyAlignment="1">
      <alignment wrapText="1"/>
    </xf>
    <xf numFmtId="0" fontId="0" fillId="0" borderId="49" xfId="0" applyBorder="1" applyAlignment="1">
      <alignment wrapText="1"/>
    </xf>
    <xf numFmtId="0" fontId="32" fillId="20" borderId="33" xfId="17" applyNumberFormat="1" applyFont="1" applyFill="1" applyBorder="1" applyAlignment="1">
      <alignment horizontal="center" vertical="center" wrapText="1"/>
    </xf>
    <xf numFmtId="0" fontId="32" fillId="20" borderId="34" xfId="17" applyNumberFormat="1" applyFont="1" applyFill="1" applyBorder="1" applyAlignment="1">
      <alignment horizontal="center" vertical="center" wrapText="1"/>
    </xf>
    <xf numFmtId="0" fontId="11" fillId="25" borderId="51" xfId="6" applyFont="1" applyFill="1" applyBorder="1" applyAlignment="1">
      <alignment horizontal="center" vertical="center"/>
    </xf>
    <xf numFmtId="0" fontId="36" fillId="26" borderId="51" xfId="6" applyFont="1" applyFill="1" applyBorder="1" applyAlignment="1">
      <alignment horizontal="center" vertical="center"/>
    </xf>
    <xf numFmtId="0" fontId="6" fillId="0" borderId="0" xfId="6"/>
    <xf numFmtId="0" fontId="66" fillId="0" borderId="0" xfId="0" applyFont="1"/>
    <xf numFmtId="3" fontId="8" fillId="0" borderId="22" xfId="0" applyNumberFormat="1" applyFont="1" applyBorder="1" applyAlignment="1">
      <alignment horizontal="center" vertical="center"/>
    </xf>
    <xf numFmtId="0" fontId="0" fillId="0" borderId="0" xfId="0"/>
    <xf numFmtId="0" fontId="0" fillId="0" borderId="0" xfId="0" applyAlignment="1"/>
    <xf numFmtId="0" fontId="1" fillId="0" borderId="0" xfId="0" applyFont="1" applyAlignment="1">
      <alignment vertical="center" wrapText="1"/>
    </xf>
    <xf numFmtId="3" fontId="61" fillId="0" borderId="22" xfId="6" applyNumberFormat="1" applyFont="1" applyBorder="1" applyAlignment="1">
      <alignment horizontal="right"/>
    </xf>
    <xf numFmtId="3" fontId="61" fillId="0" borderId="23" xfId="6" applyNumberFormat="1" applyFont="1" applyBorder="1" applyAlignment="1">
      <alignment horizontal="right"/>
    </xf>
    <xf numFmtId="3" fontId="61" fillId="0" borderId="31" xfId="6" applyNumberFormat="1" applyFont="1" applyBorder="1" applyAlignment="1">
      <alignment horizontal="right"/>
    </xf>
    <xf numFmtId="3" fontId="61" fillId="0" borderId="32" xfId="6" applyNumberFormat="1" applyFont="1" applyBorder="1" applyAlignment="1">
      <alignment horizontal="right"/>
    </xf>
    <xf numFmtId="0" fontId="61" fillId="0" borderId="32" xfId="6" applyNumberFormat="1" applyFont="1" applyBorder="1" applyAlignment="1">
      <alignment horizontal="right"/>
    </xf>
    <xf numFmtId="0" fontId="61" fillId="0" borderId="31" xfId="6" applyNumberFormat="1" applyFont="1" applyBorder="1" applyAlignment="1">
      <alignment horizontal="right"/>
    </xf>
    <xf numFmtId="3" fontId="46" fillId="0" borderId="73" xfId="6" applyNumberFormat="1" applyFont="1" applyBorder="1" applyAlignment="1">
      <alignment horizontal="right"/>
    </xf>
    <xf numFmtId="3" fontId="46" fillId="0" borderId="74" xfId="6" applyNumberFormat="1" applyFont="1" applyBorder="1" applyAlignment="1">
      <alignment horizontal="right"/>
    </xf>
    <xf numFmtId="0" fontId="6" fillId="0" borderId="0" xfId="6" applyAlignment="1">
      <alignment horizontal="center" vertical="center"/>
    </xf>
    <xf numFmtId="3" fontId="6" fillId="0" borderId="0" xfId="6" applyNumberFormat="1"/>
    <xf numFmtId="2" fontId="6" fillId="0" borderId="0" xfId="6" applyNumberFormat="1"/>
    <xf numFmtId="0" fontId="29" fillId="0" borderId="0" xfId="0" applyFont="1" applyAlignment="1">
      <alignment horizontal="left"/>
    </xf>
    <xf numFmtId="0" fontId="0" fillId="0" borderId="0" xfId="0"/>
    <xf numFmtId="2" fontId="24" fillId="0" borderId="0" xfId="16" applyNumberFormat="1"/>
    <xf numFmtId="0" fontId="24" fillId="0" borderId="0" xfId="16" applyAlignment="1"/>
    <xf numFmtId="0" fontId="24" fillId="0" borderId="0" xfId="16" applyAlignment="1">
      <alignment vertical="top"/>
    </xf>
    <xf numFmtId="0" fontId="0" fillId="0" borderId="0" xfId="0"/>
    <xf numFmtId="0" fontId="13" fillId="0" borderId="0" xfId="0" applyFont="1" applyAlignment="1">
      <alignment wrapText="1"/>
    </xf>
    <xf numFmtId="0" fontId="54" fillId="0" borderId="0" xfId="21"/>
    <xf numFmtId="0" fontId="0" fillId="0" borderId="0" xfId="0" applyAlignment="1">
      <alignment vertical="center"/>
    </xf>
    <xf numFmtId="168" fontId="0" fillId="0" borderId="0" xfId="0" applyNumberFormat="1"/>
    <xf numFmtId="0" fontId="0" fillId="0" borderId="0" xfId="0"/>
    <xf numFmtId="4" fontId="12" fillId="0" borderId="0" xfId="0" applyNumberFormat="1" applyFont="1"/>
    <xf numFmtId="2" fontId="0" fillId="0" borderId="0" xfId="0" applyNumberFormat="1" applyFont="1"/>
    <xf numFmtId="0" fontId="31" fillId="23" borderId="26" xfId="17" applyNumberFormat="1" applyFont="1" applyFill="1" applyBorder="1" applyAlignment="1">
      <alignment horizontal="left" vertical="center" wrapText="1" indent="4"/>
    </xf>
    <xf numFmtId="0" fontId="31" fillId="32" borderId="26" xfId="17" applyNumberFormat="1" applyFont="1" applyFill="1" applyBorder="1" applyAlignment="1">
      <alignment horizontal="left" vertical="center" wrapText="1"/>
    </xf>
    <xf numFmtId="0" fontId="0" fillId="0" borderId="0" xfId="0"/>
    <xf numFmtId="0" fontId="13" fillId="0" borderId="0" xfId="0" applyFont="1" applyAlignment="1">
      <alignment vertical="center" wrapText="1"/>
    </xf>
    <xf numFmtId="0" fontId="0" fillId="0" borderId="0" xfId="0"/>
    <xf numFmtId="0" fontId="0" fillId="0" borderId="0" xfId="0"/>
    <xf numFmtId="3" fontId="0" fillId="0" borderId="0" xfId="0" applyNumberFormat="1" applyFont="1"/>
    <xf numFmtId="0" fontId="0" fillId="0" borderId="0" xfId="0"/>
    <xf numFmtId="0" fontId="8" fillId="0" borderId="0" xfId="6" applyFont="1"/>
    <xf numFmtId="0" fontId="6" fillId="0" borderId="0" xfId="0" applyFont="1" applyBorder="1"/>
    <xf numFmtId="0" fontId="9" fillId="3" borderId="0" xfId="0" applyFont="1" applyFill="1" applyBorder="1" applyAlignment="1" applyProtection="1">
      <alignment horizontal="center"/>
    </xf>
    <xf numFmtId="0" fontId="9" fillId="3" borderId="0" xfId="0" applyFont="1" applyFill="1" applyBorder="1" applyAlignment="1">
      <alignment horizontal="centerContinuous"/>
    </xf>
    <xf numFmtId="0" fontId="6" fillId="3" borderId="0" xfId="0" applyFont="1" applyFill="1" applyBorder="1" applyAlignment="1">
      <alignment horizontal="centerContinuous"/>
    </xf>
    <xf numFmtId="0" fontId="6" fillId="0" borderId="0" xfId="0" applyFont="1" applyBorder="1" applyAlignment="1" applyProtection="1">
      <alignment horizontal="left"/>
    </xf>
    <xf numFmtId="0" fontId="9" fillId="3" borderId="0" xfId="0" applyFont="1" applyFill="1" applyBorder="1" applyAlignment="1" applyProtection="1">
      <alignment horizontal="centerContinuous"/>
    </xf>
    <xf numFmtId="0" fontId="9" fillId="3" borderId="0" xfId="0" applyFont="1" applyFill="1" applyBorder="1" applyAlignment="1">
      <alignment horizontal="center"/>
    </xf>
    <xf numFmtId="0" fontId="9" fillId="3" borderId="0" xfId="0" applyFont="1" applyFill="1" applyBorder="1" applyAlignment="1" applyProtection="1">
      <alignment horizontal="centerContinuous" vertical="top"/>
    </xf>
    <xf numFmtId="0" fontId="6" fillId="0" borderId="0" xfId="0" applyFont="1" applyBorder="1" applyAlignment="1" applyProtection="1">
      <alignment horizontal="centerContinuous"/>
    </xf>
    <xf numFmtId="0" fontId="9" fillId="0" borderId="0" xfId="0" applyFont="1" applyBorder="1" applyAlignment="1" applyProtection="1">
      <alignment horizontal="centerContinuous"/>
    </xf>
    <xf numFmtId="0" fontId="6" fillId="0" borderId="0" xfId="0" applyFont="1" applyBorder="1" applyAlignment="1">
      <alignment vertical="center" textRotation="90"/>
    </xf>
    <xf numFmtId="0" fontId="9" fillId="3" borderId="0" xfId="0" applyFont="1" applyFill="1" applyBorder="1"/>
    <xf numFmtId="165" fontId="6" fillId="0" borderId="0" xfId="0" applyNumberFormat="1" applyFont="1" applyBorder="1" applyProtection="1"/>
    <xf numFmtId="0" fontId="9" fillId="0" borderId="0" xfId="0" applyFont="1" applyBorder="1" applyAlignment="1" applyProtection="1">
      <alignment horizontal="right"/>
    </xf>
    <xf numFmtId="3" fontId="6" fillId="0" borderId="0" xfId="0" applyNumberFormat="1" applyFont="1" applyBorder="1"/>
    <xf numFmtId="0" fontId="9" fillId="0" borderId="0" xfId="0" applyFont="1" applyFill="1" applyBorder="1" applyAlignment="1" applyProtection="1">
      <alignment horizontal="centerContinuous" wrapText="1"/>
    </xf>
    <xf numFmtId="0" fontId="73" fillId="0" borderId="0" xfId="0" applyFont="1" applyBorder="1"/>
    <xf numFmtId="0" fontId="74" fillId="0" borderId="0" xfId="0" applyFont="1"/>
    <xf numFmtId="0" fontId="0" fillId="0" borderId="0" xfId="0"/>
    <xf numFmtId="0" fontId="29" fillId="0" borderId="0" xfId="0" applyFont="1" applyAlignment="1"/>
    <xf numFmtId="49" fontId="32" fillId="20" borderId="33" xfId="17" applyNumberFormat="1" applyFont="1" applyFill="1" applyBorder="1" applyAlignment="1">
      <alignment horizontal="center" vertical="center" wrapText="1"/>
    </xf>
    <xf numFmtId="0" fontId="8" fillId="0" borderId="0" xfId="0" applyFont="1" applyFill="1" applyBorder="1" applyAlignment="1" applyProtection="1">
      <alignment horizontal="center"/>
    </xf>
    <xf numFmtId="2" fontId="10" fillId="0" borderId="0" xfId="0" applyNumberFormat="1" applyFont="1" applyBorder="1" applyProtection="1"/>
    <xf numFmtId="3" fontId="13" fillId="0" borderId="0" xfId="0" applyNumberFormat="1" applyFont="1" applyAlignment="1">
      <alignment vertical="center" wrapText="1"/>
    </xf>
    <xf numFmtId="0" fontId="0" fillId="0" borderId="0" xfId="0"/>
    <xf numFmtId="0" fontId="9" fillId="4" borderId="0" xfId="0" applyFont="1" applyFill="1" applyBorder="1" applyAlignment="1">
      <alignment horizontal="centerContinuous"/>
    </xf>
    <xf numFmtId="0" fontId="9" fillId="4" borderId="0" xfId="0" applyFont="1" applyFill="1" applyBorder="1" applyAlignment="1">
      <alignment horizontal="center"/>
    </xf>
    <xf numFmtId="0" fontId="9" fillId="0" borderId="0" xfId="0" applyFont="1" applyBorder="1"/>
    <xf numFmtId="0" fontId="6" fillId="0" borderId="0" xfId="0" applyFont="1" applyBorder="1" applyAlignment="1">
      <alignment horizontal="center"/>
    </xf>
    <xf numFmtId="4" fontId="6" fillId="0" borderId="0" xfId="0" applyNumberFormat="1" applyFont="1" applyBorder="1"/>
    <xf numFmtId="0" fontId="13" fillId="0" borderId="0" xfId="0" applyNumberFormat="1" applyFont="1" applyAlignment="1">
      <alignment horizontal="center"/>
    </xf>
    <xf numFmtId="0" fontId="76" fillId="0" borderId="0" xfId="14" applyFont="1" applyAlignment="1">
      <alignment horizontal="center"/>
    </xf>
    <xf numFmtId="0" fontId="0" fillId="0" borderId="0" xfId="0"/>
    <xf numFmtId="37" fontId="10" fillId="0" borderId="0" xfId="0" applyNumberFormat="1" applyFont="1" applyBorder="1" applyProtection="1"/>
    <xf numFmtId="10" fontId="10" fillId="0" borderId="0" xfId="24" applyNumberFormat="1" applyFont="1" applyBorder="1" applyProtection="1"/>
    <xf numFmtId="0" fontId="61" fillId="0" borderId="0" xfId="0" applyFont="1" applyBorder="1" applyAlignment="1" applyProtection="1">
      <alignment horizontal="centerContinuous"/>
    </xf>
    <xf numFmtId="39" fontId="10" fillId="0" borderId="0" xfId="0" applyNumberFormat="1" applyFont="1" applyBorder="1" applyProtection="1"/>
    <xf numFmtId="165" fontId="10" fillId="0" borderId="0" xfId="0" applyNumberFormat="1" applyFont="1" applyBorder="1" applyProtection="1"/>
    <xf numFmtId="0" fontId="61" fillId="0" borderId="0" xfId="0" applyFont="1" applyBorder="1" applyAlignment="1">
      <alignment vertical="center" textRotation="90"/>
    </xf>
    <xf numFmtId="0" fontId="61" fillId="0" borderId="1" xfId="0" applyFont="1" applyBorder="1" applyAlignment="1">
      <alignment vertical="center" textRotation="90"/>
    </xf>
    <xf numFmtId="0" fontId="9" fillId="0" borderId="1" xfId="0" applyFont="1" applyBorder="1" applyAlignment="1">
      <alignment horizontal="center"/>
    </xf>
    <xf numFmtId="39" fontId="10" fillId="0" borderId="1" xfId="0" applyNumberFormat="1" applyFont="1" applyBorder="1" applyProtection="1"/>
    <xf numFmtId="165" fontId="10" fillId="0" borderId="1" xfId="0" applyNumberFormat="1" applyFont="1" applyBorder="1" applyProtection="1"/>
    <xf numFmtId="0" fontId="10" fillId="0" borderId="0" xfId="0" applyFont="1" applyBorder="1"/>
    <xf numFmtId="0" fontId="61" fillId="0" borderId="0" xfId="0" applyFont="1" applyBorder="1"/>
    <xf numFmtId="0" fontId="9" fillId="0" borderId="0" xfId="0" applyFont="1" applyBorder="1" applyAlignment="1">
      <alignment horizontal="center"/>
    </xf>
    <xf numFmtId="0" fontId="9" fillId="0" borderId="0" xfId="0" applyFont="1" applyFill="1" applyBorder="1" applyAlignment="1" applyProtection="1">
      <alignment horizontal="centerContinuous"/>
    </xf>
    <xf numFmtId="4" fontId="6" fillId="0" borderId="0" xfId="0" applyNumberFormat="1" applyFont="1" applyBorder="1" applyAlignment="1">
      <alignment horizontal="right" vertical="center"/>
    </xf>
    <xf numFmtId="0" fontId="13" fillId="0" borderId="0" xfId="0" applyFont="1"/>
    <xf numFmtId="3" fontId="6" fillId="0" borderId="6" xfId="14" applyNumberFormat="1" applyFont="1" applyBorder="1"/>
    <xf numFmtId="0" fontId="0" fillId="0" borderId="0" xfId="0" applyFont="1"/>
    <xf numFmtId="0" fontId="71" fillId="0" borderId="0" xfId="0" applyFont="1"/>
    <xf numFmtId="0" fontId="6" fillId="0" borderId="0" xfId="6"/>
    <xf numFmtId="3" fontId="0" fillId="0" borderId="0" xfId="0" applyNumberFormat="1" applyAlignment="1">
      <alignment horizontal="right"/>
    </xf>
    <xf numFmtId="3" fontId="1" fillId="0" borderId="0" xfId="0" applyNumberFormat="1" applyFont="1" applyAlignment="1">
      <alignment horizontal="right"/>
    </xf>
    <xf numFmtId="3" fontId="1" fillId="0" borderId="0" xfId="0" applyNumberFormat="1" applyFont="1" applyAlignment="1">
      <alignment horizontal="center"/>
    </xf>
    <xf numFmtId="0" fontId="0" fillId="0" borderId="0" xfId="0"/>
    <xf numFmtId="0" fontId="0" fillId="0" borderId="0" xfId="0"/>
    <xf numFmtId="0" fontId="0" fillId="0" borderId="0" xfId="0" applyAlignment="1">
      <alignment horizontal="center"/>
    </xf>
    <xf numFmtId="3" fontId="0" fillId="0" borderId="6" xfId="0" applyNumberFormat="1" applyFont="1" applyBorder="1"/>
    <xf numFmtId="0" fontId="0" fillId="0" borderId="0" xfId="0"/>
    <xf numFmtId="169" fontId="24" fillId="0" borderId="0" xfId="16" applyNumberFormat="1"/>
    <xf numFmtId="0" fontId="0" fillId="0" borderId="0" xfId="0"/>
    <xf numFmtId="0" fontId="6" fillId="0" borderId="0" xfId="6"/>
    <xf numFmtId="0" fontId="33" fillId="21" borderId="0" xfId="17" applyNumberFormat="1" applyFont="1" applyFill="1" applyBorder="1" applyAlignment="1">
      <alignment horizontal="center" vertical="center" wrapText="1"/>
    </xf>
    <xf numFmtId="0" fontId="14" fillId="0" borderId="0" xfId="0" applyFont="1" applyFill="1" applyBorder="1"/>
    <xf numFmtId="0" fontId="0" fillId="0" borderId="0" xfId="0"/>
    <xf numFmtId="0" fontId="69" fillId="0" borderId="0" xfId="22" applyFont="1" applyFill="1" applyAlignment="1">
      <alignment horizontal="center" vertical="center" wrapText="1"/>
    </xf>
    <xf numFmtId="0" fontId="1" fillId="0" borderId="0" xfId="0" applyFont="1" applyAlignment="1">
      <alignment wrapText="1"/>
    </xf>
    <xf numFmtId="0" fontId="0" fillId="0" borderId="0" xfId="0"/>
    <xf numFmtId="0" fontId="56" fillId="28" borderId="0" xfId="0" applyFont="1" applyFill="1" applyBorder="1" applyAlignment="1">
      <alignment horizontal="center"/>
    </xf>
    <xf numFmtId="0" fontId="79" fillId="28" borderId="0" xfId="0" applyFont="1" applyFill="1" applyBorder="1" applyAlignment="1">
      <alignment horizontal="center" vertical="center"/>
    </xf>
    <xf numFmtId="0" fontId="59" fillId="28" borderId="0" xfId="0" applyFont="1" applyFill="1" applyAlignment="1"/>
    <xf numFmtId="0" fontId="0" fillId="4" borderId="0" xfId="0" applyFill="1" applyAlignment="1"/>
    <xf numFmtId="0" fontId="57" fillId="28" borderId="0" xfId="21" applyFont="1" applyFill="1" applyAlignment="1">
      <alignment horizontal="center"/>
    </xf>
    <xf numFmtId="0" fontId="59" fillId="28" borderId="0" xfId="0" applyFont="1" applyFill="1" applyAlignment="1">
      <alignment horizontal="center"/>
    </xf>
    <xf numFmtId="0" fontId="0" fillId="4" borderId="0" xfId="0" applyFill="1" applyAlignment="1">
      <alignment horizontal="center"/>
    </xf>
    <xf numFmtId="0" fontId="57" fillId="28" borderId="0" xfId="21" applyFont="1" applyFill="1" applyAlignment="1">
      <alignment horizontal="center" vertical="center"/>
    </xf>
    <xf numFmtId="0" fontId="60" fillId="28" borderId="0" xfId="0" applyFont="1" applyFill="1" applyBorder="1" applyAlignment="1">
      <alignment vertical="center"/>
    </xf>
    <xf numFmtId="0" fontId="58" fillId="28" borderId="0" xfId="0" applyFont="1" applyFill="1" applyAlignment="1">
      <alignment vertical="center"/>
    </xf>
    <xf numFmtId="0" fontId="59" fillId="28" borderId="0" xfId="0" applyFont="1" applyFill="1" applyAlignment="1">
      <alignment vertical="center"/>
    </xf>
    <xf numFmtId="0" fontId="0" fillId="4" borderId="0" xfId="0" applyFill="1" applyAlignment="1">
      <alignment vertical="center"/>
    </xf>
    <xf numFmtId="0" fontId="58" fillId="28" borderId="0" xfId="0" applyFont="1" applyFill="1" applyAlignment="1"/>
    <xf numFmtId="0" fontId="5" fillId="0" borderId="0" xfId="0" applyFont="1" applyAlignment="1">
      <alignment horizontal="left" wrapText="1"/>
    </xf>
    <xf numFmtId="0" fontId="0" fillId="0" borderId="0" xfId="0"/>
    <xf numFmtId="169" fontId="0" fillId="0" borderId="75" xfId="0" applyNumberFormat="1" applyBorder="1"/>
    <xf numFmtId="49" fontId="79" fillId="28" borderId="0" xfId="0" applyNumberFormat="1" applyFont="1" applyFill="1" applyBorder="1" applyAlignment="1">
      <alignment horizontal="center" vertical="center"/>
    </xf>
    <xf numFmtId="49" fontId="59" fillId="28" borderId="0" xfId="0" applyNumberFormat="1" applyFont="1" applyFill="1" applyAlignment="1">
      <alignment horizontal="center"/>
    </xf>
    <xf numFmtId="49" fontId="0" fillId="4" borderId="0" xfId="0" applyNumberFormat="1" applyFill="1" applyAlignment="1">
      <alignment horizontal="center"/>
    </xf>
    <xf numFmtId="171" fontId="0" fillId="0" borderId="0" xfId="0" applyNumberFormat="1"/>
    <xf numFmtId="0" fontId="59" fillId="28" borderId="0" xfId="0" applyNumberFormat="1" applyFont="1" applyFill="1" applyAlignment="1">
      <alignment horizontal="center" vertical="center"/>
    </xf>
    <xf numFmtId="0" fontId="12" fillId="7" borderId="4" xfId="0" applyNumberFormat="1" applyFont="1" applyFill="1" applyBorder="1" applyAlignment="1"/>
    <xf numFmtId="0" fontId="13" fillId="8" borderId="4" xfId="0" applyFont="1" applyFill="1" applyBorder="1" applyAlignment="1"/>
    <xf numFmtId="0" fontId="12" fillId="0" borderId="0" xfId="0" applyFont="1" applyAlignment="1">
      <alignment wrapText="1"/>
    </xf>
    <xf numFmtId="0" fontId="13" fillId="7" borderId="4" xfId="0" applyNumberFormat="1" applyFont="1" applyFill="1" applyBorder="1" applyAlignment="1"/>
    <xf numFmtId="0" fontId="9" fillId="6" borderId="3" xfId="0" applyNumberFormat="1" applyFont="1" applyFill="1" applyBorder="1" applyAlignment="1">
      <alignment vertical="center" wrapText="1"/>
    </xf>
    <xf numFmtId="3" fontId="8" fillId="0" borderId="76" xfId="0" applyNumberFormat="1" applyFont="1" applyBorder="1" applyAlignment="1">
      <alignment horizontal="right"/>
    </xf>
    <xf numFmtId="172" fontId="6" fillId="0" borderId="0" xfId="1" applyNumberFormat="1" applyFont="1" applyBorder="1" applyProtection="1"/>
    <xf numFmtId="3" fontId="18" fillId="9" borderId="0" xfId="0" applyNumberFormat="1" applyFont="1" applyFill="1" applyBorder="1" applyAlignment="1">
      <alignment horizontal="right"/>
    </xf>
    <xf numFmtId="3" fontId="8" fillId="0" borderId="21" xfId="0" applyNumberFormat="1" applyFont="1" applyBorder="1" applyAlignment="1">
      <alignment horizontal="right"/>
    </xf>
    <xf numFmtId="3" fontId="8" fillId="0" borderId="77" xfId="0" applyNumberFormat="1" applyFont="1" applyBorder="1" applyAlignment="1">
      <alignment horizontal="right"/>
    </xf>
    <xf numFmtId="0" fontId="8" fillId="0" borderId="78" xfId="0" applyNumberFormat="1" applyFont="1" applyBorder="1" applyAlignment="1">
      <alignment horizontal="right"/>
    </xf>
    <xf numFmtId="0" fontId="0" fillId="0" borderId="0" xfId="0"/>
    <xf numFmtId="0" fontId="81" fillId="0" borderId="0" xfId="0" applyFont="1"/>
    <xf numFmtId="3" fontId="78" fillId="0" borderId="0" xfId="0" applyNumberFormat="1" applyFont="1"/>
    <xf numFmtId="0" fontId="78" fillId="0" borderId="0" xfId="0" applyFont="1"/>
    <xf numFmtId="3" fontId="9" fillId="9" borderId="0" xfId="0" applyNumberFormat="1" applyFont="1" applyFill="1" applyBorder="1" applyAlignment="1"/>
    <xf numFmtId="0" fontId="13" fillId="8" borderId="4" xfId="0" applyFont="1" applyFill="1" applyBorder="1" applyAlignment="1">
      <alignment horizontal="center"/>
    </xf>
    <xf numFmtId="2" fontId="12" fillId="0" borderId="7" xfId="0" applyNumberFormat="1" applyFont="1" applyBorder="1" applyAlignment="1">
      <alignment horizontal="center"/>
    </xf>
    <xf numFmtId="0" fontId="0" fillId="0" borderId="0" xfId="0"/>
    <xf numFmtId="3" fontId="12" fillId="0" borderId="6" xfId="0" applyNumberFormat="1" applyFont="1" applyFill="1" applyBorder="1" applyAlignment="1">
      <alignment horizontal="center"/>
    </xf>
    <xf numFmtId="3" fontId="13" fillId="9" borderId="0" xfId="0" applyNumberFormat="1" applyFont="1" applyFill="1" applyBorder="1" applyAlignment="1">
      <alignment horizontal="center"/>
    </xf>
    <xf numFmtId="49" fontId="41" fillId="28" borderId="0" xfId="0" applyNumberFormat="1" applyFont="1" applyFill="1" applyAlignment="1">
      <alignment horizontal="center" vertical="center"/>
    </xf>
    <xf numFmtId="0" fontId="0" fillId="0" borderId="0" xfId="0"/>
    <xf numFmtId="169" fontId="6" fillId="0" borderId="50" xfId="22" applyNumberFormat="1" applyFont="1" applyBorder="1" applyAlignment="1">
      <alignment horizontal="right" vertical="center"/>
    </xf>
    <xf numFmtId="0" fontId="0" fillId="0" borderId="0" xfId="0"/>
    <xf numFmtId="0" fontId="0" fillId="0" borderId="0" xfId="0" applyBorder="1"/>
    <xf numFmtId="0" fontId="82" fillId="0" borderId="0" xfId="0" applyFont="1" applyBorder="1"/>
    <xf numFmtId="171" fontId="82" fillId="0" borderId="0" xfId="0" applyNumberFormat="1" applyFont="1" applyBorder="1"/>
    <xf numFmtId="49" fontId="9" fillId="3" borderId="0" xfId="0" applyNumberFormat="1" applyFont="1" applyFill="1" applyBorder="1" applyAlignment="1">
      <alignment horizontal="centerContinuous"/>
    </xf>
    <xf numFmtId="3" fontId="13" fillId="0" borderId="6" xfId="0" applyNumberFormat="1" applyFont="1" applyFill="1" applyBorder="1" applyAlignment="1">
      <alignment horizontal="right"/>
    </xf>
    <xf numFmtId="3" fontId="13" fillId="0" borderId="7" xfId="0" applyNumberFormat="1" applyFont="1" applyFill="1" applyBorder="1" applyAlignment="1">
      <alignment horizontal="right"/>
    </xf>
    <xf numFmtId="49" fontId="59" fillId="28" borderId="0" xfId="0" applyNumberFormat="1" applyFont="1" applyFill="1" applyAlignment="1">
      <alignment horizontal="center" vertical="center" wrapText="1"/>
    </xf>
    <xf numFmtId="39" fontId="6" fillId="0" borderId="0" xfId="1" applyNumberFormat="1" applyFont="1" applyBorder="1" applyAlignment="1" applyProtection="1"/>
    <xf numFmtId="3" fontId="6" fillId="0" borderId="21" xfId="0" applyNumberFormat="1" applyFont="1" applyBorder="1" applyAlignment="1">
      <alignment horizontal="right" vertical="center"/>
    </xf>
    <xf numFmtId="0" fontId="6" fillId="0" borderId="0" xfId="16" applyFont="1"/>
    <xf numFmtId="0" fontId="0" fillId="0" borderId="0" xfId="0"/>
    <xf numFmtId="0" fontId="44" fillId="0" borderId="0" xfId="0" applyFont="1" applyFill="1" applyBorder="1" applyAlignment="1">
      <alignment horizontal="left" vertical="center"/>
    </xf>
    <xf numFmtId="3" fontId="0" fillId="0" borderId="0" xfId="0" applyNumberFormat="1" applyAlignment="1">
      <alignment vertical="center"/>
    </xf>
    <xf numFmtId="0" fontId="4" fillId="0" borderId="0" xfId="9"/>
    <xf numFmtId="49" fontId="84" fillId="0" borderId="0" xfId="9" applyNumberFormat="1" applyFont="1" applyBorder="1" applyAlignment="1" applyProtection="1">
      <alignment horizontal="center" vertical="center"/>
    </xf>
    <xf numFmtId="0" fontId="4" fillId="0" borderId="0" xfId="9" applyBorder="1" applyAlignment="1" applyProtection="1">
      <alignment vertical="center"/>
    </xf>
    <xf numFmtId="0" fontId="0" fillId="0" borderId="0" xfId="0"/>
    <xf numFmtId="0" fontId="0" fillId="0" borderId="0" xfId="0"/>
    <xf numFmtId="0" fontId="58" fillId="28" borderId="0" xfId="0" applyFont="1" applyFill="1" applyBorder="1" applyAlignment="1">
      <alignment vertical="center"/>
    </xf>
    <xf numFmtId="3" fontId="0" fillId="0" borderId="0" xfId="0" applyNumberFormat="1" applyFill="1" applyBorder="1"/>
    <xf numFmtId="0" fontId="0" fillId="0" borderId="0" xfId="0"/>
    <xf numFmtId="3" fontId="0" fillId="0" borderId="0" xfId="0" applyNumberFormat="1" applyFont="1" applyAlignment="1">
      <alignment vertical="center" wrapText="1"/>
    </xf>
    <xf numFmtId="0" fontId="11" fillId="17" borderId="0" xfId="0" applyFont="1" applyFill="1" applyBorder="1" applyAlignment="1">
      <alignment horizontal="center" vertical="center"/>
    </xf>
    <xf numFmtId="0" fontId="0" fillId="0" borderId="0" xfId="0"/>
    <xf numFmtId="0" fontId="13" fillId="8" borderId="0" xfId="0" applyFont="1" applyFill="1" applyBorder="1" applyAlignment="1">
      <alignment horizontal="center" vertical="center" wrapText="1"/>
    </xf>
    <xf numFmtId="0" fontId="0" fillId="0" borderId="0" xfId="0" applyAlignment="1">
      <alignment horizontal="center" wrapText="1"/>
    </xf>
    <xf numFmtId="0" fontId="9" fillId="0" borderId="0" xfId="0" applyFont="1" applyBorder="1" applyAlignment="1" applyProtection="1">
      <alignment horizontal="center"/>
    </xf>
    <xf numFmtId="4" fontId="8" fillId="0" borderId="21" xfId="0" applyNumberFormat="1" applyFont="1" applyBorder="1" applyAlignment="1">
      <alignment horizontal="right"/>
    </xf>
    <xf numFmtId="4" fontId="8" fillId="0" borderId="77" xfId="0" applyNumberFormat="1" applyFont="1" applyBorder="1" applyAlignment="1">
      <alignment horizontal="right"/>
    </xf>
    <xf numFmtId="4" fontId="18" fillId="9" borderId="0" xfId="0" applyNumberFormat="1" applyFont="1" applyFill="1" applyBorder="1" applyAlignment="1">
      <alignment horizontal="right"/>
    </xf>
    <xf numFmtId="173" fontId="12" fillId="0" borderId="6" xfId="32" applyNumberFormat="1" applyFont="1" applyFill="1" applyBorder="1" applyAlignment="1"/>
    <xf numFmtId="173" fontId="12" fillId="0" borderId="0" xfId="32" applyNumberFormat="1" applyFont="1"/>
    <xf numFmtId="173" fontId="0" fillId="0" borderId="0" xfId="32" applyNumberFormat="1" applyFont="1"/>
    <xf numFmtId="0" fontId="12" fillId="0" borderId="80" xfId="0" applyFont="1" applyBorder="1"/>
    <xf numFmtId="3" fontId="12" fillId="0" borderId="80" xfId="0" applyNumberFormat="1" applyFont="1" applyBorder="1"/>
    <xf numFmtId="3" fontId="13" fillId="0" borderId="81" xfId="0" applyNumberFormat="1" applyFont="1" applyBorder="1"/>
    <xf numFmtId="17" fontId="11" fillId="17" borderId="0" xfId="0" applyNumberFormat="1" applyFont="1" applyFill="1" applyBorder="1" applyAlignment="1">
      <alignment horizontal="left" vertical="center"/>
    </xf>
    <xf numFmtId="3" fontId="13" fillId="34" borderId="82" xfId="0" applyNumberFormat="1" applyFont="1" applyFill="1" applyBorder="1"/>
    <xf numFmtId="0" fontId="0" fillId="0" borderId="0" xfId="0"/>
    <xf numFmtId="0" fontId="87" fillId="35" borderId="0" xfId="0" applyFont="1" applyFill="1"/>
    <xf numFmtId="0" fontId="88" fillId="0" borderId="0" xfId="14" applyFont="1"/>
    <xf numFmtId="0" fontId="9" fillId="6" borderId="2" xfId="0" applyNumberFormat="1" applyFont="1" applyFill="1" applyBorder="1" applyAlignment="1">
      <alignment horizontal="center" vertical="center" wrapText="1"/>
    </xf>
    <xf numFmtId="0" fontId="6" fillId="0" borderId="0" xfId="16" applyFont="1" applyAlignment="1">
      <alignment vertical="top"/>
    </xf>
    <xf numFmtId="0" fontId="0" fillId="0" borderId="0" xfId="0"/>
    <xf numFmtId="173" fontId="0" fillId="0" borderId="0" xfId="32" applyNumberFormat="1" applyFont="1" applyBorder="1"/>
    <xf numFmtId="0" fontId="55" fillId="0" borderId="0" xfId="22" applyFont="1" applyFill="1" applyAlignment="1">
      <alignment horizontal="center" vertical="center" wrapText="1"/>
    </xf>
    <xf numFmtId="0" fontId="0" fillId="0" borderId="0" xfId="0"/>
    <xf numFmtId="0" fontId="0" fillId="0" borderId="0" xfId="0"/>
    <xf numFmtId="0" fontId="63" fillId="29" borderId="0" xfId="0" applyFont="1" applyFill="1" applyAlignment="1">
      <alignment horizontal="center" vertical="center" wrapText="1"/>
    </xf>
    <xf numFmtId="0" fontId="0" fillId="0" borderId="0" xfId="0"/>
    <xf numFmtId="0" fontId="3" fillId="36" borderId="0" xfId="0" applyFont="1" applyFill="1" applyAlignment="1">
      <alignment horizontal="center" vertical="center"/>
    </xf>
    <xf numFmtId="0" fontId="0" fillId="38" borderId="0" xfId="0" applyFill="1"/>
    <xf numFmtId="0" fontId="90" fillId="36" borderId="0" xfId="0" applyFont="1" applyFill="1"/>
    <xf numFmtId="0" fontId="91" fillId="38" borderId="0" xfId="0" applyFont="1" applyFill="1" applyAlignment="1">
      <alignment horizontal="center" vertical="center" wrapText="1"/>
    </xf>
    <xf numFmtId="0" fontId="91" fillId="38" borderId="75" xfId="0" applyFont="1" applyFill="1" applyBorder="1" applyAlignment="1">
      <alignment horizontal="center" vertical="center" wrapText="1"/>
    </xf>
    <xf numFmtId="173" fontId="91" fillId="38" borderId="0" xfId="32" applyNumberFormat="1" applyFont="1" applyFill="1" applyAlignment="1">
      <alignment horizontal="center" vertical="center" wrapText="1"/>
    </xf>
    <xf numFmtId="3" fontId="1" fillId="37" borderId="0" xfId="0" applyNumberFormat="1" applyFont="1" applyFill="1"/>
    <xf numFmtId="173" fontId="1" fillId="37" borderId="0" xfId="32" applyNumberFormat="1" applyFont="1" applyFill="1"/>
    <xf numFmtId="0" fontId="1" fillId="37" borderId="0" xfId="0" applyFont="1" applyFill="1"/>
    <xf numFmtId="173" fontId="3" fillId="36" borderId="0" xfId="32" applyNumberFormat="1" applyFont="1" applyFill="1" applyAlignment="1">
      <alignment horizontal="center" vertical="center"/>
    </xf>
    <xf numFmtId="0" fontId="92" fillId="37" borderId="0" xfId="0" applyFont="1" applyFill="1" applyAlignment="1">
      <alignment horizontal="center" vertical="center"/>
    </xf>
    <xf numFmtId="0" fontId="92" fillId="37" borderId="0" xfId="0" applyFont="1" applyFill="1" applyAlignment="1">
      <alignment horizontal="center" vertical="center" wrapText="1"/>
    </xf>
    <xf numFmtId="0" fontId="60" fillId="39" borderId="0" xfId="0" applyFont="1" applyFill="1"/>
    <xf numFmtId="171" fontId="1" fillId="37" borderId="0" xfId="0" applyNumberFormat="1" applyFont="1" applyFill="1"/>
    <xf numFmtId="0" fontId="93" fillId="39" borderId="0" xfId="0" applyFont="1" applyFill="1"/>
    <xf numFmtId="0" fontId="93" fillId="37" borderId="0" xfId="0" applyFont="1" applyFill="1"/>
    <xf numFmtId="0" fontId="94" fillId="41" borderId="0" xfId="22" applyFont="1" applyFill="1" applyBorder="1" applyAlignment="1">
      <alignment horizontal="center" vertical="center" wrapText="1"/>
    </xf>
    <xf numFmtId="0" fontId="94" fillId="38" borderId="0" xfId="0" applyFont="1" applyFill="1" applyBorder="1" applyAlignment="1">
      <alignment horizontal="center" vertical="center"/>
    </xf>
    <xf numFmtId="0" fontId="94" fillId="38" borderId="0" xfId="0" applyFont="1" applyFill="1" applyBorder="1" applyAlignment="1">
      <alignment horizontal="center" vertical="center" wrapText="1"/>
    </xf>
    <xf numFmtId="0" fontId="52" fillId="38" borderId="64" xfId="22" applyFont="1" applyFill="1" applyBorder="1" applyAlignment="1">
      <alignment horizontal="left" wrapText="1"/>
    </xf>
    <xf numFmtId="0" fontId="52" fillId="38" borderId="65" xfId="22" applyFont="1" applyFill="1" applyBorder="1" applyAlignment="1">
      <alignment horizontal="left" wrapText="1"/>
    </xf>
    <xf numFmtId="0" fontId="52" fillId="38" borderId="66" xfId="22" applyFont="1" applyFill="1" applyBorder="1" applyAlignment="1">
      <alignment horizontal="left" wrapText="1"/>
    </xf>
    <xf numFmtId="0" fontId="11" fillId="30" borderId="0" xfId="22" applyFont="1" applyFill="1" applyBorder="1" applyAlignment="1">
      <alignment horizontal="center" vertical="center" wrapText="1"/>
    </xf>
    <xf numFmtId="0" fontId="63" fillId="9" borderId="0" xfId="0" applyFont="1" applyFill="1" applyAlignment="1">
      <alignment horizontal="center"/>
    </xf>
    <xf numFmtId="0" fontId="62" fillId="9" borderId="0" xfId="0" applyFont="1" applyFill="1" applyBorder="1" applyAlignment="1">
      <alignment horizontal="center" vertical="center" wrapText="1"/>
    </xf>
    <xf numFmtId="0" fontId="63" fillId="29" borderId="0" xfId="22" applyFont="1" applyFill="1" applyBorder="1" applyAlignment="1">
      <alignment horizontal="center" vertical="center" wrapText="1"/>
    </xf>
    <xf numFmtId="0" fontId="63" fillId="9" borderId="0" xfId="0" applyFont="1" applyFill="1" applyBorder="1" applyAlignment="1">
      <alignment horizontal="center" vertical="center" wrapText="1"/>
    </xf>
    <xf numFmtId="0" fontId="62" fillId="9" borderId="0" xfId="22" applyFont="1" applyFill="1" applyBorder="1" applyAlignment="1">
      <alignment horizontal="center" vertical="center" wrapText="1"/>
    </xf>
    <xf numFmtId="0" fontId="62" fillId="30" borderId="0" xfId="0" applyFont="1" applyFill="1" applyBorder="1" applyAlignment="1">
      <alignment horizontal="center" vertical="center" wrapText="1"/>
    </xf>
    <xf numFmtId="0" fontId="95" fillId="9" borderId="9" xfId="0" applyFont="1" applyFill="1" applyBorder="1" applyAlignment="1">
      <alignment horizontal="center"/>
    </xf>
    <xf numFmtId="0" fontId="0" fillId="0" borderId="0" xfId="0"/>
    <xf numFmtId="3" fontId="13" fillId="0" borderId="80" xfId="0" applyNumberFormat="1" applyFont="1" applyBorder="1"/>
    <xf numFmtId="0" fontId="0" fillId="0" borderId="0" xfId="0"/>
    <xf numFmtId="3" fontId="6" fillId="4" borderId="80" xfId="0" applyNumberFormat="1" applyFont="1" applyFill="1" applyBorder="1"/>
    <xf numFmtId="0" fontId="0" fillId="0" borderId="0" xfId="0"/>
    <xf numFmtId="0" fontId="69" fillId="0" borderId="0" xfId="22" applyFont="1" applyFill="1" applyAlignment="1">
      <alignment horizontal="center" vertical="center" wrapText="1"/>
    </xf>
    <xf numFmtId="0" fontId="0" fillId="0" borderId="0" xfId="0"/>
    <xf numFmtId="0" fontId="6" fillId="0" borderId="0" xfId="6"/>
    <xf numFmtId="0" fontId="59" fillId="0" borderId="0" xfId="0" applyFont="1"/>
    <xf numFmtId="3" fontId="39" fillId="18" borderId="22" xfId="17" applyNumberFormat="1" applyFont="1" applyFill="1" applyBorder="1" applyAlignment="1"/>
    <xf numFmtId="3" fontId="39" fillId="18" borderId="24" xfId="17" applyNumberFormat="1" applyFont="1" applyFill="1" applyBorder="1" applyAlignment="1"/>
    <xf numFmtId="3" fontId="39" fillId="18" borderId="23" xfId="17" applyNumberFormat="1" applyFont="1" applyFill="1" applyBorder="1" applyAlignment="1" applyProtection="1"/>
    <xf numFmtId="3" fontId="39" fillId="18" borderId="23" xfId="17" applyNumberFormat="1" applyFont="1" applyFill="1" applyBorder="1" applyAlignment="1"/>
    <xf numFmtId="0" fontId="98" fillId="0" borderId="0" xfId="17" applyNumberFormat="1" applyFont="1" applyBorder="1" applyAlignment="1"/>
    <xf numFmtId="173" fontId="0" fillId="0" borderId="0" xfId="0" applyNumberFormat="1"/>
    <xf numFmtId="3" fontId="8" fillId="0" borderId="78" xfId="0" applyNumberFormat="1" applyFont="1" applyBorder="1" applyAlignment="1">
      <alignment horizontal="right"/>
    </xf>
    <xf numFmtId="4" fontId="0" fillId="0" borderId="0" xfId="0" applyNumberFormat="1"/>
    <xf numFmtId="4" fontId="6" fillId="0" borderId="61" xfId="0" applyNumberFormat="1" applyFont="1" applyFill="1" applyBorder="1" applyAlignment="1">
      <alignment horizontal="right"/>
    </xf>
    <xf numFmtId="4" fontId="6" fillId="0" borderId="62" xfId="0" applyNumberFormat="1" applyFont="1" applyFill="1" applyBorder="1" applyAlignment="1">
      <alignment horizontal="right"/>
    </xf>
    <xf numFmtId="4" fontId="0" fillId="0" borderId="62" xfId="0" applyNumberFormat="1" applyFont="1" applyFill="1" applyBorder="1"/>
    <xf numFmtId="4" fontId="0" fillId="0" borderId="62" xfId="0" applyNumberFormat="1" applyFill="1" applyBorder="1"/>
    <xf numFmtId="4" fontId="6" fillId="0" borderId="21" xfId="0" applyNumberFormat="1" applyFont="1" applyFill="1" applyBorder="1" applyAlignment="1">
      <alignment horizontal="right" vertical="center"/>
    </xf>
    <xf numFmtId="4" fontId="6" fillId="0" borderId="63" xfId="0" applyNumberFormat="1" applyFont="1" applyFill="1" applyBorder="1" applyAlignment="1">
      <alignment horizontal="right"/>
    </xf>
    <xf numFmtId="17" fontId="11" fillId="17" borderId="0" xfId="0" applyNumberFormat="1" applyFont="1" applyFill="1" applyBorder="1" applyAlignment="1">
      <alignment horizontal="center" vertical="center" wrapText="1"/>
    </xf>
    <xf numFmtId="17" fontId="11" fillId="33" borderId="79" xfId="0" applyNumberFormat="1" applyFont="1" applyFill="1" applyBorder="1" applyAlignment="1">
      <alignment horizontal="center" vertical="center"/>
    </xf>
    <xf numFmtId="0" fontId="0" fillId="0" borderId="0" xfId="0"/>
    <xf numFmtId="0" fontId="11" fillId="17" borderId="0" xfId="0" applyFont="1" applyFill="1" applyBorder="1" applyAlignment="1">
      <alignment vertical="center"/>
    </xf>
    <xf numFmtId="17" fontId="11" fillId="33" borderId="0" xfId="0" applyNumberFormat="1" applyFont="1" applyFill="1" applyBorder="1" applyAlignment="1">
      <alignment horizontal="center" vertical="center" wrapText="1"/>
    </xf>
    <xf numFmtId="37" fontId="6" fillId="0" borderId="0" xfId="1" applyNumberFormat="1" applyFont="1" applyBorder="1" applyAlignment="1" applyProtection="1"/>
    <xf numFmtId="168" fontId="42" fillId="0" borderId="36" xfId="0" applyNumberFormat="1" applyFont="1" applyFill="1" applyBorder="1" applyAlignment="1">
      <alignment horizontal="right"/>
    </xf>
    <xf numFmtId="168" fontId="23" fillId="0" borderId="11" xfId="16" applyNumberFormat="1" applyFont="1" applyFill="1" applyBorder="1" applyAlignment="1">
      <alignment horizontal="right"/>
    </xf>
    <xf numFmtId="0" fontId="0" fillId="0" borderId="0" xfId="0"/>
    <xf numFmtId="2" fontId="9" fillId="0" borderId="52" xfId="6" applyNumberFormat="1" applyFont="1" applyBorder="1" applyAlignment="1">
      <alignment horizontal="center"/>
    </xf>
    <xf numFmtId="2" fontId="6" fillId="0" borderId="53" xfId="6" applyNumberFormat="1" applyFont="1" applyBorder="1" applyAlignment="1">
      <alignment horizontal="right"/>
    </xf>
    <xf numFmtId="2" fontId="6" fillId="0" borderId="54" xfId="6" applyNumberFormat="1" applyFont="1" applyBorder="1" applyAlignment="1">
      <alignment horizontal="right"/>
    </xf>
    <xf numFmtId="2" fontId="9" fillId="0" borderId="55" xfId="6" applyNumberFormat="1" applyFont="1" applyBorder="1" applyAlignment="1">
      <alignment horizontal="center"/>
    </xf>
    <xf numFmtId="2" fontId="6" fillId="0" borderId="56" xfId="6" applyNumberFormat="1" applyFont="1" applyBorder="1" applyAlignment="1">
      <alignment horizontal="right"/>
    </xf>
    <xf numFmtId="2" fontId="6" fillId="0" borderId="57" xfId="6" applyNumberFormat="1" applyFont="1" applyBorder="1" applyAlignment="1">
      <alignment horizontal="right"/>
    </xf>
    <xf numFmtId="2" fontId="9" fillId="0" borderId="56" xfId="6" applyNumberFormat="1" applyFont="1" applyBorder="1" applyAlignment="1">
      <alignment horizontal="right"/>
    </xf>
    <xf numFmtId="2" fontId="9" fillId="0" borderId="57" xfId="6" applyNumberFormat="1" applyFont="1" applyBorder="1" applyAlignment="1">
      <alignment horizontal="right"/>
    </xf>
    <xf numFmtId="2" fontId="9" fillId="0" borderId="58" xfId="6" applyNumberFormat="1" applyFont="1" applyBorder="1" applyAlignment="1">
      <alignment horizontal="center"/>
    </xf>
    <xf numFmtId="2" fontId="9" fillId="0" borderId="59" xfId="6" applyNumberFormat="1" applyFont="1" applyBorder="1" applyAlignment="1">
      <alignment horizontal="right"/>
    </xf>
    <xf numFmtId="2" fontId="9" fillId="0" borderId="60" xfId="6" applyNumberFormat="1" applyFont="1" applyBorder="1" applyAlignment="1">
      <alignment horizontal="right"/>
    </xf>
    <xf numFmtId="2" fontId="6" fillId="0" borderId="52" xfId="6" applyNumberFormat="1" applyFont="1" applyBorder="1" applyAlignment="1">
      <alignment horizontal="right"/>
    </xf>
    <xf numFmtId="2" fontId="6" fillId="0" borderId="55" xfId="6" applyNumberFormat="1" applyFont="1" applyBorder="1" applyAlignment="1">
      <alignment horizontal="right"/>
    </xf>
    <xf numFmtId="2" fontId="9" fillId="0" borderId="55" xfId="6" applyNumberFormat="1" applyFont="1" applyBorder="1" applyAlignment="1">
      <alignment horizontal="right"/>
    </xf>
    <xf numFmtId="2" fontId="9" fillId="0" borderId="58" xfId="6" applyNumberFormat="1" applyFont="1" applyBorder="1" applyAlignment="1">
      <alignment horizontal="right"/>
    </xf>
    <xf numFmtId="0" fontId="86" fillId="0" borderId="0" xfId="0" applyFont="1" applyAlignment="1">
      <alignment vertical="center" wrapText="1"/>
    </xf>
    <xf numFmtId="0" fontId="77" fillId="0" borderId="0" xfId="0" applyFont="1" applyAlignment="1">
      <alignment vertical="center" wrapText="1"/>
    </xf>
    <xf numFmtId="2" fontId="6" fillId="0" borderId="67" xfId="0" applyNumberFormat="1" applyFont="1" applyBorder="1" applyAlignment="1">
      <alignment horizontal="right"/>
    </xf>
    <xf numFmtId="2" fontId="6" fillId="0" borderId="68" xfId="0" applyNumberFormat="1" applyFont="1" applyBorder="1" applyAlignment="1">
      <alignment horizontal="right"/>
    </xf>
    <xf numFmtId="2" fontId="6" fillId="0" borderId="69" xfId="0" applyNumberFormat="1" applyFont="1" applyBorder="1" applyAlignment="1">
      <alignment horizontal="right"/>
    </xf>
    <xf numFmtId="2" fontId="6" fillId="0" borderId="70" xfId="0" applyNumberFormat="1" applyFont="1" applyBorder="1" applyAlignment="1">
      <alignment horizontal="right"/>
    </xf>
    <xf numFmtId="2" fontId="6" fillId="0" borderId="71" xfId="0" applyNumberFormat="1" applyFont="1" applyBorder="1" applyAlignment="1">
      <alignment horizontal="right"/>
    </xf>
    <xf numFmtId="2" fontId="6" fillId="0" borderId="72" xfId="0" applyNumberFormat="1" applyFont="1" applyBorder="1" applyAlignment="1">
      <alignment horizontal="right"/>
    </xf>
    <xf numFmtId="0" fontId="3" fillId="36" borderId="0" xfId="0" applyFont="1" applyFill="1" applyAlignment="1">
      <alignment horizontal="center" vertical="center"/>
    </xf>
    <xf numFmtId="0" fontId="0" fillId="0" borderId="0" xfId="0"/>
    <xf numFmtId="0" fontId="1" fillId="0" borderId="0" xfId="0" applyFont="1" applyBorder="1" applyAlignment="1">
      <alignment vertical="center" wrapText="1"/>
    </xf>
    <xf numFmtId="0" fontId="33" fillId="21" borderId="0" xfId="17" applyNumberFormat="1" applyFont="1" applyFill="1" applyBorder="1" applyAlignment="1">
      <alignment horizontal="center" vertical="center" wrapText="1"/>
    </xf>
    <xf numFmtId="0" fontId="6" fillId="0" borderId="0" xfId="6"/>
    <xf numFmtId="3" fontId="12" fillId="9" borderId="0" xfId="0" applyNumberFormat="1" applyFont="1" applyFill="1" applyBorder="1" applyAlignment="1">
      <alignment horizontal="center"/>
    </xf>
    <xf numFmtId="0" fontId="78" fillId="0" borderId="0" xfId="0" applyFont="1" applyAlignment="1">
      <alignment vertical="center" wrapText="1"/>
    </xf>
    <xf numFmtId="3" fontId="12" fillId="9" borderId="0" xfId="0" applyNumberFormat="1" applyFont="1" applyFill="1" applyBorder="1" applyAlignment="1"/>
    <xf numFmtId="0" fontId="0" fillId="0" borderId="0" xfId="0"/>
    <xf numFmtId="0" fontId="0" fillId="0" borderId="0" xfId="0"/>
    <xf numFmtId="4" fontId="0" fillId="0" borderId="0" xfId="0" applyNumberFormat="1" applyAlignment="1">
      <alignment vertical="center"/>
    </xf>
    <xf numFmtId="3" fontId="12" fillId="0" borderId="7" xfId="0" applyNumberFormat="1" applyFont="1" applyFill="1" applyBorder="1" applyAlignment="1"/>
    <xf numFmtId="3" fontId="6" fillId="0" borderId="7" xfId="14" applyNumberFormat="1" applyFont="1" applyBorder="1"/>
    <xf numFmtId="0" fontId="0" fillId="0" borderId="0" xfId="0"/>
    <xf numFmtId="3" fontId="12" fillId="0" borderId="6" xfId="0" applyNumberFormat="1" applyFont="1" applyBorder="1"/>
    <xf numFmtId="0" fontId="0" fillId="0" borderId="0" xfId="0"/>
    <xf numFmtId="0" fontId="0" fillId="0" borderId="0" xfId="0"/>
    <xf numFmtId="17" fontId="2" fillId="5" borderId="0" xfId="0" applyNumberFormat="1" applyFont="1" applyFill="1" applyAlignment="1">
      <alignment horizontal="center" vertical="center"/>
    </xf>
    <xf numFmtId="0" fontId="0" fillId="0" borderId="0" xfId="0"/>
    <xf numFmtId="0" fontId="6" fillId="0" borderId="0" xfId="6"/>
    <xf numFmtId="3" fontId="1" fillId="0" borderId="0" xfId="0" applyNumberFormat="1" applyFont="1" applyFill="1"/>
    <xf numFmtId="3" fontId="12" fillId="0" borderId="0" xfId="0" applyNumberFormat="1" applyFont="1" applyFill="1" applyBorder="1" applyAlignment="1">
      <alignment horizontal="right"/>
    </xf>
    <xf numFmtId="3" fontId="12" fillId="0" borderId="0" xfId="0" applyNumberFormat="1" applyFont="1" applyFill="1"/>
    <xf numFmtId="0" fontId="0" fillId="0" borderId="0" xfId="0"/>
    <xf numFmtId="0" fontId="25" fillId="15" borderId="0" xfId="0" applyFont="1" applyFill="1" applyBorder="1" applyAlignment="1">
      <alignment vertical="center" wrapText="1"/>
    </xf>
    <xf numFmtId="0" fontId="101" fillId="0" borderId="9" xfId="0" applyFont="1" applyFill="1" applyBorder="1" applyAlignment="1">
      <alignment horizontal="right" wrapText="1"/>
    </xf>
    <xf numFmtId="0" fontId="6" fillId="0" borderId="9" xfId="0" applyFont="1" applyFill="1" applyBorder="1" applyAlignment="1">
      <alignment vertical="center" wrapText="1"/>
    </xf>
    <xf numFmtId="0" fontId="0" fillId="0" borderId="0" xfId="0"/>
    <xf numFmtId="0" fontId="0" fillId="0" borderId="0" xfId="0"/>
    <xf numFmtId="0" fontId="89" fillId="37" borderId="0" xfId="0" applyFont="1" applyFill="1" applyAlignment="1">
      <alignment horizontal="center" vertical="center" wrapText="1"/>
    </xf>
    <xf numFmtId="174" fontId="0" fillId="0" borderId="0" xfId="0" applyNumberFormat="1" applyAlignment="1">
      <alignment horizontal="left" indent="3"/>
    </xf>
    <xf numFmtId="4" fontId="0" fillId="0" borderId="0" xfId="0" applyNumberFormat="1" applyAlignment="1">
      <alignment horizontal="center"/>
    </xf>
    <xf numFmtId="3" fontId="9" fillId="0" borderId="81" xfId="0" applyNumberFormat="1" applyFont="1" applyBorder="1"/>
    <xf numFmtId="3" fontId="6" fillId="0" borderId="0" xfId="14" applyNumberFormat="1" applyFont="1" applyBorder="1"/>
    <xf numFmtId="3" fontId="13" fillId="0" borderId="7" xfId="0" applyNumberFormat="1" applyFont="1" applyFill="1" applyBorder="1" applyAlignment="1"/>
    <xf numFmtId="168" fontId="23" fillId="4" borderId="0" xfId="16" applyNumberFormat="1" applyFont="1" applyFill="1" applyBorder="1" applyAlignment="1">
      <alignment horizontal="right"/>
    </xf>
    <xf numFmtId="169" fontId="23" fillId="4" borderId="0" xfId="16" applyNumberFormat="1" applyFont="1" applyFill="1" applyBorder="1" applyAlignment="1">
      <alignment horizontal="right"/>
    </xf>
    <xf numFmtId="0" fontId="9" fillId="4" borderId="0" xfId="0" applyFont="1" applyFill="1" applyBorder="1" applyAlignment="1">
      <alignment horizontal="left" vertical="center" wrapText="1"/>
    </xf>
    <xf numFmtId="0" fontId="24" fillId="4" borderId="0" xfId="16" applyFill="1"/>
    <xf numFmtId="3" fontId="9" fillId="0" borderId="6" xfId="14" applyNumberFormat="1" applyFont="1" applyBorder="1"/>
    <xf numFmtId="3" fontId="12" fillId="0" borderId="6" xfId="0" applyNumberFormat="1" applyFont="1" applyFill="1" applyBorder="1" applyAlignment="1">
      <alignment horizontal="right"/>
    </xf>
    <xf numFmtId="3" fontId="0" fillId="0" borderId="0" xfId="0" applyNumberFormat="1" applyFont="1" applyAlignment="1">
      <alignment horizontal="right"/>
    </xf>
    <xf numFmtId="3" fontId="12" fillId="0" borderId="7" xfId="0" applyNumberFormat="1" applyFont="1" applyFill="1" applyBorder="1" applyAlignment="1">
      <alignment horizontal="right"/>
    </xf>
    <xf numFmtId="0" fontId="0" fillId="0" borderId="0" xfId="0"/>
    <xf numFmtId="0" fontId="0" fillId="0" borderId="0" xfId="0"/>
    <xf numFmtId="0" fontId="0" fillId="0" borderId="0" xfId="0"/>
    <xf numFmtId="0" fontId="14" fillId="0" borderId="0" xfId="0" applyFont="1" applyFill="1" applyBorder="1" applyAlignment="1"/>
    <xf numFmtId="0" fontId="49" fillId="0" borderId="0" xfId="0" applyFont="1" applyFill="1" applyBorder="1" applyAlignment="1">
      <alignment horizontal="left" indent="3"/>
    </xf>
    <xf numFmtId="0" fontId="49" fillId="27" borderId="0" xfId="0" applyFont="1" applyFill="1" applyAlignment="1">
      <alignment horizontal="left" wrapText="1" indent="3"/>
    </xf>
    <xf numFmtId="0" fontId="51" fillId="0" borderId="0" xfId="0" applyFont="1" applyFill="1" applyBorder="1" applyAlignment="1">
      <alignment horizontal="left" indent="3"/>
    </xf>
    <xf numFmtId="0" fontId="78" fillId="0" borderId="0" xfId="0" applyFont="1" applyAlignment="1">
      <alignment vertical="top" wrapText="1"/>
    </xf>
    <xf numFmtId="3" fontId="1" fillId="0" borderId="6" xfId="0" applyNumberFormat="1" applyFont="1" applyBorder="1"/>
    <xf numFmtId="3" fontId="13" fillId="0" borderId="6" xfId="0" applyNumberFormat="1" applyFont="1" applyBorder="1"/>
    <xf numFmtId="3" fontId="13" fillId="0" borderId="0" xfId="0" applyNumberFormat="1" applyFont="1" applyFill="1" applyBorder="1" applyAlignment="1"/>
    <xf numFmtId="3" fontId="18" fillId="0" borderId="22" xfId="0" applyNumberFormat="1" applyFont="1" applyBorder="1" applyAlignment="1">
      <alignment horizontal="center" vertical="center"/>
    </xf>
    <xf numFmtId="0" fontId="56" fillId="28" borderId="0" xfId="0" applyFont="1" applyFill="1" applyBorder="1" applyAlignment="1"/>
    <xf numFmtId="0" fontId="79" fillId="28" borderId="0" xfId="0" applyFont="1" applyFill="1" applyBorder="1" applyAlignment="1">
      <alignment horizontal="center" vertical="center"/>
    </xf>
    <xf numFmtId="0" fontId="60" fillId="28" borderId="0" xfId="0" applyFont="1" applyFill="1" applyBorder="1" applyAlignment="1">
      <alignment horizontal="left" vertical="center" wrapText="1"/>
    </xf>
    <xf numFmtId="0" fontId="1" fillId="0" borderId="0" xfId="0" applyFont="1" applyBorder="1" applyAlignment="1">
      <alignment horizontal="center" vertical="center" wrapText="1"/>
    </xf>
    <xf numFmtId="0" fontId="3" fillId="36" borderId="0" xfId="0" applyFont="1" applyFill="1" applyAlignment="1">
      <alignment horizontal="center" vertical="center"/>
    </xf>
    <xf numFmtId="0" fontId="89" fillId="37" borderId="0" xfId="0" applyFont="1" applyFill="1" applyAlignment="1">
      <alignment horizontal="center" vertical="center" wrapText="1"/>
    </xf>
    <xf numFmtId="0" fontId="5" fillId="0" borderId="0" xfId="0" applyFont="1" applyAlignment="1">
      <alignment horizontal="left" wrapText="1"/>
    </xf>
    <xf numFmtId="0" fontId="89" fillId="37" borderId="0" xfId="0" applyFont="1" applyFill="1" applyAlignment="1">
      <alignment horizontal="center" vertical="center"/>
    </xf>
    <xf numFmtId="0" fontId="27" fillId="39" borderId="0" xfId="0" applyFont="1" applyFill="1" applyAlignment="1">
      <alignment horizontal="center"/>
    </xf>
    <xf numFmtId="0" fontId="72" fillId="0" borderId="0" xfId="0" applyFont="1" applyFill="1" applyBorder="1" applyAlignment="1" applyProtection="1">
      <alignment horizontal="center"/>
    </xf>
    <xf numFmtId="0" fontId="75" fillId="0" borderId="0" xfId="0" applyFont="1" applyBorder="1" applyAlignment="1">
      <alignment horizontal="left" vertical="center" wrapText="1"/>
    </xf>
    <xf numFmtId="0" fontId="1" fillId="0" borderId="0" xfId="0" applyFont="1" applyAlignment="1">
      <alignment horizontal="center" vertical="center" wrapText="1"/>
    </xf>
    <xf numFmtId="0" fontId="11" fillId="2" borderId="0" xfId="0" applyFont="1" applyFill="1" applyBorder="1" applyAlignment="1">
      <alignment horizontal="center"/>
    </xf>
    <xf numFmtId="0" fontId="11" fillId="17" borderId="0" xfId="0" applyFont="1" applyFill="1" applyBorder="1" applyAlignment="1">
      <alignment horizontal="center" vertical="center"/>
    </xf>
    <xf numFmtId="0" fontId="11" fillId="2" borderId="0" xfId="0" applyFont="1" applyFill="1" applyBorder="1" applyAlignment="1">
      <alignment horizontal="center" vertical="center"/>
    </xf>
    <xf numFmtId="0" fontId="80" fillId="0" borderId="0" xfId="0" applyFont="1" applyAlignment="1">
      <alignment horizontal="left" wrapText="1" indent="3"/>
    </xf>
    <xf numFmtId="0" fontId="47" fillId="2" borderId="0" xfId="0" applyFont="1" applyFill="1" applyBorder="1" applyAlignment="1">
      <alignment horizontal="center" vertical="center" wrapText="1"/>
    </xf>
    <xf numFmtId="0" fontId="47" fillId="2" borderId="0" xfId="0" applyFont="1" applyFill="1" applyBorder="1" applyAlignment="1">
      <alignment horizontal="center" vertical="center"/>
    </xf>
    <xf numFmtId="0" fontId="85" fillId="0" borderId="0" xfId="9" applyFont="1" applyAlignment="1">
      <alignment horizontal="center" vertical="center" wrapText="1"/>
    </xf>
    <xf numFmtId="0" fontId="43" fillId="0" borderId="0" xfId="14" applyFont="1" applyAlignment="1">
      <alignment horizontal="center" vertical="center" wrapText="1"/>
    </xf>
    <xf numFmtId="0" fontId="11" fillId="5" borderId="0" xfId="0" applyFont="1" applyFill="1" applyAlignment="1">
      <alignment horizontal="center"/>
    </xf>
    <xf numFmtId="0" fontId="9" fillId="0" borderId="0" xfId="0" applyFont="1" applyAlignment="1">
      <alignment horizontal="center" vertical="top" wrapText="1"/>
    </xf>
    <xf numFmtId="0" fontId="11" fillId="5" borderId="0" xfId="0" applyFont="1" applyFill="1" applyAlignment="1">
      <alignment horizontal="center" vertical="center"/>
    </xf>
    <xf numFmtId="0" fontId="45" fillId="5" borderId="0" xfId="14" applyFont="1" applyFill="1" applyAlignment="1">
      <alignment horizontal="center" vertical="center" wrapText="1"/>
    </xf>
    <xf numFmtId="0" fontId="9" fillId="0" borderId="0" xfId="14" applyFont="1" applyAlignment="1">
      <alignment horizontal="center" vertical="center"/>
    </xf>
    <xf numFmtId="49" fontId="2" fillId="5" borderId="0" xfId="0" applyNumberFormat="1" applyFont="1" applyFill="1" applyAlignment="1">
      <alignment horizontal="center" vertical="center"/>
    </xf>
    <xf numFmtId="0" fontId="78" fillId="0" borderId="0" xfId="0" applyFont="1" applyAlignment="1">
      <alignment horizontal="center" vertical="center" wrapText="1"/>
    </xf>
    <xf numFmtId="0" fontId="45" fillId="5" borderId="0" xfId="0" applyFont="1" applyFill="1" applyAlignment="1">
      <alignment horizontal="center" vertical="center" wrapText="1"/>
    </xf>
    <xf numFmtId="0" fontId="45" fillId="13" borderId="20" xfId="14" applyFont="1" applyFill="1" applyBorder="1" applyAlignment="1">
      <alignment horizontal="center" vertical="center" wrapText="1"/>
    </xf>
    <xf numFmtId="0" fontId="18" fillId="0" borderId="0" xfId="16" applyFont="1" applyAlignment="1">
      <alignment horizontal="left" vertical="center" wrapText="1"/>
    </xf>
    <xf numFmtId="0" fontId="9" fillId="0" borderId="0" xfId="16" applyFont="1" applyAlignment="1">
      <alignment horizontal="center" vertical="center" wrapText="1"/>
    </xf>
    <xf numFmtId="0" fontId="55" fillId="0" borderId="0" xfId="22" applyFont="1" applyFill="1" applyAlignment="1">
      <alignment horizontal="center" vertical="center" wrapText="1"/>
    </xf>
    <xf numFmtId="0" fontId="94" fillId="40" borderId="0" xfId="22" applyFont="1" applyFill="1" applyBorder="1" applyAlignment="1">
      <alignment horizontal="center" vertical="center" wrapText="1"/>
    </xf>
    <xf numFmtId="0" fontId="97" fillId="0" borderId="0" xfId="22" applyFont="1" applyFill="1" applyAlignment="1">
      <alignment horizontal="center" vertical="center" wrapText="1"/>
    </xf>
    <xf numFmtId="0" fontId="96" fillId="0" borderId="0" xfId="22" applyFont="1" applyFill="1" applyAlignment="1">
      <alignment horizontal="center" wrapText="1"/>
    </xf>
    <xf numFmtId="0" fontId="29" fillId="0" borderId="0" xfId="0" applyFont="1" applyBorder="1" applyAlignment="1">
      <alignment horizontal="left"/>
    </xf>
    <xf numFmtId="0" fontId="29" fillId="0" borderId="20" xfId="0" applyFont="1" applyBorder="1" applyAlignment="1">
      <alignment horizontal="left"/>
    </xf>
    <xf numFmtId="0" fontId="11" fillId="30" borderId="0" xfId="22" applyFont="1" applyFill="1" applyBorder="1" applyAlignment="1">
      <alignment horizontal="center" vertical="center" wrapText="1"/>
    </xf>
    <xf numFmtId="0" fontId="11" fillId="30" borderId="9" xfId="0" applyFont="1" applyFill="1" applyBorder="1" applyAlignment="1">
      <alignment horizontal="center" vertical="center" wrapText="1"/>
    </xf>
    <xf numFmtId="0" fontId="11" fillId="30" borderId="37" xfId="0" applyFont="1" applyFill="1" applyBorder="1" applyAlignment="1">
      <alignment horizontal="center" vertical="center" wrapText="1"/>
    </xf>
    <xf numFmtId="0" fontId="11" fillId="30" borderId="10" xfId="0" applyFont="1" applyFill="1" applyBorder="1" applyAlignment="1">
      <alignment horizontal="center" vertical="center" wrapText="1"/>
    </xf>
    <xf numFmtId="0" fontId="77" fillId="0" borderId="0" xfId="0" applyFont="1" applyAlignment="1">
      <alignment horizontal="center" wrapText="1"/>
    </xf>
    <xf numFmtId="0" fontId="1" fillId="0" borderId="0" xfId="0" applyFont="1" applyAlignment="1">
      <alignment horizontal="center" wrapText="1"/>
    </xf>
    <xf numFmtId="0" fontId="38" fillId="19" borderId="0" xfId="17" applyNumberFormat="1" applyFont="1" applyFill="1" applyBorder="1" applyAlignment="1">
      <alignment horizontal="center" vertical="center"/>
    </xf>
    <xf numFmtId="0" fontId="2" fillId="20" borderId="34" xfId="17" applyNumberFormat="1" applyFont="1" applyFill="1" applyBorder="1" applyAlignment="1">
      <alignment horizontal="center" vertical="center" wrapText="1"/>
    </xf>
    <xf numFmtId="0" fontId="2" fillId="20" borderId="35" xfId="17" applyNumberFormat="1" applyFont="1" applyFill="1" applyBorder="1" applyAlignment="1">
      <alignment horizontal="center" vertical="center" wrapText="1"/>
    </xf>
    <xf numFmtId="0" fontId="38" fillId="19" borderId="87" xfId="17" applyNumberFormat="1" applyFont="1" applyFill="1" applyBorder="1" applyAlignment="1">
      <alignment horizontal="center" vertical="center"/>
    </xf>
    <xf numFmtId="0" fontId="2" fillId="21" borderId="95" xfId="17" applyNumberFormat="1" applyFont="1" applyFill="1" applyBorder="1" applyAlignment="1">
      <alignment horizontal="center" vertical="center" wrapText="1"/>
    </xf>
    <xf numFmtId="0" fontId="2" fillId="21" borderId="83" xfId="17" applyNumberFormat="1" applyFont="1" applyFill="1" applyBorder="1" applyAlignment="1">
      <alignment horizontal="center" vertical="center" wrapText="1"/>
    </xf>
    <xf numFmtId="0" fontId="2" fillId="21" borderId="84" xfId="17" applyNumberFormat="1" applyFont="1" applyFill="1" applyBorder="1" applyAlignment="1">
      <alignment horizontal="center" vertical="center" wrapText="1"/>
    </xf>
    <xf numFmtId="0" fontId="2" fillId="20" borderId="91" xfId="17" applyNumberFormat="1" applyFont="1" applyFill="1" applyBorder="1" applyAlignment="1">
      <alignment horizontal="center" vertical="center" wrapText="1"/>
    </xf>
    <xf numFmtId="0" fontId="2" fillId="20" borderId="89" xfId="17" applyNumberFormat="1" applyFont="1" applyFill="1" applyBorder="1" applyAlignment="1">
      <alignment horizontal="center" vertical="center" wrapText="1"/>
    </xf>
    <xf numFmtId="0" fontId="2" fillId="20" borderId="92" xfId="17" applyNumberFormat="1" applyFont="1" applyFill="1" applyBorder="1" applyAlignment="1">
      <alignment horizontal="center" vertical="center" wrapText="1"/>
    </xf>
    <xf numFmtId="0" fontId="2" fillId="20" borderId="88" xfId="17" applyNumberFormat="1" applyFont="1" applyFill="1" applyBorder="1" applyAlignment="1">
      <alignment horizontal="center" vertical="center" wrapText="1"/>
    </xf>
    <xf numFmtId="0" fontId="2" fillId="20" borderId="33" xfId="17" applyNumberFormat="1" applyFont="1" applyFill="1" applyBorder="1" applyAlignment="1">
      <alignment horizontal="center" vertical="center" wrapText="1"/>
    </xf>
    <xf numFmtId="0" fontId="2" fillId="20" borderId="90" xfId="17" applyNumberFormat="1" applyFont="1" applyFill="1" applyBorder="1" applyAlignment="1">
      <alignment horizontal="center" vertical="center" wrapText="1"/>
    </xf>
    <xf numFmtId="0" fontId="2" fillId="20" borderId="93" xfId="17" applyNumberFormat="1" applyFont="1" applyFill="1" applyBorder="1" applyAlignment="1">
      <alignment horizontal="center" vertical="center" wrapText="1"/>
    </xf>
    <xf numFmtId="0" fontId="2" fillId="20" borderId="86" xfId="17" applyNumberFormat="1" applyFont="1" applyFill="1" applyBorder="1" applyAlignment="1">
      <alignment horizontal="center" vertical="center" wrapText="1"/>
    </xf>
    <xf numFmtId="0" fontId="2" fillId="20" borderId="94" xfId="17" applyNumberFormat="1" applyFont="1" applyFill="1" applyBorder="1" applyAlignment="1">
      <alignment horizontal="center" vertical="center" wrapText="1"/>
    </xf>
    <xf numFmtId="0" fontId="2" fillId="20" borderId="85" xfId="17" applyNumberFormat="1" applyFont="1" applyFill="1" applyBorder="1" applyAlignment="1">
      <alignment horizontal="center" vertical="center" wrapText="1"/>
    </xf>
    <xf numFmtId="0" fontId="2" fillId="20" borderId="96" xfId="17" applyNumberFormat="1" applyFont="1" applyFill="1" applyBorder="1" applyAlignment="1">
      <alignment horizontal="center" vertical="center" wrapText="1"/>
    </xf>
    <xf numFmtId="0" fontId="31" fillId="23" borderId="0" xfId="17" applyNumberFormat="1" applyFont="1" applyFill="1" applyBorder="1" applyAlignment="1">
      <alignment horizontal="left" vertical="center" wrapText="1"/>
    </xf>
    <xf numFmtId="0" fontId="35" fillId="0" borderId="0" xfId="6" applyFont="1" applyAlignment="1">
      <alignment horizontal="left" vertical="center" wrapText="1"/>
    </xf>
    <xf numFmtId="0" fontId="32" fillId="21" borderId="0" xfId="17" applyNumberFormat="1" applyFont="1" applyFill="1" applyBorder="1" applyAlignment="1">
      <alignment horizontal="center" vertical="center" wrapText="1"/>
    </xf>
    <xf numFmtId="0" fontId="29" fillId="0" borderId="0" xfId="6" applyFont="1" applyAlignment="1">
      <alignment horizontal="left"/>
    </xf>
    <xf numFmtId="0" fontId="29" fillId="0" borderId="0" xfId="6" applyFont="1" applyAlignment="1">
      <alignment horizontal="left" wrapText="1"/>
    </xf>
    <xf numFmtId="0" fontId="33" fillId="21" borderId="0" xfId="17" applyNumberFormat="1" applyFont="1" applyFill="1" applyBorder="1" applyAlignment="1">
      <alignment horizontal="center" vertical="center" wrapText="1"/>
    </xf>
    <xf numFmtId="49" fontId="33" fillId="21" borderId="0" xfId="17" applyNumberFormat="1" applyFont="1" applyFill="1" applyBorder="1" applyAlignment="1">
      <alignment horizontal="center" vertical="center" wrapText="1"/>
    </xf>
    <xf numFmtId="0" fontId="34" fillId="19" borderId="0" xfId="17" applyNumberFormat="1" applyFont="1" applyFill="1" applyBorder="1" applyAlignment="1">
      <alignment horizontal="center" vertical="center"/>
    </xf>
    <xf numFmtId="0" fontId="35" fillId="0" borderId="0" xfId="6" applyFont="1" applyAlignment="1">
      <alignment horizontal="left"/>
    </xf>
    <xf numFmtId="0" fontId="9" fillId="0" borderId="0" xfId="6" applyFont="1" applyAlignment="1">
      <alignment horizontal="center" vertical="center" wrapText="1"/>
    </xf>
    <xf numFmtId="0" fontId="68" fillId="19" borderId="0" xfId="17" applyNumberFormat="1" applyFont="1" applyFill="1" applyBorder="1" applyAlignment="1">
      <alignment horizontal="center" vertical="center"/>
    </xf>
    <xf numFmtId="0" fontId="29" fillId="0" borderId="0" xfId="0" applyFont="1" applyAlignment="1">
      <alignment horizontal="left"/>
    </xf>
    <xf numFmtId="0" fontId="0" fillId="0" borderId="0" xfId="0"/>
    <xf numFmtId="0" fontId="67" fillId="19" borderId="0" xfId="17" applyNumberFormat="1" applyFont="1" applyFill="1" applyBorder="1" applyAlignment="1">
      <alignment horizontal="center" vertical="center" wrapText="1"/>
    </xf>
    <xf numFmtId="0" fontId="18" fillId="0" borderId="0" xfId="6" applyFont="1"/>
    <xf numFmtId="0" fontId="6" fillId="0" borderId="0" xfId="6"/>
    <xf numFmtId="0" fontId="30" fillId="25" borderId="0" xfId="6" applyFont="1" applyFill="1" applyAlignment="1">
      <alignment horizontal="center" vertical="center" wrapText="1"/>
    </xf>
    <xf numFmtId="0" fontId="6" fillId="25" borderId="0" xfId="6" applyFill="1" applyAlignment="1">
      <alignment horizontal="center" vertical="center"/>
    </xf>
    <xf numFmtId="0" fontId="30" fillId="24" borderId="9" xfId="6" applyFont="1" applyFill="1" applyBorder="1" applyAlignment="1">
      <alignment horizontal="center"/>
    </xf>
  </cellXfs>
  <cellStyles count="35">
    <cellStyle name="Hipervínculo" xfId="21" builtinId="8"/>
    <cellStyle name="Hipervínculo 2" xfId="3"/>
    <cellStyle name="Millares" xfId="32" builtinId="3"/>
    <cellStyle name="Millares 2" xfId="4"/>
    <cellStyle name="Millares 2 2" xfId="25"/>
    <cellStyle name="Millares 3" xfId="5"/>
    <cellStyle name="Normal" xfId="0" builtinId="0"/>
    <cellStyle name="Normal 10" xfId="17"/>
    <cellStyle name="Normal 10 10" xfId="6"/>
    <cellStyle name="Normal 11" xfId="18"/>
    <cellStyle name="Normal 11 2" xfId="26"/>
    <cellStyle name="Normal 12" xfId="20"/>
    <cellStyle name="Normal 12 2" xfId="22"/>
    <cellStyle name="Normal 13" xfId="27"/>
    <cellStyle name="Normal 131" xfId="7"/>
    <cellStyle name="Normal 14" xfId="33"/>
    <cellStyle name="Normal 15" xfId="34"/>
    <cellStyle name="Normal 2" xfId="1"/>
    <cellStyle name="Normal 2 2" xfId="8"/>
    <cellStyle name="Normal 2 3" xfId="28"/>
    <cellStyle name="Normal 3" xfId="9"/>
    <cellStyle name="Normal 3 2" xfId="29"/>
    <cellStyle name="Normal 38 2" xfId="10"/>
    <cellStyle name="Normal 4" xfId="11"/>
    <cellStyle name="Normal 5" xfId="12"/>
    <cellStyle name="Normal 6" xfId="2"/>
    <cellStyle name="Normal 7" xfId="13"/>
    <cellStyle name="Normal 8" xfId="14"/>
    <cellStyle name="Normal 9" xfId="16"/>
    <cellStyle name="Normal 9 2" xfId="19"/>
    <cellStyle name="Porcentaje" xfId="24" builtinId="5"/>
    <cellStyle name="Porcentaje 2" xfId="30"/>
    <cellStyle name="Porcentual 2" xfId="23"/>
    <cellStyle name="Porcentual 2 9" xfId="31"/>
    <cellStyle name="TableStyleLight1" xfId="15"/>
  </cellStyles>
  <dxfs count="0"/>
  <tableStyles count="0" defaultTableStyle="TableStyleMedium9" defaultPivotStyle="PivotStyleLight16"/>
  <colors>
    <mruColors>
      <color rgb="FF885CB4"/>
      <color rgb="FFE6B800"/>
      <color rgb="FFDED8AC"/>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externalLinks/externalLink1.xml" Type="http://schemas.openxmlformats.org/officeDocument/2006/relationships/externalLink"/><Relationship Id="rId29" Target="externalLinks/externalLink2.xml" Type="http://schemas.openxmlformats.org/officeDocument/2006/relationships/externalLink"/><Relationship Id="rId3" Target="worksheets/sheet3.xml" Type="http://schemas.openxmlformats.org/officeDocument/2006/relationships/worksheet"/><Relationship Id="rId30" Target="theme/theme1.xml" Type="http://schemas.openxmlformats.org/officeDocument/2006/relationships/theme"/><Relationship Id="rId31" Target="styles.xml" Type="http://schemas.openxmlformats.org/officeDocument/2006/relationships/styles"/><Relationship Id="rId32" Target="sharedStrings.xml" Type="http://schemas.openxmlformats.org/officeDocument/2006/relationships/sharedStrings"/><Relationship Id="rId33" Target="calcChain.xml" Type="http://schemas.openxmlformats.org/officeDocument/2006/relationships/calcChain"/><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harts/_rels/chart10.xml.rels><?xml version="1.0" encoding="UTF-8" standalone="no"?><Relationships xmlns="http://schemas.openxmlformats.org/package/2006/relationships"><Relationship Id="rId1" Target="style1.xml" Type="http://schemas.microsoft.com/office/2011/relationships/chartStyle"/><Relationship Id="rId2" Target="colors1.xml" Type="http://schemas.microsoft.com/office/2011/relationships/chartColorStyle"/></Relationships>
</file>

<file path=xl/charts/_rels/chart11.xml.rels><?xml version="1.0" encoding="UTF-8" standalone="no"?><Relationships xmlns="http://schemas.openxmlformats.org/package/2006/relationships"><Relationship Id="rId1" Target="style2.xml" Type="http://schemas.microsoft.com/office/2011/relationships/chartStyle"/><Relationship Id="rId2" Target="colors2.xml" Type="http://schemas.microsoft.com/office/2011/relationships/chartColorStyle"/></Relationships>
</file>

<file path=xl/charts/_rels/chart12.xml.rels><?xml version="1.0" encoding="UTF-8" standalone="no"?><Relationships xmlns="http://schemas.openxmlformats.org/package/2006/relationships"><Relationship Id="rId1" Target="style3.xml" Type="http://schemas.microsoft.com/office/2011/relationships/chartStyle"/><Relationship Id="rId2" Target="colors3.xml" Type="http://schemas.microsoft.com/office/2011/relationships/chartColorStyle"/></Relationships>
</file>

<file path=xl/charts/_rels/chart13.xml.rels><?xml version="1.0" encoding="UTF-8" standalone="no"?><Relationships xmlns="http://schemas.openxmlformats.org/package/2006/relationships"><Relationship Id="rId1" Target="style4.xml" Type="http://schemas.microsoft.com/office/2011/relationships/chartStyle"/><Relationship Id="rId2" Target="colors4.xml" Type="http://schemas.microsoft.com/office/2011/relationships/chartColorStyle"/></Relationships>
</file>

<file path=xl/charts/_rels/chart27.xml.rels><?xml version="1.0" encoding="UTF-8" standalone="no"?><Relationships xmlns="http://schemas.openxmlformats.org/package/2006/relationships"><Relationship Id="rId1" Target="style5.xml" Type="http://schemas.microsoft.com/office/2011/relationships/chartStyle"/><Relationship Id="rId2" Target="colors5.xml" Type="http://schemas.microsoft.com/office/2011/relationships/chartColorStyle"/></Relationships>
</file>

<file path=xl/charts/_rels/chart33.xml.rels><?xml version="1.0" encoding="UTF-8" standalone="no"?><Relationships xmlns="http://schemas.openxmlformats.org/package/2006/relationships"><Relationship Id="rId1" Target="style6.xml" Type="http://schemas.microsoft.com/office/2011/relationships/chartStyle"/><Relationship Id="rId2" Target="colors6.xml" Type="http://schemas.microsoft.com/office/2011/relationships/chartColorStyle"/></Relationships>
</file>

<file path=xl/charts/_rels/chart34.xml.rels><?xml version="1.0" encoding="UTF-8" standalone="no"?><Relationships xmlns="http://schemas.openxmlformats.org/package/2006/relationships"><Relationship Id="rId1" Target="style7.xml" Type="http://schemas.microsoft.com/office/2011/relationships/chartStyle"/><Relationship Id="rId2" Target="colors7.xml" Type="http://schemas.microsoft.com/office/2011/relationships/chartColorStyle"/></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n-US">
                <a:solidFill>
                  <a:schemeClr val="tx2"/>
                </a:solidFill>
              </a:rPr>
              <a:t>Evolución de la Población de la Isla de Tenerife</a:t>
            </a:r>
          </a:p>
        </c:rich>
      </c:tx>
      <c:layout>
        <c:manualLayout>
          <c:xMode val="edge"/>
          <c:yMode val="edge"/>
          <c:x val="0.11185411198600174"/>
          <c:y val="2.7777777777777776E-2"/>
        </c:manualLayout>
      </c:layout>
      <c:overlay val="0"/>
    </c:title>
    <c:autoTitleDeleted val="0"/>
    <c:plotArea>
      <c:layout/>
      <c:lineChart>
        <c:grouping val="standard"/>
        <c:varyColors val="0"/>
        <c:ser>
          <c:idx val="0"/>
          <c:order val="0"/>
          <c:marker>
            <c:symbol val="none"/>
          </c:marker>
          <c:cat>
            <c:numRef>
              <c:extLst>
                <c:ext xmlns:c15="http://schemas.microsoft.com/office/drawing/2012/chart" uri="{02D57815-91ED-43cb-92C2-25804820EDAC}">
                  <c15:fullRef>
                    <c15:sqref>DEMOGRAFÍA_1!$B$2:$Y$2</c15:sqref>
                  </c15:fullRef>
                </c:ext>
              </c:extLst>
              <c:f>(DEMOGRAFÍA_1!$B$2,DEMOGRAFÍA_1!$D$2,DEMOGRAFÍA_1!$F$2,DEMOGRAFÍA_1!$H$2,DEMOGRAFÍA_1!$J$2,DEMOGRAFÍA_1!$L$2,DEMOGRAFÍA_1!$N$2,DEMOGRAFÍA_1!$P$2,DEMOGRAFÍA_1!$R$2,DEMOGRAFÍA_1!$T$2,DEMOGRAFÍA_1!$V$2,DEMOGRAFÍA_1!$X$2)</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extLst>
                <c:ext xmlns:c15="http://schemas.microsoft.com/office/drawing/2012/chart" uri="{02D57815-91ED-43cb-92C2-25804820EDAC}">
                  <c15:fullRef>
                    <c15:sqref>DEMOGRAFÍA_1!$B$35:$Y$35</c15:sqref>
                  </c15:fullRef>
                </c:ext>
              </c:extLst>
              <c:f>(DEMOGRAFÍA_1!$B$35,DEMOGRAFÍA_1!$D$35,DEMOGRAFÍA_1!$F$35,DEMOGRAFÍA_1!$H$35,DEMOGRAFÍA_1!$J$35,DEMOGRAFÍA_1!$L$35,DEMOGRAFÍA_1!$N$35,DEMOGRAFÍA_1!$P$35,DEMOGRAFÍA_1!$R$35,DEMOGRAFÍA_1!$T$35,DEMOGRAFÍA_1!$V$35,DEMOGRAFÍA_1!$X$35)</c:f>
              <c:numCache>
                <c:formatCode>#,##0.0</c:formatCode>
                <c:ptCount val="12"/>
                <c:pt idx="0" formatCode="#,##0">
                  <c:v>889936</c:v>
                </c:pt>
                <c:pt idx="1" formatCode="#,##0">
                  <c:v>888184</c:v>
                </c:pt>
                <c:pt idx="2" formatCode="#,##0">
                  <c:v>891111</c:v>
                </c:pt>
                <c:pt idx="3" formatCode="#,##0">
                  <c:v>894636</c:v>
                </c:pt>
                <c:pt idx="4" formatCode="#,##0">
                  <c:v>904713</c:v>
                </c:pt>
                <c:pt idx="5" formatCode="#,##0">
                  <c:v>917841</c:v>
                </c:pt>
                <c:pt idx="6" formatCode="#,##0">
                  <c:v>928604</c:v>
                </c:pt>
                <c:pt idx="7" formatCode="#,##0">
                  <c:v>927993</c:v>
                </c:pt>
                <c:pt idx="8" formatCode="_-* #,##0_-;\-* #,##0_-;_-* &quot;-&quot;??_-;_-@_-">
                  <c:v>931646</c:v>
                </c:pt>
                <c:pt idx="9" formatCode="_-* #,##0_-;\-* #,##0_-;_-* &quot;-&quot;??_-;_-@_-">
                  <c:v>944107</c:v>
                </c:pt>
                <c:pt idx="10" formatCode="_-* #,##0_-;\-* #,##0_-;_-* &quot;-&quot;??_-;_-@_-">
                  <c:v>955063</c:v>
                </c:pt>
                <c:pt idx="11" formatCode="_-* #,##0_-;\-* #,##0_-;_-* &quot;-&quot;??_-;_-@_-">
                  <c:v>961745</c:v>
                </c:pt>
              </c:numCache>
            </c:numRef>
          </c:val>
          <c:smooth val="0"/>
          <c:extLst>
            <c:ext xmlns:c16="http://schemas.microsoft.com/office/drawing/2014/chart" uri="{C3380CC4-5D6E-409C-BE32-E72D297353CC}">
              <c16:uniqueId val="{00000002-4E21-4634-90F3-D1FFD2E6FAFE}"/>
            </c:ext>
          </c:extLst>
        </c:ser>
        <c:dLbls>
          <c:showLegendKey val="0"/>
          <c:showVal val="0"/>
          <c:showCatName val="0"/>
          <c:showSerName val="0"/>
          <c:showPercent val="0"/>
          <c:showBubbleSize val="0"/>
        </c:dLbls>
        <c:smooth val="0"/>
        <c:axId val="207046144"/>
        <c:axId val="206118208"/>
      </c:lineChart>
      <c:catAx>
        <c:axId val="207046144"/>
        <c:scaling>
          <c:orientation val="minMax"/>
        </c:scaling>
        <c:delete val="0"/>
        <c:axPos val="b"/>
        <c:numFmt formatCode="General" sourceLinked="1"/>
        <c:majorTickMark val="out"/>
        <c:minorTickMark val="none"/>
        <c:tickLblPos val="nextTo"/>
        <c:txPr>
          <a:bodyPr/>
          <a:lstStyle/>
          <a:p>
            <a:pPr>
              <a:defRPr>
                <a:solidFill>
                  <a:schemeClr val="tx2"/>
                </a:solidFill>
              </a:defRPr>
            </a:pPr>
            <a:endParaRPr lang="es-ES"/>
          </a:p>
        </c:txPr>
        <c:crossAx val="206118208"/>
        <c:crosses val="autoZero"/>
        <c:auto val="1"/>
        <c:lblAlgn val="ctr"/>
        <c:lblOffset val="100"/>
        <c:noMultiLvlLbl val="0"/>
      </c:catAx>
      <c:valAx>
        <c:axId val="206118208"/>
        <c:scaling>
          <c:orientation val="minMax"/>
        </c:scaling>
        <c:delete val="0"/>
        <c:axPos val="l"/>
        <c:majorGridlines>
          <c:spPr>
            <a:ln>
              <a:solidFill>
                <a:schemeClr val="accent6">
                  <a:alpha val="33000"/>
                </a:schemeClr>
              </a:solidFill>
            </a:ln>
          </c:spPr>
        </c:majorGridlines>
        <c:numFmt formatCode="#,##0" sourceLinked="1"/>
        <c:majorTickMark val="out"/>
        <c:minorTickMark val="none"/>
        <c:tickLblPos val="nextTo"/>
        <c:txPr>
          <a:bodyPr/>
          <a:lstStyle/>
          <a:p>
            <a:pPr>
              <a:defRPr>
                <a:solidFill>
                  <a:schemeClr val="tx2"/>
                </a:solidFill>
              </a:defRPr>
            </a:pPr>
            <a:endParaRPr lang="es-ES"/>
          </a:p>
        </c:txPr>
        <c:crossAx val="20704614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5">
                    <a:lumMod val="50000"/>
                  </a:schemeClr>
                </a:solidFill>
                <a:latin typeface="+mn-lt"/>
                <a:ea typeface="+mn-ea"/>
                <a:cs typeface="+mn-cs"/>
              </a:defRPr>
            </a:pPr>
            <a:r>
              <a:rPr lang="es-ES" sz="1800" b="1" i="0" baseline="0">
                <a:solidFill>
                  <a:schemeClr val="accent5">
                    <a:lumMod val="50000"/>
                  </a:schemeClr>
                </a:solidFill>
                <a:effectLst/>
              </a:rPr>
              <a:t>Evolución Mensual del Empleo en el Sector Turístico de la Isla de Tenerife</a:t>
            </a:r>
            <a:endParaRPr lang="es-ES">
              <a:solidFill>
                <a:schemeClr val="accent5">
                  <a:lumMod val="50000"/>
                </a:schemeClr>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accent5">
                  <a:lumMod val="50000"/>
                </a:schemeClr>
              </a:solidFill>
              <a:latin typeface="+mn-lt"/>
              <a:ea typeface="+mn-ea"/>
              <a:cs typeface="+mn-cs"/>
            </a:defRPr>
          </a:pPr>
          <a:endParaRPr lang="es-ES"/>
        </a:p>
      </c:txPr>
    </c:title>
    <c:autoTitleDeleted val="0"/>
    <c:plotArea>
      <c:layout>
        <c:manualLayout>
          <c:layoutTarget val="inner"/>
          <c:xMode val="edge"/>
          <c:yMode val="edge"/>
          <c:x val="4.3897331229150904E-2"/>
          <c:y val="0.26263133024491059"/>
          <c:w val="0.9440064483158892"/>
          <c:h val="0.55429538002653778"/>
        </c:manualLayout>
      </c:layout>
      <c:lineChart>
        <c:grouping val="standard"/>
        <c:varyColors val="0"/>
        <c:ser>
          <c:idx val="0"/>
          <c:order val="0"/>
          <c:tx>
            <c:v>Contratos</c:v>
          </c:tx>
          <c:spPr>
            <a:ln w="28575" cap="rnd">
              <a:solidFill>
                <a:schemeClr val="accent1"/>
              </a:solidFill>
              <a:round/>
            </a:ln>
            <a:effectLst/>
          </c:spPr>
          <c:marker>
            <c:symbol val="none"/>
          </c:marker>
          <c:cat>
            <c:strRef>
              <c:f>TURISMO_3!$L$14:$L$50</c:f>
              <c:strCache>
                <c:ptCount val="37"/>
                <c:pt idx="0">
                  <c:v>      2023 Enero</c:v>
                </c:pt>
                <c:pt idx="1">
                  <c:v>      2023 Febrero</c:v>
                </c:pt>
                <c:pt idx="2">
                  <c:v>      2023 Marzo</c:v>
                </c:pt>
                <c:pt idx="3">
                  <c:v>      2023 Abril</c:v>
                </c:pt>
                <c:pt idx="4">
                  <c:v>      2023 Mayo</c:v>
                </c:pt>
                <c:pt idx="5">
                  <c:v>      2023 Junio</c:v>
                </c:pt>
                <c:pt idx="6">
                  <c:v>      2023 Julio</c:v>
                </c:pt>
                <c:pt idx="7">
                  <c:v>      2023 Agosto</c:v>
                </c:pt>
                <c:pt idx="8">
                  <c:v>      2023 Septiembre</c:v>
                </c:pt>
                <c:pt idx="9">
                  <c:v>      2023 Octubre</c:v>
                </c:pt>
                <c:pt idx="10">
                  <c:v>      2023 Noviembre</c:v>
                </c:pt>
                <c:pt idx="11">
                  <c:v>      2023 Diciembre</c:v>
                </c:pt>
                <c:pt idx="12">
                  <c:v>      2024 Enero</c:v>
                </c:pt>
                <c:pt idx="13">
                  <c:v>      2024 Febrero</c:v>
                </c:pt>
                <c:pt idx="14">
                  <c:v>      2024 Marzo</c:v>
                </c:pt>
                <c:pt idx="15">
                  <c:v>      2024 Abril</c:v>
                </c:pt>
                <c:pt idx="16">
                  <c:v>      2024 Mayo</c:v>
                </c:pt>
                <c:pt idx="17">
                  <c:v>      2024 Junio</c:v>
                </c:pt>
                <c:pt idx="18">
                  <c:v>      2024 Julio</c:v>
                </c:pt>
                <c:pt idx="19">
                  <c:v>      2024 Agosto</c:v>
                </c:pt>
                <c:pt idx="20">
                  <c:v>      2024 Septiembre</c:v>
                </c:pt>
                <c:pt idx="21">
                  <c:v>      2024 Octubre</c:v>
                </c:pt>
                <c:pt idx="22">
                  <c:v>      2024 Noviembre</c:v>
                </c:pt>
                <c:pt idx="23">
                  <c:v>      2024 Diciembre</c:v>
                </c:pt>
                <c:pt idx="24">
                  <c:v>      2025 Enero</c:v>
                </c:pt>
                <c:pt idx="25">
                  <c:v>      2025 Febrero</c:v>
                </c:pt>
                <c:pt idx="26">
                  <c:v>      2025 Marzo</c:v>
                </c:pt>
                <c:pt idx="27">
                  <c:v>      2025 Abril</c:v>
                </c:pt>
                <c:pt idx="28">
                  <c:v>      2025 Mayo</c:v>
                </c:pt>
                <c:pt idx="29">
                  <c:v>      2025 Junio</c:v>
                </c:pt>
                <c:pt idx="30">
                  <c:v>      2025 Julio</c:v>
                </c:pt>
                <c:pt idx="31">
                  <c:v>      2025 Agosto</c:v>
                </c:pt>
                <c:pt idx="32">
                  <c:v>      2025 Septiembre</c:v>
                </c:pt>
                <c:pt idx="33">
                  <c:v>      2025 Octubre</c:v>
                </c:pt>
                <c:pt idx="34">
                  <c:v>      2025 Noviembre</c:v>
                </c:pt>
                <c:pt idx="35">
                  <c:v>      2025 Diciembre</c:v>
                </c:pt>
                <c:pt idx="36">
                  <c:v>      2026 Enero</c:v>
                </c:pt>
              </c:strCache>
            </c:strRef>
          </c:cat>
          <c:val>
            <c:numRef>
              <c:f>TURISMO_3!$M$14:$M$50</c:f>
              <c:numCache>
                <c:formatCode>#,##0</c:formatCode>
                <c:ptCount val="37"/>
                <c:pt idx="0">
                  <c:v>10223</c:v>
                </c:pt>
                <c:pt idx="1">
                  <c:v>8734</c:v>
                </c:pt>
                <c:pt idx="2">
                  <c:v>10918</c:v>
                </c:pt>
                <c:pt idx="3">
                  <c:v>8301</c:v>
                </c:pt>
                <c:pt idx="4">
                  <c:v>8833</c:v>
                </c:pt>
                <c:pt idx="5">
                  <c:v>10360</c:v>
                </c:pt>
                <c:pt idx="6">
                  <c:v>10892</c:v>
                </c:pt>
                <c:pt idx="7">
                  <c:v>10403</c:v>
                </c:pt>
                <c:pt idx="8">
                  <c:v>10900</c:v>
                </c:pt>
                <c:pt idx="9">
                  <c:v>12230</c:v>
                </c:pt>
                <c:pt idx="10">
                  <c:v>12011</c:v>
                </c:pt>
                <c:pt idx="11">
                  <c:v>10014</c:v>
                </c:pt>
                <c:pt idx="12">
                  <c:v>10711</c:v>
                </c:pt>
                <c:pt idx="13">
                  <c:v>10405</c:v>
                </c:pt>
                <c:pt idx="14">
                  <c:v>10513</c:v>
                </c:pt>
                <c:pt idx="15">
                  <c:v>11127</c:v>
                </c:pt>
                <c:pt idx="16">
                  <c:v>9929</c:v>
                </c:pt>
                <c:pt idx="17">
                  <c:v>11124</c:v>
                </c:pt>
                <c:pt idx="18">
                  <c:v>14258</c:v>
                </c:pt>
                <c:pt idx="19">
                  <c:v>12047</c:v>
                </c:pt>
                <c:pt idx="20">
                  <c:v>13067</c:v>
                </c:pt>
                <c:pt idx="21">
                  <c:v>14071</c:v>
                </c:pt>
                <c:pt idx="22">
                  <c:v>12582</c:v>
                </c:pt>
                <c:pt idx="23">
                  <c:v>11051</c:v>
                </c:pt>
                <c:pt idx="24">
                  <c:v>12235</c:v>
                </c:pt>
                <c:pt idx="25">
                  <c:v>10490</c:v>
                </c:pt>
                <c:pt idx="26">
                  <c:v>11944</c:v>
                </c:pt>
                <c:pt idx="27">
                  <c:v>10508</c:v>
                </c:pt>
                <c:pt idx="28">
                  <c:v>10901</c:v>
                </c:pt>
                <c:pt idx="29">
                  <c:v>12090</c:v>
                </c:pt>
                <c:pt idx="30">
                  <c:v>13911</c:v>
                </c:pt>
                <c:pt idx="31">
                  <c:v>13485</c:v>
                </c:pt>
                <c:pt idx="32">
                  <c:v>13685</c:v>
                </c:pt>
                <c:pt idx="33">
                  <c:v>14648</c:v>
                </c:pt>
                <c:pt idx="34">
                  <c:v>12541</c:v>
                </c:pt>
                <c:pt idx="35">
                  <c:v>11533</c:v>
                </c:pt>
                <c:pt idx="36">
                  <c:v>11574</c:v>
                </c:pt>
              </c:numCache>
            </c:numRef>
          </c:val>
          <c:smooth val="0"/>
          <c:extLst>
            <c:ext xmlns:c16="http://schemas.microsoft.com/office/drawing/2014/chart" uri="{C3380CC4-5D6E-409C-BE32-E72D297353CC}">
              <c16:uniqueId val="{00000000-F192-40E3-B471-6CEB24C97168}"/>
            </c:ext>
          </c:extLst>
        </c:ser>
        <c:ser>
          <c:idx val="1"/>
          <c:order val="1"/>
          <c:tx>
            <c:v>Demandas</c:v>
          </c:tx>
          <c:spPr>
            <a:ln w="28575" cap="rnd">
              <a:solidFill>
                <a:schemeClr val="accent6">
                  <a:lumMod val="75000"/>
                </a:schemeClr>
              </a:solidFill>
              <a:round/>
            </a:ln>
            <a:effectLst/>
          </c:spPr>
          <c:marker>
            <c:symbol val="none"/>
          </c:marker>
          <c:cat>
            <c:strRef>
              <c:f>TURISMO_3!$L$14:$L$50</c:f>
              <c:strCache>
                <c:ptCount val="37"/>
                <c:pt idx="0">
                  <c:v>      2023 Enero</c:v>
                </c:pt>
                <c:pt idx="1">
                  <c:v>      2023 Febrero</c:v>
                </c:pt>
                <c:pt idx="2">
                  <c:v>      2023 Marzo</c:v>
                </c:pt>
                <c:pt idx="3">
                  <c:v>      2023 Abril</c:v>
                </c:pt>
                <c:pt idx="4">
                  <c:v>      2023 Mayo</c:v>
                </c:pt>
                <c:pt idx="5">
                  <c:v>      2023 Junio</c:v>
                </c:pt>
                <c:pt idx="6">
                  <c:v>      2023 Julio</c:v>
                </c:pt>
                <c:pt idx="7">
                  <c:v>      2023 Agosto</c:v>
                </c:pt>
                <c:pt idx="8">
                  <c:v>      2023 Septiembre</c:v>
                </c:pt>
                <c:pt idx="9">
                  <c:v>      2023 Octubre</c:v>
                </c:pt>
                <c:pt idx="10">
                  <c:v>      2023 Noviembre</c:v>
                </c:pt>
                <c:pt idx="11">
                  <c:v>      2023 Diciembre</c:v>
                </c:pt>
                <c:pt idx="12">
                  <c:v>      2024 Enero</c:v>
                </c:pt>
                <c:pt idx="13">
                  <c:v>      2024 Febrero</c:v>
                </c:pt>
                <c:pt idx="14">
                  <c:v>      2024 Marzo</c:v>
                </c:pt>
                <c:pt idx="15">
                  <c:v>      2024 Abril</c:v>
                </c:pt>
                <c:pt idx="16">
                  <c:v>      2024 Mayo</c:v>
                </c:pt>
                <c:pt idx="17">
                  <c:v>      2024 Junio</c:v>
                </c:pt>
                <c:pt idx="18">
                  <c:v>      2024 Julio</c:v>
                </c:pt>
                <c:pt idx="19">
                  <c:v>      2024 Agosto</c:v>
                </c:pt>
                <c:pt idx="20">
                  <c:v>      2024 Septiembre</c:v>
                </c:pt>
                <c:pt idx="21">
                  <c:v>      2024 Octubre</c:v>
                </c:pt>
                <c:pt idx="22">
                  <c:v>      2024 Noviembre</c:v>
                </c:pt>
                <c:pt idx="23">
                  <c:v>      2024 Diciembre</c:v>
                </c:pt>
                <c:pt idx="24">
                  <c:v>      2025 Enero</c:v>
                </c:pt>
                <c:pt idx="25">
                  <c:v>      2025 Febrero</c:v>
                </c:pt>
                <c:pt idx="26">
                  <c:v>      2025 Marzo</c:v>
                </c:pt>
                <c:pt idx="27">
                  <c:v>      2025 Abril</c:v>
                </c:pt>
                <c:pt idx="28">
                  <c:v>      2025 Mayo</c:v>
                </c:pt>
                <c:pt idx="29">
                  <c:v>      2025 Junio</c:v>
                </c:pt>
                <c:pt idx="30">
                  <c:v>      2025 Julio</c:v>
                </c:pt>
                <c:pt idx="31">
                  <c:v>      2025 Agosto</c:v>
                </c:pt>
                <c:pt idx="32">
                  <c:v>      2025 Septiembre</c:v>
                </c:pt>
                <c:pt idx="33">
                  <c:v>      2025 Octubre</c:v>
                </c:pt>
                <c:pt idx="34">
                  <c:v>      2025 Noviembre</c:v>
                </c:pt>
                <c:pt idx="35">
                  <c:v>      2025 Diciembre</c:v>
                </c:pt>
                <c:pt idx="36">
                  <c:v>      2026 Enero</c:v>
                </c:pt>
              </c:strCache>
            </c:strRef>
          </c:cat>
          <c:val>
            <c:numRef>
              <c:f>TURISMO_3!$N$14:$N$50</c:f>
              <c:numCache>
                <c:formatCode>#,##0</c:formatCode>
                <c:ptCount val="37"/>
                <c:pt idx="0">
                  <c:v>16584</c:v>
                </c:pt>
                <c:pt idx="1">
                  <c:v>16619</c:v>
                </c:pt>
                <c:pt idx="2">
                  <c:v>16313</c:v>
                </c:pt>
                <c:pt idx="3">
                  <c:v>16116</c:v>
                </c:pt>
                <c:pt idx="4">
                  <c:v>15893</c:v>
                </c:pt>
                <c:pt idx="5">
                  <c:v>15629</c:v>
                </c:pt>
                <c:pt idx="6">
                  <c:v>15303</c:v>
                </c:pt>
                <c:pt idx="7">
                  <c:v>15485</c:v>
                </c:pt>
                <c:pt idx="8">
                  <c:v>15235</c:v>
                </c:pt>
                <c:pt idx="9">
                  <c:v>15532</c:v>
                </c:pt>
                <c:pt idx="10">
                  <c:v>15312</c:v>
                </c:pt>
                <c:pt idx="11">
                  <c:v>14969</c:v>
                </c:pt>
                <c:pt idx="12">
                  <c:v>15228</c:v>
                </c:pt>
                <c:pt idx="13">
                  <c:v>15255</c:v>
                </c:pt>
                <c:pt idx="14">
                  <c:v>14633</c:v>
                </c:pt>
                <c:pt idx="15">
                  <c:v>15106</c:v>
                </c:pt>
                <c:pt idx="16">
                  <c:v>15213</c:v>
                </c:pt>
                <c:pt idx="17">
                  <c:v>15031</c:v>
                </c:pt>
                <c:pt idx="18">
                  <c:v>14714</c:v>
                </c:pt>
                <c:pt idx="19">
                  <c:v>14624</c:v>
                </c:pt>
                <c:pt idx="20">
                  <c:v>14439</c:v>
                </c:pt>
                <c:pt idx="21">
                  <c:v>14577</c:v>
                </c:pt>
                <c:pt idx="22">
                  <c:v>14515</c:v>
                </c:pt>
                <c:pt idx="23">
                  <c:v>14206</c:v>
                </c:pt>
                <c:pt idx="24">
                  <c:v>14182</c:v>
                </c:pt>
                <c:pt idx="25">
                  <c:v>14331</c:v>
                </c:pt>
                <c:pt idx="26">
                  <c:v>14419</c:v>
                </c:pt>
                <c:pt idx="27">
                  <c:v>14323</c:v>
                </c:pt>
                <c:pt idx="28">
                  <c:v>14156</c:v>
                </c:pt>
                <c:pt idx="29">
                  <c:v>13944</c:v>
                </c:pt>
                <c:pt idx="30">
                  <c:v>13684</c:v>
                </c:pt>
                <c:pt idx="31">
                  <c:v>13629</c:v>
                </c:pt>
                <c:pt idx="32">
                  <c:v>13366</c:v>
                </c:pt>
                <c:pt idx="33">
                  <c:v>13722</c:v>
                </c:pt>
                <c:pt idx="34">
                  <c:v>13598</c:v>
                </c:pt>
                <c:pt idx="35">
                  <c:v>13361</c:v>
                </c:pt>
                <c:pt idx="36">
                  <c:v>13168</c:v>
                </c:pt>
              </c:numCache>
            </c:numRef>
          </c:val>
          <c:smooth val="0"/>
          <c:extLst>
            <c:ext xmlns:c16="http://schemas.microsoft.com/office/drawing/2014/chart" uri="{C3380CC4-5D6E-409C-BE32-E72D297353CC}">
              <c16:uniqueId val="{00000001-F192-40E3-B471-6CEB24C97168}"/>
            </c:ext>
          </c:extLst>
        </c:ser>
        <c:dLbls>
          <c:showLegendKey val="0"/>
          <c:showVal val="0"/>
          <c:showCatName val="0"/>
          <c:showSerName val="0"/>
          <c:showPercent val="0"/>
          <c:showBubbleSize val="0"/>
        </c:dLbls>
        <c:smooth val="0"/>
        <c:axId val="653807007"/>
        <c:axId val="653808671"/>
      </c:lineChart>
      <c:catAx>
        <c:axId val="6538070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53808671"/>
        <c:crosses val="autoZero"/>
        <c:auto val="1"/>
        <c:lblAlgn val="ctr"/>
        <c:lblOffset val="100"/>
        <c:noMultiLvlLbl val="0"/>
      </c:catAx>
      <c:valAx>
        <c:axId val="65380867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53807007"/>
        <c:crosses val="autoZero"/>
        <c:crossBetween val="between"/>
      </c:valAx>
      <c:spPr>
        <a:noFill/>
        <a:ln>
          <a:noFill/>
        </a:ln>
        <a:effectLst/>
      </c:spPr>
    </c:plotArea>
    <c:legend>
      <c:legendPos val="b"/>
      <c:layout>
        <c:manualLayout>
          <c:xMode val="edge"/>
          <c:yMode val="edge"/>
          <c:x val="0.39852673749608408"/>
          <c:y val="0.14896057326231366"/>
          <c:w val="0.21614231528066954"/>
          <c:h val="5.113673374772936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Afiliados según Residencia a la </a:t>
            </a:r>
            <a:r>
              <a:rPr lang="es-ES" sz="1400" b="1" i="0" u="none" strike="noStrike" kern="1200" spc="0" baseline="0">
                <a:solidFill>
                  <a:schemeClr val="accent5">
                    <a:lumMod val="50000"/>
                  </a:schemeClr>
                </a:solidFill>
                <a:latin typeface="Century Gothic" panose="020B0502020202020204" pitchFamily="34" charset="0"/>
                <a:ea typeface="+mn-ea"/>
                <a:cs typeface="+mn-cs"/>
              </a:rPr>
              <a:t>S.S. </a:t>
            </a:r>
            <a:r>
              <a:rPr lang="en-US" sz="1400" b="1" i="0" u="none" strike="noStrike" kern="1200" spc="0" baseline="0">
                <a:solidFill>
                  <a:schemeClr val="accent5">
                    <a:lumMod val="50000"/>
                  </a:schemeClr>
                </a:solidFill>
                <a:latin typeface="Century Gothic" panose="020B0502020202020204" pitchFamily="34" charset="0"/>
                <a:ea typeface="+mn-ea"/>
                <a:cs typeface="+mn-cs"/>
              </a:rPr>
              <a:t>en el Sector Turístico</a:t>
            </a:r>
            <a:endParaRPr lang="es-ES" sz="1400" b="1" i="0" u="none" strike="noStrike" kern="1200" spc="0" baseline="0">
              <a:solidFill>
                <a:schemeClr val="accent5">
                  <a:lumMod val="50000"/>
                </a:schemeClr>
              </a:solidFill>
              <a:latin typeface="Century Gothic" panose="020B0502020202020204" pitchFamily="34" charset="0"/>
              <a:ea typeface="+mn-ea"/>
              <a:cs typeface="+mn-cs"/>
            </a:endParaRPr>
          </a:p>
          <a:p>
            <a:pPr>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Mayo 2026</a:t>
            </a:r>
            <a:endParaRPr lang="es-ES" sz="1400" b="1" i="0" u="none" strike="noStrike" kern="1200" spc="0" baseline="0">
              <a:solidFill>
                <a:schemeClr val="accent5">
                  <a:lumMod val="50000"/>
                </a:schemeClr>
              </a:solidFill>
              <a:latin typeface="Century Gothic" panose="020B0502020202020204" pitchFamily="34" charset="0"/>
              <a:ea typeface="+mn-ea"/>
              <a:cs typeface="+mn-cs"/>
            </a:endParaRPr>
          </a:p>
        </c:rich>
      </c:tx>
      <c:layout>
        <c:manualLayout>
          <c:xMode val="edge"/>
          <c:yMode val="edge"/>
          <c:x val="5.2263779527559048E-2"/>
          <c:y val="2.3148148148148147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ES"/>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2-94A1-4B9B-B702-FDBD6BC8A729}"/>
              </c:ext>
            </c:extLst>
          </c:dPt>
          <c:dPt>
            <c:idx val="1"/>
            <c:bubble3D val="0"/>
            <c:spPr>
              <a:solidFill>
                <a:schemeClr val="accent6">
                  <a:lumMod val="75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94A1-4B9B-B702-FDBD6BC8A729}"/>
              </c:ext>
            </c:extLst>
          </c:dPt>
          <c:dLbls>
            <c:dLbl>
              <c:idx val="0"/>
              <c:layout>
                <c:manualLayout>
                  <c:x val="0.12733792650918635"/>
                  <c:y val="8.0564668999708322E-2"/>
                </c:manualLayout>
              </c:layout>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2-94A1-4B9B-B702-FDBD6BC8A729}"/>
                </c:ext>
              </c:extLst>
            </c:dLbl>
            <c:dLbl>
              <c:idx val="1"/>
              <c:layout>
                <c:manualLayout>
                  <c:x val="-0.10611986001749782"/>
                  <c:y val="-0.13233741615631378"/>
                </c:manualLayout>
              </c:layout>
              <c:tx>
                <c:rich>
                  <a:bodyPr/>
                  <a:lstStyle/>
                  <a:p>
                    <a:fld id="{012B7AB1-6A8F-464B-A017-7BE349453836}" type="CATEGORYNAME">
                      <a:rPr lang="en-US">
                        <a:solidFill>
                          <a:schemeClr val="accent6">
                            <a:lumMod val="75000"/>
                          </a:schemeClr>
                        </a:solidFill>
                      </a:rPr>
                      <a:pPr/>
                      <a:t>[NOMBRE DE CATEGORÍA]</a:t>
                    </a:fld>
                    <a:r>
                      <a:rPr lang="en-US" baseline="0"/>
                      <a:t>
</a:t>
                    </a:r>
                    <a:fld id="{4DEE6BAA-F375-45DE-970E-ECA26A83F59F}" type="PERCENTAGE">
                      <a:rPr lang="en-US" baseline="0">
                        <a:solidFill>
                          <a:schemeClr val="accent6">
                            <a:lumMod val="75000"/>
                          </a:schemeClr>
                        </a:solidFill>
                      </a:rPr>
                      <a:pPr/>
                      <a:t>[PORCENTAJE]</a:t>
                    </a:fld>
                    <a:endParaRPr lang="en-US" baseline="0"/>
                  </a:p>
                </c:rich>
              </c:tx>
              <c:dLblPos val="bestFit"/>
              <c:showLegendKey val="0"/>
              <c:showVal val="0"/>
              <c:showCatName val="1"/>
              <c:showSerName val="0"/>
              <c:showPercent val="1"/>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1-94A1-4B9B-B702-FDBD6BC8A729}"/>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accent1"/>
                    </a:solidFill>
                    <a:latin typeface="+mn-lt"/>
                    <a:ea typeface="+mn-ea"/>
                    <a:cs typeface="+mn-cs"/>
                  </a:defRPr>
                </a:pPr>
                <a:endParaRPr lang="es-ES"/>
              </a:p>
            </c:txPr>
            <c:dLblPos val="ctr"/>
            <c:showLegendKey val="0"/>
            <c:showVal val="0"/>
            <c:showCatName val="1"/>
            <c:showSerName val="0"/>
            <c:showPercent val="1"/>
            <c:showBubbleSize val="0"/>
            <c:showLeaderLines val="0"/>
            <c:extLst>
              <c:ext xmlns:c15="http://schemas.microsoft.com/office/drawing/2012/chart" uri="{CE6537A1-D6FC-4f65-9D91-7224C49458BB}"/>
            </c:extLst>
          </c:dLbls>
          <c:cat>
            <c:strRef>
              <c:f>(TURISMO_3!$A$23,TURISMO_3!$A$70)</c:f>
              <c:strCache>
                <c:ptCount val="2"/>
                <c:pt idx="0">
                  <c:v>Actividades económicas características del turismo</c:v>
                </c:pt>
                <c:pt idx="1">
                  <c:v>Resto de actividades económicas</c:v>
                </c:pt>
              </c:strCache>
            </c:strRef>
          </c:cat>
          <c:val>
            <c:numRef>
              <c:f>(TURISMO_3!$B$23,TURISMO_3!$B$70)</c:f>
              <c:numCache>
                <c:formatCode>#,##0</c:formatCode>
                <c:ptCount val="2"/>
                <c:pt idx="0">
                  <c:v>95760</c:v>
                </c:pt>
                <c:pt idx="1">
                  <c:v>311375</c:v>
                </c:pt>
              </c:numCache>
            </c:numRef>
          </c:val>
          <c:extLst>
            <c:ext xmlns:c16="http://schemas.microsoft.com/office/drawing/2014/chart" uri="{C3380CC4-5D6E-409C-BE32-E72D297353CC}">
              <c16:uniqueId val="{00000000-94A1-4B9B-B702-FDBD6BC8A729}"/>
            </c:ext>
          </c:extLst>
        </c:ser>
        <c:dLbls>
          <c:dLblPos val="ctr"/>
          <c:showLegendKey val="0"/>
          <c:showVal val="0"/>
          <c:showCatName val="0"/>
          <c:showSerName val="0"/>
          <c:showPercent val="1"/>
          <c:showBubbleSize val="0"/>
          <c:showLeaderLines val="0"/>
        </c:dLbls>
      </c:pie3DChart>
      <c:spPr>
        <a:no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Empresas Inscritas a la Seguridad</a:t>
            </a:r>
            <a:endParaRPr lang="es-ES" sz="1400" b="1" i="0" u="none" strike="noStrike" kern="1200" spc="0" baseline="0">
              <a:solidFill>
                <a:schemeClr val="accent5">
                  <a:lumMod val="50000"/>
                </a:schemeClr>
              </a:solidFill>
              <a:latin typeface="Century Gothic" panose="020B0502020202020204" pitchFamily="34" charset="0"/>
              <a:ea typeface="+mn-ea"/>
              <a:cs typeface="+mn-cs"/>
            </a:endParaRPr>
          </a:p>
          <a:p>
            <a:pPr>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Social en el Sector Turístico</a:t>
            </a:r>
            <a:endParaRPr lang="es-ES" sz="1400" b="1" i="0" u="none" strike="noStrike" kern="1200" spc="0" baseline="0">
              <a:solidFill>
                <a:schemeClr val="accent5">
                  <a:lumMod val="50000"/>
                </a:schemeClr>
              </a:solidFill>
              <a:latin typeface="Century Gothic" panose="020B0502020202020204" pitchFamily="34" charset="0"/>
              <a:ea typeface="+mn-ea"/>
              <a:cs typeface="+mn-cs"/>
            </a:endParaRPr>
          </a:p>
          <a:p>
            <a:pPr>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Mayo 2026</a:t>
            </a:r>
            <a:endParaRPr lang="es-ES" sz="1400" b="1" i="0" u="none" strike="noStrike" kern="1200" spc="0" baseline="0">
              <a:solidFill>
                <a:schemeClr val="accent5">
                  <a:lumMod val="50000"/>
                </a:schemeClr>
              </a:solidFill>
              <a:latin typeface="Century Gothic" panose="020B0502020202020204" pitchFamily="34" charset="0"/>
              <a:ea typeface="+mn-ea"/>
              <a:cs typeface="+mn-cs"/>
            </a:endParaRPr>
          </a:p>
        </c:rich>
      </c:tx>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ES"/>
        </a:p>
      </c:txPr>
    </c:title>
    <c:autoTitleDeleted val="0"/>
    <c:plotArea>
      <c:layout>
        <c:manualLayout>
          <c:layoutTarget val="inner"/>
          <c:xMode val="edge"/>
          <c:yMode val="edge"/>
          <c:x val="0.17776552930883641"/>
          <c:y val="0.37599117818606009"/>
          <c:w val="0.36963013998250221"/>
          <c:h val="0.61605023330417041"/>
        </c:manualLayout>
      </c:layout>
      <c:doughnutChart>
        <c:varyColors val="1"/>
        <c:ser>
          <c:idx val="0"/>
          <c:order val="0"/>
          <c:spPr>
            <a:solidFill>
              <a:schemeClr val="accent6">
                <a:lumMod val="75000"/>
              </a:schemeClr>
            </a:solidFill>
          </c:spPr>
          <c:dPt>
            <c:idx val="0"/>
            <c:bubble3D val="0"/>
            <c:spPr>
              <a:solidFill>
                <a:schemeClr val="accent6">
                  <a:lumMod val="75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6C69-4961-BC61-2DE36C217C67}"/>
              </c:ext>
            </c:extLst>
          </c:dPt>
          <c:dPt>
            <c:idx val="1"/>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ABAA-4CB8-BC8C-6C6F2C6E5565}"/>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(TURISMO_3!$A$23,TURISMO_3!$A$70)</c:f>
              <c:strCache>
                <c:ptCount val="2"/>
                <c:pt idx="0">
                  <c:v>Actividades económicas características del turismo</c:v>
                </c:pt>
                <c:pt idx="1">
                  <c:v>Resto de actividades económicas</c:v>
                </c:pt>
              </c:strCache>
            </c:strRef>
          </c:cat>
          <c:val>
            <c:numRef>
              <c:f>(TURISMO_3!$C$23,TURISMO_3!$C$70)</c:f>
              <c:numCache>
                <c:formatCode>#,##0</c:formatCode>
                <c:ptCount val="2"/>
                <c:pt idx="0">
                  <c:v>6820</c:v>
                </c:pt>
                <c:pt idx="1">
                  <c:v>21111</c:v>
                </c:pt>
              </c:numCache>
            </c:numRef>
          </c:val>
          <c:extLst>
            <c:ext xmlns:c16="http://schemas.microsoft.com/office/drawing/2014/chart" uri="{C3380CC4-5D6E-409C-BE32-E72D297353CC}">
              <c16:uniqueId val="{00000000-ABAA-4CB8-BC8C-6C6F2C6E5565}"/>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2">
                    <a:lumMod val="50000"/>
                  </a:schemeClr>
                </a:solidFill>
                <a:latin typeface="+mn-lt"/>
                <a:ea typeface="+mn-ea"/>
                <a:cs typeface="+mn-cs"/>
              </a:defRPr>
            </a:pPr>
            <a:r>
              <a:rPr lang="es-ES" b="1">
                <a:solidFill>
                  <a:schemeClr val="tx2">
                    <a:lumMod val="50000"/>
                  </a:schemeClr>
                </a:solidFill>
              </a:rPr>
              <a:t>Evolución del número de cruceristas en la isla de Tenerife (2026</a:t>
            </a:r>
            <a:r>
              <a:rPr lang="es-ES" b="1" baseline="0">
                <a:solidFill>
                  <a:schemeClr val="tx2">
                    <a:lumMod val="50000"/>
                  </a:schemeClr>
                </a:solidFill>
              </a:rPr>
              <a:t> - 2025)</a:t>
            </a:r>
            <a:endParaRPr lang="es-ES" b="1">
              <a:solidFill>
                <a:schemeClr val="tx2">
                  <a:lumMod val="50000"/>
                </a:schemeClr>
              </a:solidFill>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2">
                  <a:lumMod val="50000"/>
                </a:schemeClr>
              </a:solidFill>
              <a:latin typeface="+mn-lt"/>
              <a:ea typeface="+mn-ea"/>
              <a:cs typeface="+mn-cs"/>
            </a:defRPr>
          </a:pPr>
          <a:endParaRPr lang="es-ES"/>
        </a:p>
      </c:txPr>
    </c:title>
    <c:autoTitleDeleted val="0"/>
    <c:plotArea>
      <c:layout/>
      <c:lineChart>
        <c:grouping val="standard"/>
        <c:varyColors val="0"/>
        <c:ser>
          <c:idx val="0"/>
          <c:order val="0"/>
          <c:tx>
            <c:strRef>
              <c:f>CRUCEROS!$A$22</c:f>
              <c:strCache>
                <c:ptCount val="1"/>
                <c:pt idx="0">
                  <c:v>2025</c:v>
                </c:pt>
              </c:strCache>
            </c:strRef>
          </c:tx>
          <c:spPr>
            <a:ln w="28575" cap="rnd">
              <a:solidFill>
                <a:schemeClr val="accent1"/>
              </a:solidFill>
              <a:round/>
            </a:ln>
            <a:effectLst/>
          </c:spPr>
          <c:marker>
            <c:symbol val="none"/>
          </c:marker>
          <c:cat>
            <c:strRef>
              <c:f>CRUCEROS!$A$24:$A$35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CRUCEROS!$D$24:$D$35</c:f>
              <c:numCache>
                <c:formatCode>#,##0</c:formatCode>
                <c:ptCount val="12"/>
                <c:pt idx="0">
                  <c:v>181583</c:v>
                </c:pt>
                <c:pt idx="1">
                  <c:v>149797</c:v>
                </c:pt>
                <c:pt idx="2">
                  <c:v>168659</c:v>
                </c:pt>
                <c:pt idx="3">
                  <c:v>111807</c:v>
                </c:pt>
                <c:pt idx="4">
                  <c:v>15590</c:v>
                </c:pt>
                <c:pt idx="5">
                  <c:v>7613</c:v>
                </c:pt>
                <c:pt idx="6">
                  <c:v>6204</c:v>
                </c:pt>
                <c:pt idx="7">
                  <c:v>9640</c:v>
                </c:pt>
                <c:pt idx="8">
                  <c:v>18041</c:v>
                </c:pt>
                <c:pt idx="9">
                  <c:v>93054</c:v>
                </c:pt>
                <c:pt idx="10">
                  <c:v>189097</c:v>
                </c:pt>
                <c:pt idx="11">
                  <c:v>199731</c:v>
                </c:pt>
              </c:numCache>
            </c:numRef>
          </c:val>
          <c:smooth val="0"/>
          <c:extLst>
            <c:ext xmlns:c16="http://schemas.microsoft.com/office/drawing/2014/chart" uri="{C3380CC4-5D6E-409C-BE32-E72D297353CC}">
              <c16:uniqueId val="{00000000-E34B-435E-BA22-B9FB50054719}"/>
            </c:ext>
          </c:extLst>
        </c:ser>
        <c:ser>
          <c:idx val="1"/>
          <c:order val="1"/>
          <c:tx>
            <c:strRef>
              <c:f>CRUCEROS!$A$3</c:f>
              <c:strCache>
                <c:ptCount val="1"/>
                <c:pt idx="0">
                  <c:v>2026</c:v>
                </c:pt>
              </c:strCache>
            </c:strRef>
          </c:tx>
          <c:spPr>
            <a:ln w="28575" cap="rnd">
              <a:solidFill>
                <a:schemeClr val="accent2"/>
              </a:solidFill>
              <a:round/>
            </a:ln>
            <a:effectLst/>
          </c:spPr>
          <c:marker>
            <c:symbol val="none"/>
          </c:marker>
          <c:cat>
            <c:strRef>
              <c:f>CRUCEROS!$A$24:$A$35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CRUCEROS!$D$5:$D$16</c:f>
              <c:numCache>
                <c:formatCode>#,##0</c:formatCode>
                <c:ptCount val="12"/>
                <c:pt idx="0">
                  <c:v>196517</c:v>
                </c:pt>
                <c:pt idx="1">
                  <c:v>163612</c:v>
                </c:pt>
                <c:pt idx="2">
                  <c:v>199365</c:v>
                </c:pt>
                <c:pt idx="3">
                  <c:v>113622</c:v>
                </c:pt>
                <c:pt idx="4">
                  <c:v>11832</c:v>
                </c:pt>
              </c:numCache>
            </c:numRef>
          </c:val>
          <c:smooth val="0"/>
          <c:extLst>
            <c:ext xmlns:c16="http://schemas.microsoft.com/office/drawing/2014/chart" uri="{C3380CC4-5D6E-409C-BE32-E72D297353CC}">
              <c16:uniqueId val="{00000001-E34B-435E-BA22-B9FB50054719}"/>
            </c:ext>
          </c:extLst>
        </c:ser>
        <c:dLbls>
          <c:showLegendKey val="0"/>
          <c:showVal val="0"/>
          <c:showCatName val="0"/>
          <c:showSerName val="0"/>
          <c:showPercent val="0"/>
          <c:showBubbleSize val="0"/>
        </c:dLbls>
        <c:smooth val="0"/>
        <c:axId val="213647360"/>
        <c:axId val="214275712"/>
      </c:lineChart>
      <c:catAx>
        <c:axId val="21364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275712"/>
        <c:crosses val="autoZero"/>
        <c:auto val="1"/>
        <c:lblAlgn val="ctr"/>
        <c:lblOffset val="100"/>
        <c:noMultiLvlLbl val="0"/>
      </c:catAx>
      <c:valAx>
        <c:axId val="214275712"/>
        <c:scaling>
          <c:orientation val="minMax"/>
        </c:scaling>
        <c:delete val="0"/>
        <c:axPos val="l"/>
        <c:majorGridlines>
          <c:spPr>
            <a:ln w="9525" cap="flat" cmpd="sng" algn="ctr">
              <a:solidFill>
                <a:schemeClr val="accent1">
                  <a:lumMod val="40000"/>
                  <a:lumOff val="6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73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r>
              <a:rPr lang="en-US">
                <a:solidFill>
                  <a:schemeClr val="accent5">
                    <a:lumMod val="50000"/>
                  </a:schemeClr>
                </a:solidFill>
              </a:rPr>
              <a:t>Evolución Mensual del</a:t>
            </a:r>
            <a:r>
              <a:rPr lang="en-US" baseline="0">
                <a:solidFill>
                  <a:schemeClr val="accent5">
                    <a:lumMod val="50000"/>
                  </a:schemeClr>
                </a:solidFill>
              </a:rPr>
              <a:t> paro en la isla de tenerife</a:t>
            </a:r>
            <a:endParaRPr lang="en-US">
              <a:solidFill>
                <a:schemeClr val="accent5">
                  <a:lumMod val="50000"/>
                </a:schemeClr>
              </a:solidFill>
            </a:endParaRPr>
          </a:p>
        </c:rich>
      </c:tx>
      <c:layout/>
      <c:overlay val="0"/>
      <c:spPr>
        <a:noFill/>
        <a:ln>
          <a:noFill/>
        </a:ln>
        <a:effectLst/>
      </c:spPr>
    </c:title>
    <c:autoTitleDeleted val="0"/>
    <c:plotArea>
      <c:layout/>
      <c:barChart>
        <c:barDir val="bar"/>
        <c:grouping val="clustered"/>
        <c:varyColors val="0"/>
        <c:ser>
          <c:idx val="0"/>
          <c:order val="0"/>
          <c:tx>
            <c:strRef>
              <c:f>'PARO_1 '!$A$5</c:f>
              <c:strCache>
                <c:ptCount val="1"/>
                <c:pt idx="0">
                  <c:v>Meses</c:v>
                </c:pt>
              </c:strCache>
            </c:strRef>
          </c:tx>
          <c:spPr>
            <a:gradFill flip="none" rotWithShape="1">
              <a:gsLst>
                <a:gs pos="0">
                  <a:schemeClr val="accent4"/>
                </a:gs>
                <a:gs pos="75000">
                  <a:schemeClr val="accent4">
                    <a:lumMod val="60000"/>
                    <a:lumOff val="40000"/>
                  </a:schemeClr>
                </a:gs>
                <a:gs pos="51000">
                  <a:schemeClr val="accent4">
                    <a:alpha val="75000"/>
                  </a:schemeClr>
                </a:gs>
                <a:gs pos="100000">
                  <a:schemeClr val="accent4">
                    <a:lumMod val="20000"/>
                    <a:lumOff val="80000"/>
                    <a:alpha val="15000"/>
                  </a:schemeClr>
                </a:gs>
              </a:gsLst>
              <a:lin ang="10800000" scaled="1"/>
              <a:tileRect/>
            </a:gradFill>
            <a:ln>
              <a:noFill/>
            </a:ln>
            <a:effectLst/>
          </c:spPr>
          <c:invertIfNegative val="0"/>
          <c:cat>
            <c:numRef>
              <c:f>'PARO_1 '!$A$6:$A$18</c:f>
              <c:numCache>
                <c:formatCode>mmm\-yy</c:formatCode>
                <c:ptCount val="13"/>
                <c:pt idx="0">
                  <c:v>46023</c:v>
                </c:pt>
                <c:pt idx="1">
                  <c:v>46054</c:v>
                </c:pt>
                <c:pt idx="2">
                  <c:v>46082</c:v>
                </c:pt>
                <c:pt idx="3">
                  <c:v>46113</c:v>
                </c:pt>
                <c:pt idx="4">
                  <c:v>46143</c:v>
                </c:pt>
                <c:pt idx="5">
                  <c:v>46174</c:v>
                </c:pt>
                <c:pt idx="6">
                  <c:v>46204</c:v>
                </c:pt>
                <c:pt idx="7">
                  <c:v>46235</c:v>
                </c:pt>
                <c:pt idx="8">
                  <c:v>46266</c:v>
                </c:pt>
                <c:pt idx="9">
                  <c:v>46296</c:v>
                </c:pt>
                <c:pt idx="10">
                  <c:v>46327</c:v>
                </c:pt>
                <c:pt idx="11">
                  <c:v>46357</c:v>
                </c:pt>
                <c:pt idx="12">
                  <c:v>45992</c:v>
                </c:pt>
              </c:numCache>
            </c:numRef>
          </c:cat>
          <c:val>
            <c:numRef>
              <c:f>'PARO_1 '!$F$6:$F$18</c:f>
              <c:numCache>
                <c:formatCode>#,##0</c:formatCode>
                <c:ptCount val="13"/>
                <c:pt idx="0">
                  <c:v>62982</c:v>
                </c:pt>
                <c:pt idx="1">
                  <c:v>62923</c:v>
                </c:pt>
                <c:pt idx="2">
                  <c:v>63501</c:v>
                </c:pt>
                <c:pt idx="3">
                  <c:v>62965</c:v>
                </c:pt>
                <c:pt idx="4">
                  <c:v>62714</c:v>
                </c:pt>
                <c:pt idx="12">
                  <c:v>62989</c:v>
                </c:pt>
              </c:numCache>
            </c:numRef>
          </c:val>
          <c:extLst>
            <c:ext xmlns:c16="http://schemas.microsoft.com/office/drawing/2014/chart" uri="{C3380CC4-5D6E-409C-BE32-E72D297353CC}">
              <c16:uniqueId val="{00000000-E3B1-4283-8B93-BBBD07658FEB}"/>
            </c:ext>
          </c:extLst>
        </c:ser>
        <c:dLbls>
          <c:showLegendKey val="0"/>
          <c:showVal val="0"/>
          <c:showCatName val="0"/>
          <c:showSerName val="0"/>
          <c:showPercent val="0"/>
          <c:showBubbleSize val="0"/>
        </c:dLbls>
        <c:gapWidth val="326"/>
        <c:overlap val="-58"/>
        <c:axId val="214375936"/>
        <c:axId val="214679552"/>
      </c:barChart>
      <c:dateAx>
        <c:axId val="214375936"/>
        <c:scaling>
          <c:orientation val="maxMin"/>
        </c:scaling>
        <c:delete val="0"/>
        <c:axPos val="l"/>
        <c:numFmt formatCode="mmm\-yy" sourceLinked="1"/>
        <c:majorTickMark val="out"/>
        <c:minorTickMark val="none"/>
        <c:tickLblPos val="nextTo"/>
        <c:spPr>
          <a:noFill/>
          <a:ln w="19050" cap="flat" cmpd="sng" algn="ctr">
            <a:solidFill>
              <a:schemeClr val="tx1">
                <a:lumMod val="15000"/>
                <a:lumOff val="8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679552"/>
        <c:crosses val="autoZero"/>
        <c:auto val="1"/>
        <c:lblOffset val="100"/>
        <c:baseTimeUnit val="months"/>
      </c:dateAx>
      <c:valAx>
        <c:axId val="214679552"/>
        <c:scaling>
          <c:orientation val="minMax"/>
        </c:scaling>
        <c:delete val="0"/>
        <c:axPos val="t"/>
        <c:majorGridlines>
          <c:spPr>
            <a:ln w="9525" cap="flat" cmpd="sng" algn="ctr">
              <a:gradFill>
                <a:gsLst>
                  <a:gs pos="99000">
                    <a:schemeClr val="tx1">
                      <a:lumMod val="25000"/>
                      <a:lumOff val="75000"/>
                    </a:schemeClr>
                  </a:gs>
                  <a:gs pos="0">
                    <a:schemeClr val="tx1">
                      <a:lumMod val="15000"/>
                      <a:lumOff val="8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37593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accent5">
                    <a:lumMod val="50000"/>
                  </a:schemeClr>
                </a:solidFill>
                <a:latin typeface="+mn-lt"/>
                <a:ea typeface="+mn-ea"/>
                <a:cs typeface="+mn-cs"/>
              </a:defRPr>
            </a:pPr>
            <a:r>
              <a:rPr lang="es-ES" sz="1400" b="1">
                <a:solidFill>
                  <a:schemeClr val="accent5">
                    <a:lumMod val="50000"/>
                  </a:schemeClr>
                </a:solidFill>
              </a:rPr>
              <a:t>Evolución Mensual</a:t>
            </a:r>
            <a:r>
              <a:rPr lang="es-ES" sz="1400" b="1" baseline="0">
                <a:solidFill>
                  <a:schemeClr val="accent5">
                    <a:lumMod val="50000"/>
                  </a:schemeClr>
                </a:solidFill>
              </a:rPr>
              <a:t> del Paro Registrado por Sexos</a:t>
            </a:r>
            <a:endParaRPr lang="es-ES" sz="1400" b="1">
              <a:solidFill>
                <a:schemeClr val="accent5">
                  <a:lumMod val="50000"/>
                </a:schemeClr>
              </a:solidFill>
            </a:endParaRPr>
          </a:p>
        </c:rich>
      </c:tx>
      <c:layout>
        <c:manualLayout>
          <c:xMode val="edge"/>
          <c:yMode val="edge"/>
          <c:x val="5.6376591814912023E-2"/>
          <c:y val="4.1666666666666664E-2"/>
        </c:manualLayout>
      </c:layout>
      <c:overlay val="0"/>
      <c:spPr>
        <a:noFill/>
        <a:ln>
          <a:noFill/>
        </a:ln>
        <a:effectLst/>
      </c:spPr>
    </c:title>
    <c:autoTitleDeleted val="0"/>
    <c:plotArea>
      <c:layout/>
      <c:barChart>
        <c:barDir val="col"/>
        <c:grouping val="clustered"/>
        <c:varyColors val="0"/>
        <c:ser>
          <c:idx val="0"/>
          <c:order val="0"/>
          <c:tx>
            <c:strRef>
              <c:f>'PARO_1 '!$B$5</c:f>
              <c:strCache>
                <c:ptCount val="1"/>
                <c:pt idx="0">
                  <c:v>Hombres</c:v>
                </c:pt>
              </c:strCache>
            </c:strRef>
          </c:tx>
          <c:spPr>
            <a:noFill/>
            <a:ln w="25400" cap="flat" cmpd="sng" algn="ctr">
              <a:solidFill>
                <a:schemeClr val="accent5">
                  <a:alpha val="96000"/>
                </a:schemeClr>
              </a:solidFill>
              <a:miter lim="800000"/>
            </a:ln>
            <a:effectLst/>
          </c:spPr>
          <c:invertIfNegative val="0"/>
          <c:cat>
            <c:numRef>
              <c:f>'PARO_1 '!$A$6:$A$18</c:f>
              <c:numCache>
                <c:formatCode>mmm\-yy</c:formatCode>
                <c:ptCount val="13"/>
                <c:pt idx="0">
                  <c:v>46023</c:v>
                </c:pt>
                <c:pt idx="1">
                  <c:v>46054</c:v>
                </c:pt>
                <c:pt idx="2">
                  <c:v>46082</c:v>
                </c:pt>
                <c:pt idx="3">
                  <c:v>46113</c:v>
                </c:pt>
                <c:pt idx="4">
                  <c:v>46143</c:v>
                </c:pt>
                <c:pt idx="5">
                  <c:v>46174</c:v>
                </c:pt>
                <c:pt idx="6">
                  <c:v>46204</c:v>
                </c:pt>
                <c:pt idx="7">
                  <c:v>46235</c:v>
                </c:pt>
                <c:pt idx="8">
                  <c:v>46266</c:v>
                </c:pt>
                <c:pt idx="9">
                  <c:v>46296</c:v>
                </c:pt>
                <c:pt idx="10">
                  <c:v>46327</c:v>
                </c:pt>
                <c:pt idx="11">
                  <c:v>46357</c:v>
                </c:pt>
                <c:pt idx="12">
                  <c:v>45992</c:v>
                </c:pt>
              </c:numCache>
            </c:numRef>
          </c:cat>
          <c:val>
            <c:numRef>
              <c:f>'PARO_1 '!$B$6:$B$18</c:f>
              <c:numCache>
                <c:formatCode>#,##0</c:formatCode>
                <c:ptCount val="13"/>
                <c:pt idx="0">
                  <c:v>26652</c:v>
                </c:pt>
                <c:pt idx="1">
                  <c:v>26539</c:v>
                </c:pt>
                <c:pt idx="2">
                  <c:v>26928</c:v>
                </c:pt>
                <c:pt idx="3">
                  <c:v>26637</c:v>
                </c:pt>
                <c:pt idx="4">
                  <c:v>26462</c:v>
                </c:pt>
                <c:pt idx="12">
                  <c:v>26800</c:v>
                </c:pt>
              </c:numCache>
            </c:numRef>
          </c:val>
          <c:extLst>
            <c:ext xmlns:c16="http://schemas.microsoft.com/office/drawing/2014/chart" uri="{C3380CC4-5D6E-409C-BE32-E72D297353CC}">
              <c16:uniqueId val="{00000000-7682-4C71-AEB1-9BAAEF8149F2}"/>
            </c:ext>
          </c:extLst>
        </c:ser>
        <c:ser>
          <c:idx val="1"/>
          <c:order val="1"/>
          <c:tx>
            <c:strRef>
              <c:f>'PARO_1 '!$C$5</c:f>
              <c:strCache>
                <c:ptCount val="1"/>
                <c:pt idx="0">
                  <c:v>Mujeres</c:v>
                </c:pt>
              </c:strCache>
            </c:strRef>
          </c:tx>
          <c:spPr>
            <a:noFill/>
            <a:ln w="25400" cap="flat" cmpd="sng" algn="ctr">
              <a:solidFill>
                <a:srgbClr val="885CB4"/>
              </a:solidFill>
              <a:miter lim="800000"/>
            </a:ln>
            <a:effectLst/>
          </c:spPr>
          <c:invertIfNegative val="0"/>
          <c:cat>
            <c:numRef>
              <c:f>'PARO_1 '!$A$6:$A$18</c:f>
              <c:numCache>
                <c:formatCode>mmm\-yy</c:formatCode>
                <c:ptCount val="13"/>
                <c:pt idx="0">
                  <c:v>46023</c:v>
                </c:pt>
                <c:pt idx="1">
                  <c:v>46054</c:v>
                </c:pt>
                <c:pt idx="2">
                  <c:v>46082</c:v>
                </c:pt>
                <c:pt idx="3">
                  <c:v>46113</c:v>
                </c:pt>
                <c:pt idx="4">
                  <c:v>46143</c:v>
                </c:pt>
                <c:pt idx="5">
                  <c:v>46174</c:v>
                </c:pt>
                <c:pt idx="6">
                  <c:v>46204</c:v>
                </c:pt>
                <c:pt idx="7">
                  <c:v>46235</c:v>
                </c:pt>
                <c:pt idx="8">
                  <c:v>46266</c:v>
                </c:pt>
                <c:pt idx="9">
                  <c:v>46296</c:v>
                </c:pt>
                <c:pt idx="10">
                  <c:v>46327</c:v>
                </c:pt>
                <c:pt idx="11">
                  <c:v>46357</c:v>
                </c:pt>
                <c:pt idx="12">
                  <c:v>45992</c:v>
                </c:pt>
              </c:numCache>
            </c:numRef>
          </c:cat>
          <c:val>
            <c:numRef>
              <c:f>'PARO_1 '!$C$6:$C$18</c:f>
              <c:numCache>
                <c:formatCode>#,##0</c:formatCode>
                <c:ptCount val="13"/>
                <c:pt idx="0">
                  <c:v>36330</c:v>
                </c:pt>
                <c:pt idx="1">
                  <c:v>36384</c:v>
                </c:pt>
                <c:pt idx="2">
                  <c:v>36573</c:v>
                </c:pt>
                <c:pt idx="3">
                  <c:v>36328</c:v>
                </c:pt>
                <c:pt idx="4">
                  <c:v>36252</c:v>
                </c:pt>
                <c:pt idx="12">
                  <c:v>36189</c:v>
                </c:pt>
              </c:numCache>
            </c:numRef>
          </c:val>
          <c:extLst>
            <c:ext xmlns:c16="http://schemas.microsoft.com/office/drawing/2014/chart" uri="{C3380CC4-5D6E-409C-BE32-E72D297353CC}">
              <c16:uniqueId val="{00000001-7682-4C71-AEB1-9BAAEF8149F2}"/>
            </c:ext>
          </c:extLst>
        </c:ser>
        <c:dLbls>
          <c:showLegendKey val="0"/>
          <c:showVal val="0"/>
          <c:showCatName val="0"/>
          <c:showSerName val="0"/>
          <c:showPercent val="0"/>
          <c:showBubbleSize val="0"/>
        </c:dLbls>
        <c:gapWidth val="164"/>
        <c:overlap val="-35"/>
        <c:axId val="214921216"/>
        <c:axId val="214681280"/>
      </c:barChart>
      <c:dateAx>
        <c:axId val="214921216"/>
        <c:scaling>
          <c:orientation val="minMax"/>
        </c:scaling>
        <c:delete val="0"/>
        <c:axPos val="b"/>
        <c:numFmt formatCode="mmm\-yy"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4681280"/>
        <c:crosses val="autoZero"/>
        <c:auto val="1"/>
        <c:lblOffset val="100"/>
        <c:baseTimeUnit val="months"/>
      </c:dateAx>
      <c:valAx>
        <c:axId val="214681280"/>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4921216"/>
        <c:crosses val="autoZero"/>
        <c:crossBetween val="between"/>
      </c:valAx>
      <c:spPr>
        <a:noFill/>
        <a:ln>
          <a:noFill/>
        </a:ln>
        <a:effectLst/>
      </c:spPr>
    </c:plotArea>
    <c:legend>
      <c:legendPos val="t"/>
      <c:layout>
        <c:manualLayout>
          <c:xMode val="edge"/>
          <c:yMode val="edge"/>
          <c:x val="0.339432293185574"/>
          <c:y val="0.18097222222222226"/>
          <c:w val="0.24706133955477788"/>
          <c:h val="7.812554680664916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ES"/>
              <a:t>Evolución del Paro Registrado a Enero de cada año por Sexos</a:t>
            </a:r>
          </a:p>
        </c:rich>
      </c:tx>
      <c:layout>
        <c:manualLayout>
          <c:xMode val="edge"/>
          <c:yMode val="edge"/>
          <c:x val="0.14005523408480641"/>
          <c:y val="7.1182315846584736E-3"/>
        </c:manualLayout>
      </c:layout>
      <c:overlay val="0"/>
      <c:spPr>
        <a:noFill/>
        <a:ln>
          <a:noFill/>
        </a:ln>
        <a:effectLst/>
      </c:spPr>
    </c:title>
    <c:autoTitleDeleted val="0"/>
    <c:plotArea>
      <c:layout>
        <c:manualLayout>
          <c:layoutTarget val="inner"/>
          <c:xMode val="edge"/>
          <c:yMode val="edge"/>
          <c:x val="9.069725088551002E-2"/>
          <c:y val="0.15530916385440471"/>
          <c:w val="0.87009787929055615"/>
          <c:h val="0.6738706533247466"/>
        </c:manualLayout>
      </c:layout>
      <c:scatterChart>
        <c:scatterStyle val="lineMarker"/>
        <c:varyColors val="0"/>
        <c:ser>
          <c:idx val="0"/>
          <c:order val="0"/>
          <c:tx>
            <c:strRef>
              <c:f>'PARO_1 '!$J$5</c:f>
              <c:strCache>
                <c:ptCount val="1"/>
                <c:pt idx="0">
                  <c:v>Hombres</c:v>
                </c:pt>
              </c:strCache>
            </c:strRef>
          </c:tx>
          <c:spPr>
            <a:ln w="9525" cap="rnd">
              <a:solidFill>
                <a:schemeClr val="accent5">
                  <a:lumMod val="60000"/>
                  <a:lumOff val="40000"/>
                </a:schemeClr>
              </a:solidFill>
              <a:round/>
            </a:ln>
            <a:effectLst>
              <a:outerShdw blurRad="40000" dist="23000" dir="5400000" rotWithShape="0">
                <a:srgbClr val="000000">
                  <a:alpha val="35000"/>
                </a:srgbClr>
              </a:outerShdw>
            </a:effectLst>
          </c:spPr>
          <c:marker>
            <c:symbol val="circle"/>
            <c:size val="5"/>
            <c:spPr>
              <a:solidFill>
                <a:schemeClr val="accent5">
                  <a:lumMod val="60000"/>
                  <a:lumOff val="40000"/>
                </a:schemeClr>
              </a:solidFill>
              <a:ln w="9525">
                <a:solidFill>
                  <a:schemeClr val="accent5">
                    <a:lumMod val="75000"/>
                  </a:schemeClr>
                </a:solidFill>
                <a:round/>
              </a:ln>
              <a:effectLst>
                <a:outerShdw blurRad="40000" dist="23000" dir="5400000" rotWithShape="0">
                  <a:srgbClr val="000000">
                    <a:alpha val="35000"/>
                  </a:srgbClr>
                </a:outerShdw>
              </a:effectLst>
            </c:spPr>
          </c:marker>
          <c:xVal>
            <c:numRef>
              <c:f>'PARO_1 '!$I$6:$I$18</c:f>
              <c:numCache>
                <c:formatCode>@</c:formatCode>
                <c:ptCount val="13"/>
                <c:pt idx="0">
                  <c:v>2014</c:v>
                </c:pt>
                <c:pt idx="1">
                  <c:v>2015</c:v>
                </c:pt>
                <c:pt idx="2">
                  <c:v>2016</c:v>
                </c:pt>
                <c:pt idx="3">
                  <c:v>2017</c:v>
                </c:pt>
                <c:pt idx="4">
                  <c:v>2018</c:v>
                </c:pt>
                <c:pt idx="5">
                  <c:v>2019</c:v>
                </c:pt>
                <c:pt idx="6">
                  <c:v>2020</c:v>
                </c:pt>
                <c:pt idx="7">
                  <c:v>2021</c:v>
                </c:pt>
                <c:pt idx="8">
                  <c:v>2022</c:v>
                </c:pt>
                <c:pt idx="9">
                  <c:v>2023</c:v>
                </c:pt>
                <c:pt idx="10" formatCode="General">
                  <c:v>2024</c:v>
                </c:pt>
                <c:pt idx="11" formatCode="General">
                  <c:v>2025</c:v>
                </c:pt>
                <c:pt idx="12" formatCode="General">
                  <c:v>2026</c:v>
                </c:pt>
              </c:numCache>
            </c:numRef>
          </c:xVal>
          <c:yVal>
            <c:numRef>
              <c:f>'PARO_1 '!$J$6:$J$18</c:f>
              <c:numCache>
                <c:formatCode>#,##0</c:formatCode>
                <c:ptCount val="13"/>
                <c:pt idx="0">
                  <c:v>58134</c:v>
                </c:pt>
                <c:pt idx="1">
                  <c:v>53523</c:v>
                </c:pt>
                <c:pt idx="2">
                  <c:v>49494</c:v>
                </c:pt>
                <c:pt idx="3">
                  <c:v>45576</c:v>
                </c:pt>
                <c:pt idx="4" formatCode="_-* #,##0_-;\-* #,##0_-;_-* &quot;-&quot;??_-;_-@_-">
                  <c:v>41129</c:v>
                </c:pt>
                <c:pt idx="5">
                  <c:v>39836</c:v>
                </c:pt>
                <c:pt idx="6">
                  <c:v>40983</c:v>
                </c:pt>
                <c:pt idx="7">
                  <c:v>56457</c:v>
                </c:pt>
                <c:pt idx="8">
                  <c:v>39466</c:v>
                </c:pt>
                <c:pt idx="9">
                  <c:v>34720</c:v>
                </c:pt>
                <c:pt idx="10">
                  <c:v>31445</c:v>
                </c:pt>
                <c:pt idx="11">
                  <c:v>28787</c:v>
                </c:pt>
                <c:pt idx="12">
                  <c:v>26652</c:v>
                </c:pt>
              </c:numCache>
            </c:numRef>
          </c:yVal>
          <c:smooth val="0"/>
          <c:extLst>
            <c:ext xmlns:c16="http://schemas.microsoft.com/office/drawing/2014/chart" uri="{C3380CC4-5D6E-409C-BE32-E72D297353CC}">
              <c16:uniqueId val="{00000000-E8B7-46EF-A1D5-E4B332D036A3}"/>
            </c:ext>
          </c:extLst>
        </c:ser>
        <c:ser>
          <c:idx val="1"/>
          <c:order val="1"/>
          <c:tx>
            <c:strRef>
              <c:f>'PARO_1 '!$K$5</c:f>
              <c:strCache>
                <c:ptCount val="1"/>
                <c:pt idx="0">
                  <c:v>Mujeres</c:v>
                </c:pt>
              </c:strCache>
            </c:strRef>
          </c:tx>
          <c:spPr>
            <a:ln w="9525" cap="rnd">
              <a:solidFill>
                <a:srgbClr val="885CB4"/>
              </a:solidFill>
              <a:round/>
            </a:ln>
            <a:effectLst>
              <a:outerShdw blurRad="40000" dist="23000" dir="5400000" rotWithShape="0">
                <a:srgbClr val="000000">
                  <a:alpha val="35000"/>
                </a:srgbClr>
              </a:outerShdw>
            </a:effectLst>
          </c:spPr>
          <c:marker>
            <c:symbol val="circle"/>
            <c:size val="5"/>
            <c:spPr>
              <a:solidFill>
                <a:srgbClr val="885CB4"/>
              </a:solidFill>
              <a:ln w="9525">
                <a:solidFill>
                  <a:srgbClr val="885CB4"/>
                </a:solidFill>
                <a:round/>
              </a:ln>
              <a:effectLst>
                <a:outerShdw blurRad="40000" dist="23000" dir="5400000" rotWithShape="0">
                  <a:srgbClr val="000000">
                    <a:alpha val="35000"/>
                  </a:srgbClr>
                </a:outerShdw>
              </a:effectLst>
            </c:spPr>
          </c:marker>
          <c:dPt>
            <c:idx val="11"/>
            <c:bubble3D val="0"/>
            <c:extLst>
              <c:ext xmlns:c16="http://schemas.microsoft.com/office/drawing/2014/chart" uri="{C3380CC4-5D6E-409C-BE32-E72D297353CC}">
                <c16:uniqueId val="{00000001-E8B7-46EF-A1D5-E4B332D036A3}"/>
              </c:ext>
            </c:extLst>
          </c:dPt>
          <c:xVal>
            <c:numRef>
              <c:f>'PARO_1 '!$I$6:$I$18</c:f>
              <c:numCache>
                <c:formatCode>@</c:formatCode>
                <c:ptCount val="13"/>
                <c:pt idx="0">
                  <c:v>2014</c:v>
                </c:pt>
                <c:pt idx="1">
                  <c:v>2015</c:v>
                </c:pt>
                <c:pt idx="2">
                  <c:v>2016</c:v>
                </c:pt>
                <c:pt idx="3">
                  <c:v>2017</c:v>
                </c:pt>
                <c:pt idx="4">
                  <c:v>2018</c:v>
                </c:pt>
                <c:pt idx="5">
                  <c:v>2019</c:v>
                </c:pt>
                <c:pt idx="6">
                  <c:v>2020</c:v>
                </c:pt>
                <c:pt idx="7">
                  <c:v>2021</c:v>
                </c:pt>
                <c:pt idx="8">
                  <c:v>2022</c:v>
                </c:pt>
                <c:pt idx="9">
                  <c:v>2023</c:v>
                </c:pt>
                <c:pt idx="10" formatCode="General">
                  <c:v>2024</c:v>
                </c:pt>
                <c:pt idx="11" formatCode="General">
                  <c:v>2025</c:v>
                </c:pt>
                <c:pt idx="12" formatCode="General">
                  <c:v>2026</c:v>
                </c:pt>
              </c:numCache>
            </c:numRef>
          </c:xVal>
          <c:yVal>
            <c:numRef>
              <c:f>'PARO_1 '!$K$6:$K$18</c:f>
              <c:numCache>
                <c:formatCode>#,##0</c:formatCode>
                <c:ptCount val="13"/>
                <c:pt idx="0">
                  <c:v>56797</c:v>
                </c:pt>
                <c:pt idx="1">
                  <c:v>54850</c:v>
                </c:pt>
                <c:pt idx="2">
                  <c:v>53655</c:v>
                </c:pt>
                <c:pt idx="3">
                  <c:v>52375</c:v>
                </c:pt>
                <c:pt idx="4" formatCode="_-* #,##0_-;\-* #,##0_-;_-* &quot;-&quot;??_-;_-@_-">
                  <c:v>50921</c:v>
                </c:pt>
                <c:pt idx="5">
                  <c:v>49947</c:v>
                </c:pt>
                <c:pt idx="6">
                  <c:v>50406</c:v>
                </c:pt>
                <c:pt idx="7">
                  <c:v>65878</c:v>
                </c:pt>
                <c:pt idx="8">
                  <c:v>50035</c:v>
                </c:pt>
                <c:pt idx="9">
                  <c:v>45764</c:v>
                </c:pt>
                <c:pt idx="10">
                  <c:v>41598</c:v>
                </c:pt>
                <c:pt idx="11">
                  <c:v>38890</c:v>
                </c:pt>
                <c:pt idx="12">
                  <c:v>36330</c:v>
                </c:pt>
              </c:numCache>
            </c:numRef>
          </c:yVal>
          <c:smooth val="0"/>
          <c:extLst>
            <c:ext xmlns:c16="http://schemas.microsoft.com/office/drawing/2014/chart" uri="{C3380CC4-5D6E-409C-BE32-E72D297353CC}">
              <c16:uniqueId val="{00000002-E8B7-46EF-A1D5-E4B332D036A3}"/>
            </c:ext>
          </c:extLst>
        </c:ser>
        <c:dLbls>
          <c:showLegendKey val="0"/>
          <c:showVal val="0"/>
          <c:showCatName val="0"/>
          <c:showSerName val="0"/>
          <c:showPercent val="0"/>
          <c:showBubbleSize val="0"/>
        </c:dLbls>
        <c:axId val="214683584"/>
        <c:axId val="214684160"/>
      </c:scatterChart>
      <c:valAx>
        <c:axId val="214683584"/>
        <c:scaling>
          <c:orientation val="minMax"/>
        </c:scaling>
        <c:delete val="0"/>
        <c:axPos val="b"/>
        <c:majorGridlines>
          <c:spPr>
            <a:ln w="9525" cap="flat" cmpd="sng" algn="ctr">
              <a:solidFill>
                <a:schemeClr val="tx2">
                  <a:lumMod val="15000"/>
                  <a:lumOff val="85000"/>
                </a:schemeClr>
              </a:solidFill>
              <a:round/>
            </a:ln>
            <a:effectLst/>
          </c:spPr>
        </c:majorGridlines>
        <c:numFmt formatCode="@"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684160"/>
        <c:crosses val="autoZero"/>
        <c:crossBetween val="midCat"/>
      </c:valAx>
      <c:valAx>
        <c:axId val="214684160"/>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683584"/>
        <c:crosses val="autoZero"/>
        <c:crossBetween val="midCat"/>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all" spc="50" baseline="0">
                <a:solidFill>
                  <a:srgbClr val="1F497D"/>
                </a:solidFill>
                <a:latin typeface="+mn-lt"/>
                <a:ea typeface="+mn-ea"/>
                <a:cs typeface="+mn-cs"/>
              </a:defRPr>
            </a:pPr>
            <a:r>
              <a:rPr lang="en-US" sz="1200" b="1" i="0" u="none" strike="noStrike" kern="1200" baseline="0">
                <a:solidFill>
                  <a:srgbClr val="1F497D"/>
                </a:solidFill>
                <a:latin typeface="+mn-lt"/>
                <a:ea typeface="+mn-ea"/>
                <a:cs typeface="+mn-cs"/>
              </a:rPr>
              <a:t>Evolución Anual Total Parados (a Enero de cada año)</a:t>
            </a:r>
          </a:p>
        </c:rich>
      </c:tx>
      <c:layout/>
      <c:overlay val="0"/>
      <c:spPr>
        <a:noFill/>
        <a:ln>
          <a:noFill/>
        </a:ln>
        <a:effectLst/>
      </c:spPr>
    </c:title>
    <c:autoTitleDeleted val="0"/>
    <c:plotArea>
      <c:layout/>
      <c:barChart>
        <c:barDir val="col"/>
        <c:grouping val="clustered"/>
        <c:varyColors val="0"/>
        <c:ser>
          <c:idx val="0"/>
          <c:order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rect">
                <a:fillToRect l="100000" t="100000"/>
              </a:path>
              <a:tileRect r="-100000" b="-100000"/>
            </a:gradFill>
            <a:ln>
              <a:noFill/>
            </a:ln>
            <a:effectLst/>
          </c:spPr>
          <c:invertIfNegative val="0"/>
          <c:cat>
            <c:numRef>
              <c:f>'PARO_1 '!$I$6:$I$18</c:f>
              <c:numCache>
                <c:formatCode>@</c:formatCode>
                <c:ptCount val="13"/>
                <c:pt idx="0">
                  <c:v>2014</c:v>
                </c:pt>
                <c:pt idx="1">
                  <c:v>2015</c:v>
                </c:pt>
                <c:pt idx="2">
                  <c:v>2016</c:v>
                </c:pt>
                <c:pt idx="3">
                  <c:v>2017</c:v>
                </c:pt>
                <c:pt idx="4">
                  <c:v>2018</c:v>
                </c:pt>
                <c:pt idx="5">
                  <c:v>2019</c:v>
                </c:pt>
                <c:pt idx="6">
                  <c:v>2020</c:v>
                </c:pt>
                <c:pt idx="7">
                  <c:v>2021</c:v>
                </c:pt>
                <c:pt idx="8">
                  <c:v>2022</c:v>
                </c:pt>
                <c:pt idx="9">
                  <c:v>2023</c:v>
                </c:pt>
                <c:pt idx="10" formatCode="General">
                  <c:v>2024</c:v>
                </c:pt>
                <c:pt idx="11" formatCode="General">
                  <c:v>2025</c:v>
                </c:pt>
                <c:pt idx="12" formatCode="General">
                  <c:v>2026</c:v>
                </c:pt>
              </c:numCache>
            </c:numRef>
          </c:cat>
          <c:val>
            <c:numRef>
              <c:f>'PARO_1 '!$N$6:$N$18</c:f>
              <c:numCache>
                <c:formatCode>#,##0</c:formatCode>
                <c:ptCount val="13"/>
                <c:pt idx="0">
                  <c:v>114931</c:v>
                </c:pt>
                <c:pt idx="1">
                  <c:v>108373</c:v>
                </c:pt>
                <c:pt idx="2">
                  <c:v>103149</c:v>
                </c:pt>
                <c:pt idx="3">
                  <c:v>97951</c:v>
                </c:pt>
                <c:pt idx="4">
                  <c:v>92050</c:v>
                </c:pt>
                <c:pt idx="5">
                  <c:v>89783</c:v>
                </c:pt>
                <c:pt idx="6">
                  <c:v>91389</c:v>
                </c:pt>
                <c:pt idx="7">
                  <c:v>122335</c:v>
                </c:pt>
                <c:pt idx="8">
                  <c:v>89501</c:v>
                </c:pt>
                <c:pt idx="9">
                  <c:v>80484</c:v>
                </c:pt>
                <c:pt idx="10">
                  <c:v>73043</c:v>
                </c:pt>
                <c:pt idx="11">
                  <c:v>67677</c:v>
                </c:pt>
                <c:pt idx="12">
                  <c:v>62982</c:v>
                </c:pt>
              </c:numCache>
            </c:numRef>
          </c:val>
          <c:extLst>
            <c:ext xmlns:c16="http://schemas.microsoft.com/office/drawing/2014/chart" uri="{C3380CC4-5D6E-409C-BE32-E72D297353CC}">
              <c16:uniqueId val="{00000000-9CCC-414A-A88F-B9B2A1AB49D4}"/>
            </c:ext>
          </c:extLst>
        </c:ser>
        <c:dLbls>
          <c:showLegendKey val="0"/>
          <c:showVal val="0"/>
          <c:showCatName val="0"/>
          <c:showSerName val="0"/>
          <c:showPercent val="0"/>
          <c:showBubbleSize val="0"/>
        </c:dLbls>
        <c:gapWidth val="355"/>
        <c:overlap val="-70"/>
        <c:axId val="214922752"/>
        <c:axId val="214686464"/>
      </c:barChart>
      <c:catAx>
        <c:axId val="214922752"/>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686464"/>
        <c:crosses val="autoZero"/>
        <c:auto val="1"/>
        <c:lblAlgn val="ctr"/>
        <c:lblOffset val="100"/>
        <c:noMultiLvlLbl val="0"/>
      </c:catAx>
      <c:valAx>
        <c:axId val="214686464"/>
        <c:scaling>
          <c:orientation val="minMax"/>
        </c:scaling>
        <c:delete val="0"/>
        <c:axPos val="l"/>
        <c:majorGridlines>
          <c:spPr>
            <a:ln w="9525" cap="flat" cmpd="sng" algn="ctr">
              <a:solidFill>
                <a:schemeClr val="accent4">
                  <a:lumMod val="40000"/>
                  <a:lumOff val="6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92275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13"/>
    </mc:Choice>
    <mc:Fallback>
      <c:style val="13"/>
    </mc:Fallback>
  </mc:AlternateContent>
  <c:chart>
    <c:autoTitleDeleted val="0"/>
    <c:plotArea>
      <c:layout>
        <c:manualLayout>
          <c:layoutTarget val="inner"/>
          <c:xMode val="edge"/>
          <c:yMode val="edge"/>
          <c:x val="0.12191425085948761"/>
          <c:y val="2.8725000924180254E-2"/>
          <c:w val="0.65542703781745582"/>
          <c:h val="0.78065727699530518"/>
        </c:manualLayout>
      </c:layout>
      <c:lineChart>
        <c:grouping val="standard"/>
        <c:varyColors val="0"/>
        <c:ser>
          <c:idx val="0"/>
          <c:order val="0"/>
          <c:tx>
            <c:strRef>
              <c:f>'PARO_1 '!$J$41</c:f>
              <c:strCache>
                <c:ptCount val="1"/>
                <c:pt idx="0">
                  <c:v>Paro 2023</c:v>
                </c:pt>
              </c:strCache>
            </c:strRef>
          </c:tx>
          <c:spPr>
            <a:ln>
              <a:solidFill>
                <a:schemeClr val="accent5">
                  <a:lumMod val="50000"/>
                </a:schemeClr>
              </a:solidFill>
            </a:ln>
          </c:spPr>
          <c:marker>
            <c:symbol val="none"/>
          </c:marker>
          <c:cat>
            <c:strRef>
              <c:f>'PARO_1 '!$I$42:$I$53</c:f>
              <c:strCache>
                <c:ptCount val="12"/>
                <c:pt idx="0">
                  <c:v>Enero</c:v>
                </c:pt>
                <c:pt idx="1">
                  <c:v>Febrero</c:v>
                </c:pt>
                <c:pt idx="2">
                  <c:v>Marzo</c:v>
                </c:pt>
                <c:pt idx="3">
                  <c:v>Abril</c:v>
                </c:pt>
                <c:pt idx="4">
                  <c:v>Mayo</c:v>
                </c:pt>
                <c:pt idx="5">
                  <c:v>Junio</c:v>
                </c:pt>
                <c:pt idx="6">
                  <c:v>agosto</c:v>
                </c:pt>
                <c:pt idx="7">
                  <c:v>Agosto</c:v>
                </c:pt>
                <c:pt idx="8">
                  <c:v>Septiembre</c:v>
                </c:pt>
                <c:pt idx="9">
                  <c:v>Octubre</c:v>
                </c:pt>
                <c:pt idx="10">
                  <c:v>Noviembre</c:v>
                </c:pt>
                <c:pt idx="11">
                  <c:v>Diciembre</c:v>
                </c:pt>
              </c:strCache>
            </c:strRef>
          </c:cat>
          <c:val>
            <c:numRef>
              <c:f>'PARO_1 '!$J$42:$J$53</c:f>
              <c:numCache>
                <c:formatCode>#,##0</c:formatCode>
                <c:ptCount val="12"/>
                <c:pt idx="0">
                  <c:v>80484</c:v>
                </c:pt>
                <c:pt idx="1">
                  <c:v>81563</c:v>
                </c:pt>
                <c:pt idx="2">
                  <c:v>79550</c:v>
                </c:pt>
                <c:pt idx="3">
                  <c:v>77760</c:v>
                </c:pt>
                <c:pt idx="4">
                  <c:v>75995</c:v>
                </c:pt>
                <c:pt idx="5">
                  <c:v>74517</c:v>
                </c:pt>
                <c:pt idx="6">
                  <c:v>74304</c:v>
                </c:pt>
                <c:pt idx="7">
                  <c:v>74390</c:v>
                </c:pt>
                <c:pt idx="8">
                  <c:v>73316</c:v>
                </c:pt>
                <c:pt idx="9">
                  <c:v>74786</c:v>
                </c:pt>
                <c:pt idx="10">
                  <c:v>73612</c:v>
                </c:pt>
                <c:pt idx="11">
                  <c:v>72262</c:v>
                </c:pt>
              </c:numCache>
            </c:numRef>
          </c:val>
          <c:smooth val="0"/>
          <c:extLst>
            <c:ext xmlns:c16="http://schemas.microsoft.com/office/drawing/2014/chart" uri="{C3380CC4-5D6E-409C-BE32-E72D297353CC}">
              <c16:uniqueId val="{00000000-9658-4C42-B239-1B84B472738C}"/>
            </c:ext>
          </c:extLst>
        </c:ser>
        <c:ser>
          <c:idx val="1"/>
          <c:order val="1"/>
          <c:tx>
            <c:strRef>
              <c:f>'PARO_1 '!$K$41</c:f>
              <c:strCache>
                <c:ptCount val="1"/>
                <c:pt idx="0">
                  <c:v>Paro 2024</c:v>
                </c:pt>
              </c:strCache>
            </c:strRef>
          </c:tx>
          <c:spPr>
            <a:ln>
              <a:solidFill>
                <a:schemeClr val="accent5">
                  <a:lumMod val="40000"/>
                  <a:lumOff val="60000"/>
                </a:schemeClr>
              </a:solidFill>
            </a:ln>
          </c:spPr>
          <c:marker>
            <c:symbol val="none"/>
          </c:marker>
          <c:cat>
            <c:strRef>
              <c:f>'PARO_1 '!$I$42:$I$53</c:f>
              <c:strCache>
                <c:ptCount val="12"/>
                <c:pt idx="0">
                  <c:v>Enero</c:v>
                </c:pt>
                <c:pt idx="1">
                  <c:v>Febrero</c:v>
                </c:pt>
                <c:pt idx="2">
                  <c:v>Marzo</c:v>
                </c:pt>
                <c:pt idx="3">
                  <c:v>Abril</c:v>
                </c:pt>
                <c:pt idx="4">
                  <c:v>Mayo</c:v>
                </c:pt>
                <c:pt idx="5">
                  <c:v>Junio</c:v>
                </c:pt>
                <c:pt idx="6">
                  <c:v>agosto</c:v>
                </c:pt>
                <c:pt idx="7">
                  <c:v>Agosto</c:v>
                </c:pt>
                <c:pt idx="8">
                  <c:v>Septiembre</c:v>
                </c:pt>
                <c:pt idx="9">
                  <c:v>Octubre</c:v>
                </c:pt>
                <c:pt idx="10">
                  <c:v>Noviembre</c:v>
                </c:pt>
                <c:pt idx="11">
                  <c:v>Diciembre</c:v>
                </c:pt>
              </c:strCache>
            </c:strRef>
          </c:cat>
          <c:val>
            <c:numRef>
              <c:f>'PARO_1 '!$K$42:$K$53</c:f>
              <c:numCache>
                <c:formatCode>#,##0</c:formatCode>
                <c:ptCount val="12"/>
                <c:pt idx="0">
                  <c:v>73043</c:v>
                </c:pt>
                <c:pt idx="1">
                  <c:v>73156</c:v>
                </c:pt>
                <c:pt idx="2">
                  <c:v>70986</c:v>
                </c:pt>
                <c:pt idx="3">
                  <c:v>71793</c:v>
                </c:pt>
                <c:pt idx="4">
                  <c:v>71193</c:v>
                </c:pt>
                <c:pt idx="5">
                  <c:v>70386</c:v>
                </c:pt>
                <c:pt idx="6">
                  <c:v>70120</c:v>
                </c:pt>
                <c:pt idx="7">
                  <c:v>70055</c:v>
                </c:pt>
                <c:pt idx="8">
                  <c:v>68171</c:v>
                </c:pt>
                <c:pt idx="9">
                  <c:v>68799</c:v>
                </c:pt>
                <c:pt idx="10">
                  <c:v>68397</c:v>
                </c:pt>
                <c:pt idx="11">
                  <c:v>67662</c:v>
                </c:pt>
              </c:numCache>
            </c:numRef>
          </c:val>
          <c:smooth val="0"/>
          <c:extLst>
            <c:ext xmlns:c16="http://schemas.microsoft.com/office/drawing/2014/chart" uri="{C3380CC4-5D6E-409C-BE32-E72D297353CC}">
              <c16:uniqueId val="{00000001-9658-4C42-B239-1B84B472738C}"/>
            </c:ext>
          </c:extLst>
        </c:ser>
        <c:ser>
          <c:idx val="3"/>
          <c:order val="2"/>
          <c:tx>
            <c:strRef>
              <c:f>'PARO_1 '!$L$41</c:f>
              <c:strCache>
                <c:ptCount val="1"/>
                <c:pt idx="0">
                  <c:v>Paro 2025</c:v>
                </c:pt>
              </c:strCache>
            </c:strRef>
          </c:tx>
          <c:marker>
            <c:symbol val="none"/>
          </c:marker>
          <c:val>
            <c:numRef>
              <c:f>'PARO_1 '!$L$42:$L$53</c:f>
              <c:numCache>
                <c:formatCode>#,##0</c:formatCode>
                <c:ptCount val="12"/>
                <c:pt idx="0">
                  <c:v>67677</c:v>
                </c:pt>
                <c:pt idx="1">
                  <c:v>68608</c:v>
                </c:pt>
                <c:pt idx="2">
                  <c:v>68418</c:v>
                </c:pt>
                <c:pt idx="3">
                  <c:v>67192</c:v>
                </c:pt>
                <c:pt idx="4">
                  <c:v>65808</c:v>
                </c:pt>
                <c:pt idx="5">
                  <c:v>64735</c:v>
                </c:pt>
                <c:pt idx="6">
                  <c:v>64979</c:v>
                </c:pt>
                <c:pt idx="7">
                  <c:v>64749</c:v>
                </c:pt>
                <c:pt idx="8">
                  <c:v>62746</c:v>
                </c:pt>
                <c:pt idx="9">
                  <c:v>64114</c:v>
                </c:pt>
                <c:pt idx="10">
                  <c:v>63568</c:v>
                </c:pt>
                <c:pt idx="11">
                  <c:v>62989</c:v>
                </c:pt>
              </c:numCache>
            </c:numRef>
          </c:val>
          <c:smooth val="0"/>
          <c:extLst>
            <c:ext xmlns:c16="http://schemas.microsoft.com/office/drawing/2014/chart" uri="{C3380CC4-5D6E-409C-BE32-E72D297353CC}">
              <c16:uniqueId val="{00000002-9658-4C42-B239-1B84B472738C}"/>
            </c:ext>
          </c:extLst>
        </c:ser>
        <c:ser>
          <c:idx val="2"/>
          <c:order val="3"/>
          <c:tx>
            <c:strRef>
              <c:f>'PARO_1 '!$M$41</c:f>
              <c:strCache>
                <c:ptCount val="1"/>
                <c:pt idx="0">
                  <c:v>Paro 2026</c:v>
                </c:pt>
              </c:strCache>
            </c:strRef>
          </c:tx>
          <c:spPr>
            <a:ln>
              <a:solidFill>
                <a:srgbClr val="885CB4"/>
              </a:solidFill>
            </a:ln>
          </c:spPr>
          <c:marker>
            <c:symbol val="none"/>
          </c:marker>
          <c:cat>
            <c:strRef>
              <c:f>'PARO_1 '!$I$42:$I$53</c:f>
              <c:strCache>
                <c:ptCount val="12"/>
                <c:pt idx="0">
                  <c:v>Enero</c:v>
                </c:pt>
                <c:pt idx="1">
                  <c:v>Febrero</c:v>
                </c:pt>
                <c:pt idx="2">
                  <c:v>Marzo</c:v>
                </c:pt>
                <c:pt idx="3">
                  <c:v>Abril</c:v>
                </c:pt>
                <c:pt idx="4">
                  <c:v>Mayo</c:v>
                </c:pt>
                <c:pt idx="5">
                  <c:v>Junio</c:v>
                </c:pt>
                <c:pt idx="6">
                  <c:v>agosto</c:v>
                </c:pt>
                <c:pt idx="7">
                  <c:v>Agosto</c:v>
                </c:pt>
                <c:pt idx="8">
                  <c:v>Septiembre</c:v>
                </c:pt>
                <c:pt idx="9">
                  <c:v>Octubre</c:v>
                </c:pt>
                <c:pt idx="10">
                  <c:v>Noviembre</c:v>
                </c:pt>
                <c:pt idx="11">
                  <c:v>Diciembre</c:v>
                </c:pt>
              </c:strCache>
            </c:strRef>
          </c:cat>
          <c:val>
            <c:numRef>
              <c:f>'PARO_1 '!$M$42:$M$53</c:f>
              <c:numCache>
                <c:formatCode>#,##0</c:formatCode>
                <c:ptCount val="12"/>
                <c:pt idx="0">
                  <c:v>62982</c:v>
                </c:pt>
                <c:pt idx="1">
                  <c:v>62923</c:v>
                </c:pt>
                <c:pt idx="2">
                  <c:v>63501</c:v>
                </c:pt>
                <c:pt idx="3">
                  <c:v>62965</c:v>
                </c:pt>
                <c:pt idx="4">
                  <c:v>62714</c:v>
                </c:pt>
              </c:numCache>
            </c:numRef>
          </c:val>
          <c:smooth val="0"/>
          <c:extLst>
            <c:ext xmlns:c16="http://schemas.microsoft.com/office/drawing/2014/chart" uri="{C3380CC4-5D6E-409C-BE32-E72D297353CC}">
              <c16:uniqueId val="{00000003-9658-4C42-B239-1B84B472738C}"/>
            </c:ext>
          </c:extLst>
        </c:ser>
        <c:dLbls>
          <c:showLegendKey val="0"/>
          <c:showVal val="0"/>
          <c:showCatName val="0"/>
          <c:showSerName val="0"/>
          <c:showPercent val="0"/>
          <c:showBubbleSize val="0"/>
        </c:dLbls>
        <c:smooth val="0"/>
        <c:axId val="214923264"/>
        <c:axId val="215294528"/>
      </c:lineChart>
      <c:catAx>
        <c:axId val="214923264"/>
        <c:scaling>
          <c:orientation val="minMax"/>
        </c:scaling>
        <c:delete val="0"/>
        <c:axPos val="b"/>
        <c:numFmt formatCode="General" sourceLinked="1"/>
        <c:majorTickMark val="out"/>
        <c:minorTickMark val="none"/>
        <c:tickLblPos val="nextTo"/>
        <c:txPr>
          <a:bodyPr/>
          <a:lstStyle/>
          <a:p>
            <a:pPr>
              <a:defRPr>
                <a:solidFill>
                  <a:schemeClr val="accent5">
                    <a:lumMod val="50000"/>
                  </a:schemeClr>
                </a:solidFill>
              </a:defRPr>
            </a:pPr>
            <a:endParaRPr lang="es-ES"/>
          </a:p>
        </c:txPr>
        <c:crossAx val="215294528"/>
        <c:crosses val="autoZero"/>
        <c:auto val="1"/>
        <c:lblAlgn val="ctr"/>
        <c:lblOffset val="100"/>
        <c:noMultiLvlLbl val="0"/>
      </c:catAx>
      <c:valAx>
        <c:axId val="215294528"/>
        <c:scaling>
          <c:orientation val="minMax"/>
        </c:scaling>
        <c:delete val="0"/>
        <c:axPos val="l"/>
        <c:majorGridlines>
          <c:spPr>
            <a:ln>
              <a:solidFill>
                <a:schemeClr val="accent4">
                  <a:lumMod val="20000"/>
                  <a:lumOff val="80000"/>
                </a:schemeClr>
              </a:solidFill>
            </a:ln>
          </c:spPr>
        </c:majorGridlines>
        <c:numFmt formatCode="#,##0" sourceLinked="1"/>
        <c:majorTickMark val="out"/>
        <c:minorTickMark val="none"/>
        <c:tickLblPos val="nextTo"/>
        <c:spPr>
          <a:ln>
            <a:solidFill>
              <a:schemeClr val="accent4">
                <a:lumMod val="60000"/>
                <a:lumOff val="40000"/>
              </a:schemeClr>
            </a:solidFill>
          </a:ln>
        </c:spPr>
        <c:txPr>
          <a:bodyPr/>
          <a:lstStyle/>
          <a:p>
            <a:pPr>
              <a:defRPr sz="900">
                <a:solidFill>
                  <a:schemeClr val="accent5">
                    <a:lumMod val="50000"/>
                  </a:schemeClr>
                </a:solidFill>
              </a:defRPr>
            </a:pPr>
            <a:endParaRPr lang="es-ES"/>
          </a:p>
        </c:txPr>
        <c:crossAx val="214923264"/>
        <c:crosses val="autoZero"/>
        <c:crossBetween val="between"/>
        <c:majorUnit val="40000"/>
      </c:valAx>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s-ES">
                <a:solidFill>
                  <a:schemeClr val="accent5">
                    <a:lumMod val="50000"/>
                  </a:schemeClr>
                </a:solidFill>
              </a:rPr>
              <a:t>% de Paro por sectores económicos</a:t>
            </a:r>
            <a:r>
              <a:rPr lang="es-ES" baseline="0">
                <a:solidFill>
                  <a:schemeClr val="accent5">
                    <a:lumMod val="50000"/>
                  </a:schemeClr>
                </a:solidFill>
              </a:rPr>
              <a:t> - Mayo 2026</a:t>
            </a:r>
          </a:p>
        </c:rich>
      </c:tx>
      <c:layout/>
      <c:overlay val="0"/>
      <c:spPr>
        <a:noFill/>
        <a:ln>
          <a:noFill/>
        </a:ln>
        <a:effectLst/>
      </c:sp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tx>
            <c:strRef>
              <c:f>'PARO_2 '!$A$3</c:f>
              <c:strCache>
                <c:ptCount val="1"/>
                <c:pt idx="0">
                  <c:v>Mayo 2026</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2287-4166-AA3F-CCEC561E9961}"/>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2287-4166-AA3F-CCEC561E9961}"/>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2287-4166-AA3F-CCEC561E9961}"/>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2287-4166-AA3F-CCEC561E9961}"/>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2287-4166-AA3F-CCEC561E9961}"/>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2287-4166-AA3F-CCEC561E9961}"/>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D-2287-4166-AA3F-CCEC561E9961}"/>
              </c:ext>
            </c:extLst>
          </c:dPt>
          <c:dLbls>
            <c:dLbl>
              <c:idx val="0"/>
              <c:layout>
                <c:manualLayout>
                  <c:x val="-2.7416497618654421E-2"/>
                  <c:y val="0.12840206420722558"/>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2287-4166-AA3F-CCEC561E9961}"/>
                </c:ext>
              </c:extLst>
            </c:dLbl>
            <c:dLbl>
              <c:idx val="2"/>
              <c:layout>
                <c:manualLayout>
                  <c:x val="-4.3259862319322974E-2"/>
                  <c:y val="6.4373996016240748E-2"/>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2287-4166-AA3F-CCEC561E9961}"/>
                </c:ext>
              </c:extLst>
            </c:dLbl>
            <c:dLbl>
              <c:idx val="3"/>
              <c:layout>
                <c:manualLayout>
                  <c:x val="-8.4035282614563639E-2"/>
                  <c:y val="6.352141232814261E-2"/>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2287-4166-AA3F-CCEC561E9961}"/>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'PARO_2 '!$B$2:$H$2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'PARO_2 '!$B$3:$H$3</c:f>
              <c:numCache>
                <c:formatCode>#,##0</c:formatCode>
                <c:ptCount val="7"/>
                <c:pt idx="0">
                  <c:v>4790</c:v>
                </c:pt>
                <c:pt idx="1">
                  <c:v>964</c:v>
                </c:pt>
                <c:pt idx="2">
                  <c:v>2192</c:v>
                </c:pt>
                <c:pt idx="3">
                  <c:v>5020</c:v>
                </c:pt>
                <c:pt idx="4">
                  <c:v>10309</c:v>
                </c:pt>
                <c:pt idx="5">
                  <c:v>10091</c:v>
                </c:pt>
                <c:pt idx="6">
                  <c:v>29348</c:v>
                </c:pt>
              </c:numCache>
            </c:numRef>
          </c:val>
          <c:extLst>
            <c:ext xmlns:c16="http://schemas.microsoft.com/office/drawing/2014/chart" uri="{C3380CC4-5D6E-409C-BE32-E72D297353CC}">
              <c16:uniqueId val="{0000000E-2287-4166-AA3F-CCEC561E9961}"/>
            </c:ext>
          </c:extLst>
        </c:ser>
        <c:ser>
          <c:idx val="0"/>
          <c:order val="1"/>
          <c:tx>
            <c:strRef>
              <c:f>[2]Paro3!$A$3</c:f>
              <c:strCache>
                <c:ptCount val="1"/>
                <c:pt idx="0">
                  <c:v> Enero 2020</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0-2287-4166-AA3F-CCEC561E9961}"/>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2-2287-4166-AA3F-CCEC561E9961}"/>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4-2287-4166-AA3F-CCEC561E9961}"/>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6-2287-4166-AA3F-CCEC561E9961}"/>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8-2287-4166-AA3F-CCEC561E9961}"/>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A-2287-4166-AA3F-CCEC561E9961}"/>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C-2287-4166-AA3F-CCEC561E9961}"/>
              </c:ext>
            </c:extLst>
          </c:dPt>
          <c:dLbls>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[2]Paro3!$B$2:$H$2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[2]Paro3!$B$3:$H$3</c:f>
              <c:numCache>
                <c:formatCode>General</c:formatCode>
                <c:ptCount val="7"/>
                <c:pt idx="0">
                  <c:v>7106</c:v>
                </c:pt>
                <c:pt idx="1">
                  <c:v>1812</c:v>
                </c:pt>
                <c:pt idx="2">
                  <c:v>3749</c:v>
                </c:pt>
                <c:pt idx="3">
                  <c:v>9377</c:v>
                </c:pt>
                <c:pt idx="4">
                  <c:v>15607</c:v>
                </c:pt>
                <c:pt idx="5">
                  <c:v>15642</c:v>
                </c:pt>
                <c:pt idx="6">
                  <c:v>38096</c:v>
                </c:pt>
              </c:numCache>
            </c:numRef>
          </c:val>
          <c:extLst>
            <c:ext xmlns:c16="http://schemas.microsoft.com/office/drawing/2014/chart" uri="{C3380CC4-5D6E-409C-BE32-E72D297353CC}">
              <c16:uniqueId val="{0000001D-2287-4166-AA3F-CCEC561E9961}"/>
            </c:ext>
          </c:extLst>
        </c:ser>
        <c:dLbls>
          <c:dLblPos val="ctr"/>
          <c:showLegendKey val="0"/>
          <c:showVal val="0"/>
          <c:showCatName val="1"/>
          <c:showSerName val="0"/>
          <c:showPercent val="0"/>
          <c:showBubbleSize val="0"/>
          <c:showLeaderLines val="1"/>
        </c:dLbls>
      </c:pie3DChart>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s-ES">
                <a:solidFill>
                  <a:schemeClr val="tx2"/>
                </a:solidFill>
              </a:rPr>
              <a:t>Variación Mensual del Nº de Turistas</a:t>
            </a:r>
            <a:r>
              <a:rPr lang="es-ES" baseline="0">
                <a:solidFill>
                  <a:schemeClr val="tx2"/>
                </a:solidFill>
              </a:rPr>
              <a:t> por años</a:t>
            </a:r>
          </a:p>
          <a:p>
            <a:pPr>
              <a:defRPr>
                <a:solidFill>
                  <a:schemeClr val="tx2"/>
                </a:solidFill>
              </a:defRPr>
            </a:pPr>
            <a:endParaRPr lang="es-ES">
              <a:solidFill>
                <a:schemeClr val="tx2"/>
              </a:solidFill>
            </a:endParaRPr>
          </a:p>
        </c:rich>
      </c:tx>
      <c:layout/>
      <c:overlay val="0"/>
    </c:title>
    <c:autoTitleDeleted val="0"/>
    <c:plotArea>
      <c:layout/>
      <c:lineChart>
        <c:grouping val="standard"/>
        <c:varyColors val="0"/>
        <c:ser>
          <c:idx val="0"/>
          <c:order val="0"/>
          <c:tx>
            <c:strRef>
              <c:f>TURISMO_2!$B$3</c:f>
              <c:strCache>
                <c:ptCount val="1"/>
                <c:pt idx="0">
                  <c:v>2023</c:v>
                </c:pt>
              </c:strCache>
            </c:strRef>
          </c:tx>
          <c:spPr>
            <a:ln>
              <a:solidFill>
                <a:schemeClr val="accent5"/>
              </a:solidFill>
            </a:ln>
          </c:spPr>
          <c:marker>
            <c:spPr>
              <a:solidFill>
                <a:schemeClr val="accent5"/>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TURISMO_2!$B$4:$B$15</c:f>
              <c:numCache>
                <c:formatCode>#,##0_);\(#,##0\)</c:formatCode>
                <c:ptCount val="12"/>
                <c:pt idx="0">
                  <c:v>369672</c:v>
                </c:pt>
                <c:pt idx="1">
                  <c:v>371781</c:v>
                </c:pt>
                <c:pt idx="2">
                  <c:v>418360</c:v>
                </c:pt>
                <c:pt idx="3">
                  <c:v>435988</c:v>
                </c:pt>
                <c:pt idx="4">
                  <c:v>393498</c:v>
                </c:pt>
                <c:pt idx="5">
                  <c:v>421968</c:v>
                </c:pt>
                <c:pt idx="6">
                  <c:v>451814</c:v>
                </c:pt>
                <c:pt idx="7">
                  <c:v>463711</c:v>
                </c:pt>
                <c:pt idx="8">
                  <c:v>420238</c:v>
                </c:pt>
                <c:pt idx="9">
                  <c:v>470400</c:v>
                </c:pt>
                <c:pt idx="10">
                  <c:v>424852</c:v>
                </c:pt>
                <c:pt idx="11">
                  <c:v>442420</c:v>
                </c:pt>
              </c:numCache>
            </c:numRef>
          </c:val>
          <c:smooth val="0"/>
          <c:extLst>
            <c:ext xmlns:c16="http://schemas.microsoft.com/office/drawing/2014/chart" uri="{C3380CC4-5D6E-409C-BE32-E72D297353CC}">
              <c16:uniqueId val="{00000000-2B2D-49FA-A97B-2256049DB4F3}"/>
            </c:ext>
          </c:extLst>
        </c:ser>
        <c:ser>
          <c:idx val="1"/>
          <c:order val="1"/>
          <c:tx>
            <c:strRef>
              <c:f>TURISMO_2!$C$3</c:f>
              <c:strCache>
                <c:ptCount val="1"/>
                <c:pt idx="0">
                  <c:v>2024</c:v>
                </c:pt>
              </c:strCache>
            </c:strRef>
          </c:tx>
          <c:spPr>
            <a:ln>
              <a:solidFill>
                <a:schemeClr val="accent4">
                  <a:lumMod val="60000"/>
                  <a:lumOff val="40000"/>
                </a:schemeClr>
              </a:solidFill>
            </a:ln>
          </c:spPr>
          <c:marker>
            <c:spPr>
              <a:solidFill>
                <a:schemeClr val="accent4"/>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TURISMO_2!$C$4:$C$15</c:f>
              <c:numCache>
                <c:formatCode>#,##0_);\(#,##0\)</c:formatCode>
                <c:ptCount val="12"/>
                <c:pt idx="0">
                  <c:v>419250</c:v>
                </c:pt>
                <c:pt idx="1">
                  <c:v>432158</c:v>
                </c:pt>
                <c:pt idx="2">
                  <c:v>481727</c:v>
                </c:pt>
                <c:pt idx="3">
                  <c:v>435100</c:v>
                </c:pt>
                <c:pt idx="4">
                  <c:v>441849</c:v>
                </c:pt>
                <c:pt idx="5">
                  <c:v>450099</c:v>
                </c:pt>
                <c:pt idx="6">
                  <c:v>469091</c:v>
                </c:pt>
                <c:pt idx="7">
                  <c:v>491165</c:v>
                </c:pt>
                <c:pt idx="8">
                  <c:v>423811</c:v>
                </c:pt>
                <c:pt idx="9">
                  <c:v>469376</c:v>
                </c:pt>
                <c:pt idx="10">
                  <c:v>432190</c:v>
                </c:pt>
                <c:pt idx="11">
                  <c:v>435256</c:v>
                </c:pt>
              </c:numCache>
            </c:numRef>
          </c:val>
          <c:smooth val="0"/>
          <c:extLst>
            <c:ext xmlns:c16="http://schemas.microsoft.com/office/drawing/2014/chart" uri="{C3380CC4-5D6E-409C-BE32-E72D297353CC}">
              <c16:uniqueId val="{00000001-2B2D-49FA-A97B-2256049DB4F3}"/>
            </c:ext>
          </c:extLst>
        </c:ser>
        <c:ser>
          <c:idx val="2"/>
          <c:order val="2"/>
          <c:tx>
            <c:strRef>
              <c:f>TURISMO_2!$D$3</c:f>
              <c:strCache>
                <c:ptCount val="1"/>
                <c:pt idx="0">
                  <c:v>2025</c:v>
                </c:pt>
              </c:strCache>
            </c:strRef>
          </c:tx>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TURISMO_2!$D$4:$D$15</c:f>
              <c:numCache>
                <c:formatCode>#,##0_);\(#,##0\)</c:formatCode>
                <c:ptCount val="12"/>
                <c:pt idx="0">
                  <c:v>422404</c:v>
                </c:pt>
                <c:pt idx="1">
                  <c:v>426147</c:v>
                </c:pt>
                <c:pt idx="2">
                  <c:v>459349</c:v>
                </c:pt>
                <c:pt idx="3">
                  <c:v>466736</c:v>
                </c:pt>
                <c:pt idx="4">
                  <c:v>456215</c:v>
                </c:pt>
                <c:pt idx="5">
                  <c:v>453103</c:v>
                </c:pt>
                <c:pt idx="6">
                  <c:v>489241</c:v>
                </c:pt>
                <c:pt idx="7">
                  <c:v>498889</c:v>
                </c:pt>
                <c:pt idx="8">
                  <c:v>435122</c:v>
                </c:pt>
                <c:pt idx="9">
                  <c:v>481294</c:v>
                </c:pt>
                <c:pt idx="10">
                  <c:v>444356</c:v>
                </c:pt>
                <c:pt idx="11">
                  <c:v>424547</c:v>
                </c:pt>
              </c:numCache>
            </c:numRef>
          </c:val>
          <c:smooth val="0"/>
          <c:extLst>
            <c:ext xmlns:c16="http://schemas.microsoft.com/office/drawing/2014/chart" uri="{C3380CC4-5D6E-409C-BE32-E72D297353CC}">
              <c16:uniqueId val="{00000002-2B2D-49FA-A97B-2256049DB4F3}"/>
            </c:ext>
          </c:extLst>
        </c:ser>
        <c:ser>
          <c:idx val="3"/>
          <c:order val="3"/>
          <c:tx>
            <c:strRef>
              <c:f>TURISMO_2!$E$3</c:f>
              <c:strCache>
                <c:ptCount val="1"/>
                <c:pt idx="0">
                  <c:v>2026</c:v>
                </c:pt>
              </c:strCache>
            </c:strRef>
          </c:tx>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TURISMO_2!$E$4:$E$15</c:f>
              <c:numCache>
                <c:formatCode>#,##0_);\(#,##0\)</c:formatCode>
                <c:ptCount val="12"/>
                <c:pt idx="0">
                  <c:v>419664</c:v>
                </c:pt>
                <c:pt idx="1">
                  <c:v>423617</c:v>
                </c:pt>
                <c:pt idx="2">
                  <c:v>445667</c:v>
                </c:pt>
                <c:pt idx="3">
                  <c:v>419335</c:v>
                </c:pt>
                <c:pt idx="4">
                  <c:v>428431</c:v>
                </c:pt>
              </c:numCache>
            </c:numRef>
          </c:val>
          <c:smooth val="0"/>
          <c:extLst>
            <c:ext xmlns:c16="http://schemas.microsoft.com/office/drawing/2014/chart" uri="{C3380CC4-5D6E-409C-BE32-E72D297353CC}">
              <c16:uniqueId val="{00000003-2B2D-49FA-A97B-2256049DB4F3}"/>
            </c:ext>
          </c:extLst>
        </c:ser>
        <c:dLbls>
          <c:showLegendKey val="0"/>
          <c:showVal val="0"/>
          <c:showCatName val="0"/>
          <c:showSerName val="0"/>
          <c:showPercent val="0"/>
          <c:showBubbleSize val="0"/>
        </c:dLbls>
        <c:marker val="1"/>
        <c:smooth val="0"/>
        <c:axId val="207454720"/>
        <c:axId val="207488704"/>
      </c:lineChart>
      <c:catAx>
        <c:axId val="207454720"/>
        <c:scaling>
          <c:orientation val="minMax"/>
        </c:scaling>
        <c:delete val="0"/>
        <c:axPos val="b"/>
        <c:numFmt formatCode="General" sourceLinked="1"/>
        <c:majorTickMark val="out"/>
        <c:minorTickMark val="none"/>
        <c:tickLblPos val="nextTo"/>
        <c:crossAx val="207488704"/>
        <c:crosses val="autoZero"/>
        <c:auto val="1"/>
        <c:lblAlgn val="ctr"/>
        <c:lblOffset val="100"/>
        <c:noMultiLvlLbl val="0"/>
      </c:catAx>
      <c:valAx>
        <c:axId val="207488704"/>
        <c:scaling>
          <c:orientation val="minMax"/>
        </c:scaling>
        <c:delete val="0"/>
        <c:axPos val="l"/>
        <c:majorGridlines>
          <c:spPr>
            <a:ln>
              <a:solidFill>
                <a:schemeClr val="accent1">
                  <a:lumMod val="20000"/>
                  <a:lumOff val="80000"/>
                </a:schemeClr>
              </a:solidFill>
            </a:ln>
          </c:spPr>
        </c:majorGridlines>
        <c:numFmt formatCode="#,##0_);\(#,##0\)" sourceLinked="1"/>
        <c:majorTickMark val="out"/>
        <c:minorTickMark val="none"/>
        <c:tickLblPos val="nextTo"/>
        <c:crossAx val="207454720"/>
        <c:crosses val="autoZero"/>
        <c:crossBetween val="between"/>
      </c:valAx>
      <c:spPr>
        <a:noFill/>
        <a:ln w="25400">
          <a:noFill/>
        </a:ln>
      </c:spPr>
    </c:plotArea>
    <c:legend>
      <c:legendPos val="r"/>
      <c:layout/>
      <c:overlay val="0"/>
    </c:legend>
    <c:plotVisOnly val="1"/>
    <c:dispBlanksAs val="gap"/>
    <c:showDLblsOverMax val="0"/>
  </c:chart>
  <c:spPr>
    <a:ln>
      <a:noFill/>
    </a:ln>
  </c:spPr>
  <c:printSettings>
    <c:headerFooter/>
    <c:pageMargins b="0.75000000000000144" l="0.70000000000000062" r="0.70000000000000062" t="0.75000000000000144"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 </a:t>
            </a:r>
            <a:r>
              <a:rPr lang="en-US">
                <a:solidFill>
                  <a:schemeClr val="accent5">
                    <a:lumMod val="50000"/>
                  </a:schemeClr>
                </a:solidFill>
              </a:rPr>
              <a:t>% de</a:t>
            </a:r>
            <a:r>
              <a:rPr lang="en-US" baseline="0">
                <a:solidFill>
                  <a:schemeClr val="accent5">
                    <a:lumMod val="50000"/>
                  </a:schemeClr>
                </a:solidFill>
              </a:rPr>
              <a:t> </a:t>
            </a:r>
            <a:r>
              <a:rPr lang="en-US">
                <a:solidFill>
                  <a:schemeClr val="accent5">
                    <a:lumMod val="50000"/>
                  </a:schemeClr>
                </a:solidFill>
              </a:rPr>
              <a:t>Paro</a:t>
            </a:r>
            <a:r>
              <a:rPr lang="en-US" baseline="0">
                <a:solidFill>
                  <a:schemeClr val="accent5">
                    <a:lumMod val="50000"/>
                  </a:schemeClr>
                </a:solidFill>
              </a:rPr>
              <a:t> según estudios terminados - Mayo 2026</a:t>
            </a:r>
          </a:p>
        </c:rich>
      </c:tx>
      <c:layout>
        <c:manualLayout>
          <c:xMode val="edge"/>
          <c:yMode val="edge"/>
          <c:x val="0.13632303212236849"/>
          <c:y val="6.61612441555397E-2"/>
        </c:manualLayout>
      </c:layout>
      <c:overlay val="0"/>
      <c:spPr>
        <a:noFill/>
        <a:ln>
          <a:noFill/>
        </a:ln>
        <a:effectLst/>
      </c:spPr>
    </c:title>
    <c:autoTitleDeleted val="0"/>
    <c:plotArea>
      <c:layout/>
      <c:doughnutChart>
        <c:varyColors val="1"/>
        <c:ser>
          <c:idx val="0"/>
          <c:order val="0"/>
          <c:tx>
            <c:strRef>
              <c:f>'PARO_3 '!$A$3</c:f>
              <c:strCache>
                <c:ptCount val="1"/>
                <c:pt idx="0">
                  <c:v>Mayo 2026</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AEA7-4F06-9E21-DCF9B29244A6}"/>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AEA7-4F06-9E21-DCF9B29244A6}"/>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AEA7-4F06-9E21-DCF9B29244A6}"/>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AEA7-4F06-9E21-DCF9B29244A6}"/>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AEA7-4F06-9E21-DCF9B29244A6}"/>
              </c:ext>
            </c:extLst>
          </c:dPt>
          <c:dLbls>
            <c:dLbl>
              <c:idx val="0"/>
              <c:layout>
                <c:manualLayout>
                  <c:x val="-2.2130011903158369E-3"/>
                  <c:y val="-4.7619047619047658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AEA7-4F06-9E21-DCF9B29244A6}"/>
                </c:ext>
              </c:extLst>
            </c:dLbl>
            <c:dLbl>
              <c:idx val="4"/>
              <c:layout>
                <c:manualLayout>
                  <c:x val="-4.0571219806930393E-17"/>
                  <c:y val="1.1904761904761831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AEA7-4F06-9E21-DCF9B29244A6}"/>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'PARO_3 '!$B$2:$F$2</c:f>
              <c:strCache>
                <c:ptCount val="5"/>
                <c:pt idx="0">
                  <c:v>Analfabetos</c:v>
                </c:pt>
                <c:pt idx="1">
                  <c:v>Educación primaria</c:v>
                </c:pt>
                <c:pt idx="2">
                  <c:v>Educación secundaria</c:v>
                </c:pt>
                <c:pt idx="3">
                  <c:v>Estudios universitarios</c:v>
                </c:pt>
                <c:pt idx="4">
                  <c:v>Formación profesional</c:v>
                </c:pt>
              </c:strCache>
            </c:strRef>
          </c:cat>
          <c:val>
            <c:numRef>
              <c:f>'PARO_3 '!$B$3:$F$3</c:f>
              <c:numCache>
                <c:formatCode>#,##0</c:formatCode>
                <c:ptCount val="5"/>
                <c:pt idx="0">
                  <c:v>175</c:v>
                </c:pt>
                <c:pt idx="1">
                  <c:v>33584</c:v>
                </c:pt>
                <c:pt idx="2">
                  <c:v>20903</c:v>
                </c:pt>
                <c:pt idx="3">
                  <c:v>4030</c:v>
                </c:pt>
                <c:pt idx="4">
                  <c:v>4022</c:v>
                </c:pt>
              </c:numCache>
            </c:numRef>
          </c:val>
          <c:extLst>
            <c:ext xmlns:c16="http://schemas.microsoft.com/office/drawing/2014/chart" uri="{C3380CC4-5D6E-409C-BE32-E72D297353CC}">
              <c16:uniqueId val="{0000000A-AEA7-4F06-9E21-DCF9B29244A6}"/>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500">
                <a:solidFill>
                  <a:schemeClr val="accent5">
                    <a:lumMod val="50000"/>
                  </a:schemeClr>
                </a:solidFill>
              </a:rPr>
              <a:t>PARO</a:t>
            </a:r>
            <a:r>
              <a:rPr lang="en-US" sz="1500" baseline="0">
                <a:solidFill>
                  <a:schemeClr val="accent5">
                    <a:lumMod val="50000"/>
                  </a:schemeClr>
                </a:solidFill>
              </a:rPr>
              <a:t> SEGÚN OCUPACIONES </a:t>
            </a:r>
          </a:p>
          <a:p>
            <a:pPr>
              <a:defRPr sz="1600" b="1" i="0" u="none" strike="noStrike" kern="1200" cap="all" baseline="0">
                <a:solidFill>
                  <a:schemeClr val="accent5">
                    <a:lumMod val="50000"/>
                  </a:schemeClr>
                </a:solidFill>
                <a:latin typeface="+mn-lt"/>
                <a:ea typeface="+mn-ea"/>
                <a:cs typeface="+mn-cs"/>
              </a:defRPr>
            </a:pPr>
            <a:r>
              <a:rPr lang="en-US" sz="1500" baseline="0">
                <a:solidFill>
                  <a:schemeClr val="accent5">
                    <a:lumMod val="50000"/>
                  </a:schemeClr>
                </a:solidFill>
              </a:rPr>
              <a:t>Mayo 2026</a:t>
            </a:r>
            <a:endParaRPr lang="en-US" sz="1500">
              <a:solidFill>
                <a:schemeClr val="accent5">
                  <a:lumMod val="50000"/>
                </a:schemeClr>
              </a:solidFill>
            </a:endParaRPr>
          </a:p>
        </c:rich>
      </c:tx>
      <c:layout>
        <c:manualLayout>
          <c:xMode val="edge"/>
          <c:yMode val="edge"/>
          <c:x val="3.6179100564012728E-3"/>
          <c:y val="0"/>
        </c:manualLayout>
      </c:layout>
      <c:overlay val="0"/>
      <c:spPr>
        <a:noFill/>
        <a:ln>
          <a:noFill/>
        </a:ln>
        <a:effectLst/>
      </c:spPr>
    </c:title>
    <c:autoTitleDeleted val="0"/>
    <c:plotArea>
      <c:layout/>
      <c:pieChart>
        <c:varyColors val="1"/>
        <c:ser>
          <c:idx val="0"/>
          <c:order val="0"/>
          <c:tx>
            <c:strRef>
              <c:f>'PARO_4 '!$A$3</c:f>
              <c:strCache>
                <c:ptCount val="1"/>
                <c:pt idx="0">
                  <c:v>Mayo 2026</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2DEE-401B-B6EC-2406905ACF73}"/>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2DEE-401B-B6EC-2406905ACF73}"/>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2DEE-401B-B6EC-2406905ACF73}"/>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2DEE-401B-B6EC-2406905ACF73}"/>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2DEE-401B-B6EC-2406905ACF73}"/>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2DEE-401B-B6EC-2406905ACF73}"/>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2DEE-401B-B6EC-2406905ACF73}"/>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2DEE-401B-B6EC-2406905ACF73}"/>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2DEE-401B-B6EC-2406905ACF73}"/>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2DEE-401B-B6EC-2406905ACF73}"/>
              </c:ext>
            </c:extLst>
          </c:dPt>
          <c:dLbls>
            <c:dLbl>
              <c:idx val="0"/>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2DEE-401B-B6EC-2406905ACF73}"/>
                </c:ext>
              </c:extLst>
            </c:dLbl>
            <c:dLbl>
              <c:idx val="1"/>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2DEE-401B-B6EC-2406905ACF73}"/>
                </c:ext>
              </c:extLst>
            </c:dLbl>
            <c:dLbl>
              <c:idx val="2"/>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2DEE-401B-B6EC-2406905ACF73}"/>
                </c:ext>
              </c:extLst>
            </c:dLbl>
            <c:dLbl>
              <c:idx val="3"/>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2DEE-401B-B6EC-2406905ACF73}"/>
                </c:ext>
              </c:extLst>
            </c:dLbl>
            <c:dLbl>
              <c:idx val="4"/>
              <c:layout>
                <c:manualLayout>
                  <c:x val="2.0387981163371528E-2"/>
                  <c:y val="-1.7769420613468093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9-2DEE-401B-B6EC-2406905ACF73}"/>
                </c:ext>
              </c:extLst>
            </c:dLbl>
            <c:dLbl>
              <c:idx val="5"/>
              <c:layout>
                <c:manualLayout>
                  <c:x val="5.841836218752515E-2"/>
                  <c:y val="-2.1134338749104312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B-2DEE-401B-B6EC-2406905ACF73}"/>
                </c:ext>
              </c:extLst>
            </c:dLbl>
            <c:dLbl>
              <c:idx val="6"/>
              <c:layout>
                <c:manualLayout>
                  <c:x val="6.9715654747458403E-2"/>
                  <c:y val="4.4861268764100536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2DEE-401B-B6EC-2406905ACF73}"/>
                </c:ext>
              </c:extLst>
            </c:dLbl>
            <c:dLbl>
              <c:idx val="7"/>
              <c:layout>
                <c:manualLayout>
                  <c:x val="-5.9545900412587983E-2"/>
                  <c:y val="-4.0709624931861345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2DEE-401B-B6EC-2406905ACF73}"/>
                </c:ext>
              </c:extLst>
            </c:dLbl>
            <c:dLbl>
              <c:idx val="8"/>
              <c:layout>
                <c:manualLayout>
                  <c:x val="5.9172390685206903E-3"/>
                  <c:y val="-5.3459604565374661E-3"/>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11-2DEE-401B-B6EC-2406905ACF73}"/>
                </c:ext>
              </c:extLst>
            </c:dLbl>
            <c:dLbl>
              <c:idx val="9"/>
              <c:layout>
                <c:manualLayout>
                  <c:x val="-4.4313843748254908E-2"/>
                  <c:y val="6.1512743708858661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13-2DEE-401B-B6EC-2406905ACF73}"/>
                </c:ext>
              </c:extLst>
            </c:dLbl>
            <c:spPr>
              <a:noFill/>
              <a:ln>
                <a:noFill/>
              </a:ln>
              <a:effectLst/>
            </c:sp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'PARO_4 '!$B$2:$K$2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'PARO_4 '!$B$3:$K$3</c:f>
              <c:numCache>
                <c:formatCode>#,##0</c:formatCode>
                <c:ptCount val="10"/>
                <c:pt idx="0">
                  <c:v>57</c:v>
                </c:pt>
                <c:pt idx="1">
                  <c:v>297</c:v>
                </c:pt>
                <c:pt idx="2">
                  <c:v>3796</c:v>
                </c:pt>
                <c:pt idx="3">
                  <c:v>3844</c:v>
                </c:pt>
                <c:pt idx="4">
                  <c:v>6867</c:v>
                </c:pt>
                <c:pt idx="5">
                  <c:v>23193</c:v>
                </c:pt>
                <c:pt idx="6">
                  <c:v>710</c:v>
                </c:pt>
                <c:pt idx="7">
                  <c:v>5121</c:v>
                </c:pt>
                <c:pt idx="8">
                  <c:v>1955</c:v>
                </c:pt>
                <c:pt idx="9">
                  <c:v>16874</c:v>
                </c:pt>
              </c:numCache>
            </c:numRef>
          </c:val>
          <c:extLst>
            <c:ext xmlns:c16="http://schemas.microsoft.com/office/drawing/2014/chart" uri="{C3380CC4-5D6E-409C-BE32-E72D297353CC}">
              <c16:uniqueId val="{00000014-2DEE-401B-B6EC-2406905ACF73}"/>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Comparativa Interanual Paro por Municipios </a:t>
            </a:r>
          </a:p>
        </c:rich>
      </c:tx>
      <c:layout>
        <c:manualLayout>
          <c:xMode val="edge"/>
          <c:yMode val="edge"/>
          <c:x val="0.24330654544470601"/>
          <c:y val="2.3317435082140965E-2"/>
        </c:manualLayout>
      </c:layout>
      <c:overlay val="1"/>
    </c:title>
    <c:autoTitleDeleted val="0"/>
    <c:plotArea>
      <c:layout/>
      <c:barChart>
        <c:barDir val="col"/>
        <c:grouping val="clustered"/>
        <c:varyColors val="0"/>
        <c:ser>
          <c:idx val="0"/>
          <c:order val="0"/>
          <c:tx>
            <c:strRef>
              <c:f>'PARO_5 '!$I$2</c:f>
              <c:strCache>
                <c:ptCount val="1"/>
                <c:pt idx="0">
                  <c:v>Total 2025</c:v>
                </c:pt>
              </c:strCache>
            </c:strRef>
          </c:tx>
          <c:invertIfNegative val="0"/>
          <c:cat>
            <c:strRef>
              <c:f>'PARO_5 '!$A$3:$A$33</c:f>
              <c:strCache>
                <c:ptCount val="31"/>
                <c:pt idx="0">
                  <c:v>Adeje</c:v>
                </c:pt>
                <c:pt idx="1">
                  <c:v>Arafo</c:v>
                </c:pt>
                <c:pt idx="2">
                  <c:v>Arico</c:v>
                </c:pt>
                <c:pt idx="3">
                  <c:v>Arona</c:v>
                </c:pt>
                <c:pt idx="4">
                  <c:v>Buenavista del Norte</c:v>
                </c:pt>
                <c:pt idx="5">
                  <c:v>Candelaria</c:v>
                </c:pt>
                <c:pt idx="6">
                  <c:v>Fasnia</c:v>
                </c:pt>
                <c:pt idx="7">
                  <c:v>Garachico</c:v>
                </c:pt>
                <c:pt idx="8">
                  <c:v>Granadilla de Abona</c:v>
                </c:pt>
                <c:pt idx="9">
                  <c:v>La Guancha</c:v>
                </c:pt>
                <c:pt idx="10">
                  <c:v>Guía de Isora</c:v>
                </c:pt>
                <c:pt idx="11">
                  <c:v>Güímar</c:v>
                </c:pt>
                <c:pt idx="12">
                  <c:v>Icod de los Vinos</c:v>
                </c:pt>
                <c:pt idx="13">
                  <c:v>San Cristóbal de La Laguna</c:v>
                </c:pt>
                <c:pt idx="14">
                  <c:v>La Matanza de Acentejo</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El Sauzal</c:v>
                </c:pt>
                <c:pt idx="25">
                  <c:v>Los Silos</c:v>
                </c:pt>
                <c:pt idx="26">
                  <c:v>Tacoronte</c:v>
                </c:pt>
                <c:pt idx="27">
                  <c:v>El Tanque</c:v>
                </c:pt>
                <c:pt idx="28">
                  <c:v>Tegueste</c:v>
                </c:pt>
                <c:pt idx="29">
                  <c:v>La Victoria de Acentejo</c:v>
                </c:pt>
                <c:pt idx="30">
                  <c:v>Vilaflor de Chasna</c:v>
                </c:pt>
              </c:strCache>
            </c:strRef>
          </c:cat>
          <c:val>
            <c:numRef>
              <c:f>'PARO_5 '!$I$3:$I$33</c:f>
              <c:numCache>
                <c:formatCode>#,##0</c:formatCode>
                <c:ptCount val="31"/>
                <c:pt idx="0">
                  <c:v>1900</c:v>
                </c:pt>
                <c:pt idx="1">
                  <c:v>353</c:v>
                </c:pt>
                <c:pt idx="2">
                  <c:v>584</c:v>
                </c:pt>
                <c:pt idx="3">
                  <c:v>4688</c:v>
                </c:pt>
                <c:pt idx="4">
                  <c:v>334</c:v>
                </c:pt>
                <c:pt idx="5">
                  <c:v>1545</c:v>
                </c:pt>
                <c:pt idx="6">
                  <c:v>217</c:v>
                </c:pt>
                <c:pt idx="7">
                  <c:v>353</c:v>
                </c:pt>
                <c:pt idx="8">
                  <c:v>3210</c:v>
                </c:pt>
                <c:pt idx="9">
                  <c:v>388</c:v>
                </c:pt>
                <c:pt idx="10">
                  <c:v>1119</c:v>
                </c:pt>
                <c:pt idx="11">
                  <c:v>1526</c:v>
                </c:pt>
                <c:pt idx="12">
                  <c:v>1803</c:v>
                </c:pt>
                <c:pt idx="13">
                  <c:v>11274</c:v>
                </c:pt>
                <c:pt idx="14">
                  <c:v>688</c:v>
                </c:pt>
                <c:pt idx="15">
                  <c:v>3215</c:v>
                </c:pt>
                <c:pt idx="16">
                  <c:v>2249</c:v>
                </c:pt>
                <c:pt idx="17">
                  <c:v>2863</c:v>
                </c:pt>
                <c:pt idx="18">
                  <c:v>917</c:v>
                </c:pt>
                <c:pt idx="19">
                  <c:v>343</c:v>
                </c:pt>
                <c:pt idx="20">
                  <c:v>1089</c:v>
                </c:pt>
                <c:pt idx="21">
                  <c:v>16107</c:v>
                </c:pt>
                <c:pt idx="22">
                  <c:v>1253</c:v>
                </c:pt>
                <c:pt idx="23">
                  <c:v>435</c:v>
                </c:pt>
                <c:pt idx="24">
                  <c:v>586</c:v>
                </c:pt>
                <c:pt idx="25">
                  <c:v>345</c:v>
                </c:pt>
                <c:pt idx="26">
                  <c:v>1803</c:v>
                </c:pt>
                <c:pt idx="27">
                  <c:v>229</c:v>
                </c:pt>
                <c:pt idx="28">
                  <c:v>681</c:v>
                </c:pt>
                <c:pt idx="29">
                  <c:v>797</c:v>
                </c:pt>
                <c:pt idx="30">
                  <c:v>95</c:v>
                </c:pt>
              </c:numCache>
            </c:numRef>
          </c:val>
          <c:extLst>
            <c:ext xmlns:c16="http://schemas.microsoft.com/office/drawing/2014/chart" uri="{C3380CC4-5D6E-409C-BE32-E72D297353CC}">
              <c16:uniqueId val="{00000000-182B-4B76-9001-A9888C9410EE}"/>
            </c:ext>
          </c:extLst>
        </c:ser>
        <c:ser>
          <c:idx val="1"/>
          <c:order val="1"/>
          <c:tx>
            <c:strRef>
              <c:f>'PARO_5 '!$J$2</c:f>
              <c:strCache>
                <c:ptCount val="1"/>
                <c:pt idx="0">
                  <c:v>Total 2024</c:v>
                </c:pt>
              </c:strCache>
            </c:strRef>
          </c:tx>
          <c:invertIfNegative val="0"/>
          <c:cat>
            <c:strRef>
              <c:f>'PARO_5 '!$A$3:$A$33</c:f>
              <c:strCache>
                <c:ptCount val="31"/>
                <c:pt idx="0">
                  <c:v>Adeje</c:v>
                </c:pt>
                <c:pt idx="1">
                  <c:v>Arafo</c:v>
                </c:pt>
                <c:pt idx="2">
                  <c:v>Arico</c:v>
                </c:pt>
                <c:pt idx="3">
                  <c:v>Arona</c:v>
                </c:pt>
                <c:pt idx="4">
                  <c:v>Buenavista del Norte</c:v>
                </c:pt>
                <c:pt idx="5">
                  <c:v>Candelaria</c:v>
                </c:pt>
                <c:pt idx="6">
                  <c:v>Fasnia</c:v>
                </c:pt>
                <c:pt idx="7">
                  <c:v>Garachico</c:v>
                </c:pt>
                <c:pt idx="8">
                  <c:v>Granadilla de Abona</c:v>
                </c:pt>
                <c:pt idx="9">
                  <c:v>La Guancha</c:v>
                </c:pt>
                <c:pt idx="10">
                  <c:v>Guía de Isora</c:v>
                </c:pt>
                <c:pt idx="11">
                  <c:v>Güímar</c:v>
                </c:pt>
                <c:pt idx="12">
                  <c:v>Icod de los Vinos</c:v>
                </c:pt>
                <c:pt idx="13">
                  <c:v>San Cristóbal de La Laguna</c:v>
                </c:pt>
                <c:pt idx="14">
                  <c:v>La Matanza de Acentejo</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El Sauzal</c:v>
                </c:pt>
                <c:pt idx="25">
                  <c:v>Los Silos</c:v>
                </c:pt>
                <c:pt idx="26">
                  <c:v>Tacoronte</c:v>
                </c:pt>
                <c:pt idx="27">
                  <c:v>El Tanque</c:v>
                </c:pt>
                <c:pt idx="28">
                  <c:v>Tegueste</c:v>
                </c:pt>
                <c:pt idx="29">
                  <c:v>La Victoria de Acentejo</c:v>
                </c:pt>
                <c:pt idx="30">
                  <c:v>Vilaflor de Chasna</c:v>
                </c:pt>
              </c:strCache>
            </c:strRef>
          </c:cat>
          <c:val>
            <c:numRef>
              <c:f>'PARO_5 '!$J$3:$J$33</c:f>
              <c:numCache>
                <c:formatCode>#,##0</c:formatCode>
                <c:ptCount val="31"/>
                <c:pt idx="0">
                  <c:v>1912</c:v>
                </c:pt>
                <c:pt idx="1">
                  <c:v>412</c:v>
                </c:pt>
                <c:pt idx="2">
                  <c:v>615</c:v>
                </c:pt>
                <c:pt idx="3">
                  <c:v>4893</c:v>
                </c:pt>
                <c:pt idx="4">
                  <c:v>357</c:v>
                </c:pt>
                <c:pt idx="5">
                  <c:v>1702</c:v>
                </c:pt>
                <c:pt idx="6">
                  <c:v>196</c:v>
                </c:pt>
                <c:pt idx="7">
                  <c:v>341</c:v>
                </c:pt>
                <c:pt idx="8">
                  <c:v>3406</c:v>
                </c:pt>
                <c:pt idx="9">
                  <c:v>422</c:v>
                </c:pt>
                <c:pt idx="10">
                  <c:v>1066</c:v>
                </c:pt>
                <c:pt idx="11">
                  <c:v>1617</c:v>
                </c:pt>
                <c:pt idx="12">
                  <c:v>2079</c:v>
                </c:pt>
                <c:pt idx="13">
                  <c:v>12476</c:v>
                </c:pt>
                <c:pt idx="14">
                  <c:v>750</c:v>
                </c:pt>
                <c:pt idx="15">
                  <c:v>3397</c:v>
                </c:pt>
                <c:pt idx="16">
                  <c:v>2366</c:v>
                </c:pt>
                <c:pt idx="17">
                  <c:v>3087</c:v>
                </c:pt>
                <c:pt idx="18">
                  <c:v>1007</c:v>
                </c:pt>
                <c:pt idx="19">
                  <c:v>362</c:v>
                </c:pt>
                <c:pt idx="20">
                  <c:v>1112</c:v>
                </c:pt>
                <c:pt idx="21">
                  <c:v>17388</c:v>
                </c:pt>
                <c:pt idx="22">
                  <c:v>1334</c:v>
                </c:pt>
                <c:pt idx="23">
                  <c:v>442</c:v>
                </c:pt>
                <c:pt idx="24">
                  <c:v>611</c:v>
                </c:pt>
                <c:pt idx="25">
                  <c:v>374</c:v>
                </c:pt>
                <c:pt idx="26">
                  <c:v>2004</c:v>
                </c:pt>
                <c:pt idx="27">
                  <c:v>231</c:v>
                </c:pt>
                <c:pt idx="28">
                  <c:v>714</c:v>
                </c:pt>
                <c:pt idx="29">
                  <c:v>856</c:v>
                </c:pt>
                <c:pt idx="30">
                  <c:v>133</c:v>
                </c:pt>
              </c:numCache>
            </c:numRef>
          </c:val>
          <c:extLst>
            <c:ext xmlns:c16="http://schemas.microsoft.com/office/drawing/2014/chart" uri="{C3380CC4-5D6E-409C-BE32-E72D297353CC}">
              <c16:uniqueId val="{00000001-182B-4B76-9001-A9888C9410EE}"/>
            </c:ext>
          </c:extLst>
        </c:ser>
        <c:dLbls>
          <c:showLegendKey val="0"/>
          <c:showVal val="0"/>
          <c:showCatName val="0"/>
          <c:showSerName val="0"/>
          <c:showPercent val="0"/>
          <c:showBubbleSize val="0"/>
        </c:dLbls>
        <c:gapWidth val="150"/>
        <c:axId val="215369728"/>
        <c:axId val="215296832"/>
      </c:barChart>
      <c:catAx>
        <c:axId val="215369728"/>
        <c:scaling>
          <c:orientation val="minMax"/>
        </c:scaling>
        <c:delete val="0"/>
        <c:axPos val="b"/>
        <c:numFmt formatCode="General" sourceLinked="1"/>
        <c:majorTickMark val="out"/>
        <c:minorTickMark val="none"/>
        <c:tickLblPos val="nextTo"/>
        <c:crossAx val="215296832"/>
        <c:crosses val="autoZero"/>
        <c:auto val="1"/>
        <c:lblAlgn val="ctr"/>
        <c:lblOffset val="100"/>
        <c:noMultiLvlLbl val="0"/>
      </c:catAx>
      <c:valAx>
        <c:axId val="215296832"/>
        <c:scaling>
          <c:orientation val="minMax"/>
        </c:scaling>
        <c:delete val="0"/>
        <c:axPos val="l"/>
        <c:majorGridlines/>
        <c:numFmt formatCode="#,##0" sourceLinked="1"/>
        <c:majorTickMark val="out"/>
        <c:minorTickMark val="none"/>
        <c:tickLblPos val="nextTo"/>
        <c:crossAx val="215369728"/>
        <c:crosses val="autoZero"/>
        <c:crossBetween val="between"/>
      </c:valAx>
    </c:plotArea>
    <c:legend>
      <c:legendPos val="r"/>
      <c:layout/>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latin typeface="Arial" panose="020B0604020202020204" pitchFamily="34" charset="0"/>
                <a:cs typeface="Arial" panose="020B0604020202020204" pitchFamily="34" charset="0"/>
              </a:rPr>
              <a:t>Paro Resgistrado en Canarias</a:t>
            </a:r>
            <a:r>
              <a:rPr lang="es-ES" b="1" baseline="0">
                <a:solidFill>
                  <a:schemeClr val="accent5">
                    <a:lumMod val="50000"/>
                  </a:schemeClr>
                </a:solidFill>
                <a:latin typeface="Arial" panose="020B0604020202020204" pitchFamily="34" charset="0"/>
                <a:cs typeface="Arial" panose="020B0604020202020204" pitchFamily="34" charset="0"/>
              </a:rPr>
              <a:t> por sexos- Mayo 2026</a:t>
            </a:r>
          </a:p>
        </c:rich>
      </c:tx>
      <c:layout/>
      <c:overlay val="0"/>
      <c:spPr>
        <a:noFill/>
        <a:ln>
          <a:noFill/>
        </a:ln>
        <a:effectLst/>
      </c:spPr>
    </c:title>
    <c:autoTitleDeleted val="0"/>
    <c:plotArea>
      <c:layout>
        <c:manualLayout>
          <c:layoutTarget val="inner"/>
          <c:xMode val="edge"/>
          <c:yMode val="edge"/>
          <c:x val="7.1731178469310167E-2"/>
          <c:y val="0.13291909727386403"/>
          <c:w val="0.90106784486570091"/>
          <c:h val="0.6974401034894343"/>
        </c:manualLayout>
      </c:layout>
      <c:barChart>
        <c:barDir val="col"/>
        <c:grouping val="clustered"/>
        <c:varyColors val="0"/>
        <c:ser>
          <c:idx val="0"/>
          <c:order val="0"/>
          <c:tx>
            <c:strRef>
              <c:f>'PARO_7 '!$B$3</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('PARO_7 '!$A$4:$A$6,'PARO_7 '!$A$8:$A$11)</c:f>
              <c:strCache>
                <c:ptCount val="7"/>
                <c:pt idx="0">
                  <c:v>LANZAROTE</c:v>
                </c:pt>
                <c:pt idx="1">
                  <c:v>FUERTEVENTURA</c:v>
                </c:pt>
                <c:pt idx="2">
                  <c:v>GRAN CANARIA</c:v>
                </c:pt>
                <c:pt idx="3">
                  <c:v>LA GOMERA</c:v>
                </c:pt>
                <c:pt idx="4">
                  <c:v>LA PALMA</c:v>
                </c:pt>
                <c:pt idx="5">
                  <c:v>EL HIERRO</c:v>
                </c:pt>
                <c:pt idx="6">
                  <c:v>TENERIFE</c:v>
                </c:pt>
              </c:strCache>
            </c:strRef>
          </c:cat>
          <c:val>
            <c:numRef>
              <c:f>('PARO_7 '!$B$4:$B$6,'PARO_7 '!$B$8:$B$11)</c:f>
              <c:numCache>
                <c:formatCode>#,##0</c:formatCode>
                <c:ptCount val="7"/>
                <c:pt idx="0">
                  <c:v>2935</c:v>
                </c:pt>
                <c:pt idx="1">
                  <c:v>2347</c:v>
                </c:pt>
                <c:pt idx="2">
                  <c:v>26484</c:v>
                </c:pt>
                <c:pt idx="3">
                  <c:v>441</c:v>
                </c:pt>
                <c:pt idx="4">
                  <c:v>2576</c:v>
                </c:pt>
                <c:pt idx="5">
                  <c:v>276</c:v>
                </c:pt>
                <c:pt idx="6">
                  <c:v>26462</c:v>
                </c:pt>
              </c:numCache>
            </c:numRef>
          </c:val>
          <c:extLst>
            <c:ext xmlns:c16="http://schemas.microsoft.com/office/drawing/2014/chart" uri="{C3380CC4-5D6E-409C-BE32-E72D297353CC}">
              <c16:uniqueId val="{00000000-74A0-46D7-BDBB-9F8C0BB68833}"/>
            </c:ext>
          </c:extLst>
        </c:ser>
        <c:ser>
          <c:idx val="1"/>
          <c:order val="1"/>
          <c:tx>
            <c:strRef>
              <c:f>'PARO_7 '!$C$3</c:f>
              <c:strCache>
                <c:ptCount val="1"/>
                <c:pt idx="0">
                  <c:v>MUJERES</c:v>
                </c:pt>
              </c:strCache>
            </c:strRef>
          </c:tx>
          <c:spPr>
            <a:solidFill>
              <a:schemeClr val="accent5">
                <a:lumMod val="50000"/>
              </a:schemeClr>
            </a:solidFill>
            <a:ln w="9525" cap="flat" cmpd="sng" algn="ctr">
              <a:solidFill>
                <a:schemeClr val="accent5">
                  <a:lumMod val="50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('PARO_7 '!$A$4:$A$6,'PARO_7 '!$A$8:$A$11)</c:f>
              <c:strCache>
                <c:ptCount val="7"/>
                <c:pt idx="0">
                  <c:v>LANZAROTE</c:v>
                </c:pt>
                <c:pt idx="1">
                  <c:v>FUERTEVENTURA</c:v>
                </c:pt>
                <c:pt idx="2">
                  <c:v>GRAN CANARIA</c:v>
                </c:pt>
                <c:pt idx="3">
                  <c:v>LA GOMERA</c:v>
                </c:pt>
                <c:pt idx="4">
                  <c:v>LA PALMA</c:v>
                </c:pt>
                <c:pt idx="5">
                  <c:v>EL HIERRO</c:v>
                </c:pt>
                <c:pt idx="6">
                  <c:v>TENERIFE</c:v>
                </c:pt>
              </c:strCache>
            </c:strRef>
          </c:cat>
          <c:val>
            <c:numRef>
              <c:f>('PARO_7 '!$C$4:$C$6,'PARO_7 '!$C$8:$C$11)</c:f>
              <c:numCache>
                <c:formatCode>#,##0</c:formatCode>
                <c:ptCount val="7"/>
                <c:pt idx="0">
                  <c:v>3894</c:v>
                </c:pt>
                <c:pt idx="1">
                  <c:v>3181</c:v>
                </c:pt>
                <c:pt idx="2">
                  <c:v>35607</c:v>
                </c:pt>
                <c:pt idx="3">
                  <c:v>482</c:v>
                </c:pt>
                <c:pt idx="4">
                  <c:v>3374</c:v>
                </c:pt>
                <c:pt idx="5">
                  <c:v>287</c:v>
                </c:pt>
                <c:pt idx="6">
                  <c:v>36252</c:v>
                </c:pt>
              </c:numCache>
            </c:numRef>
          </c:val>
          <c:extLst>
            <c:ext xmlns:c16="http://schemas.microsoft.com/office/drawing/2014/chart" uri="{C3380CC4-5D6E-409C-BE32-E72D297353CC}">
              <c16:uniqueId val="{00000001-74A0-46D7-BDBB-9F8C0BB68833}"/>
            </c:ext>
          </c:extLst>
        </c:ser>
        <c:dLbls>
          <c:dLblPos val="outEnd"/>
          <c:showLegendKey val="0"/>
          <c:showVal val="1"/>
          <c:showCatName val="0"/>
          <c:showSerName val="0"/>
          <c:showPercent val="0"/>
          <c:showBubbleSize val="0"/>
        </c:dLbls>
        <c:gapWidth val="100"/>
        <c:overlap val="-24"/>
        <c:axId val="216114688"/>
        <c:axId val="215974464"/>
      </c:barChart>
      <c:catAx>
        <c:axId val="216114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5974464"/>
        <c:crosses val="autoZero"/>
        <c:auto val="1"/>
        <c:lblAlgn val="ctr"/>
        <c:lblOffset val="100"/>
        <c:noMultiLvlLbl val="0"/>
      </c:catAx>
      <c:valAx>
        <c:axId val="2159744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611468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sexos</a:t>
            </a:r>
          </a:p>
        </c:rich>
      </c:tx>
      <c:layout/>
      <c:overlay val="0"/>
      <c:spPr>
        <a:noFill/>
        <a:ln>
          <a:noFill/>
        </a:ln>
        <a:effectLst/>
      </c:spPr>
    </c:title>
    <c:autoTitleDeleted val="0"/>
    <c:plotArea>
      <c:layout/>
      <c:barChart>
        <c:barDir val="col"/>
        <c:grouping val="clustered"/>
        <c:varyColors val="0"/>
        <c:ser>
          <c:idx val="0"/>
          <c:order val="0"/>
          <c:tx>
            <c:strRef>
              <c:f>CONTRATOS_1!$B$2</c:f>
              <c:strCache>
                <c:ptCount val="1"/>
                <c:pt idx="0">
                  <c:v>Hombres</c:v>
                </c:pt>
              </c:strCache>
            </c:strRef>
          </c:tx>
          <c:spPr>
            <a:solidFill>
              <a:schemeClr val="accent5">
                <a:lumMod val="50000"/>
                <a:alpha val="70000"/>
              </a:schemeClr>
            </a:solidFill>
            <a:ln>
              <a:noFill/>
            </a:ln>
            <a:effectLst/>
          </c:spPr>
          <c:invertIfNegative val="0"/>
          <c:cat>
            <c:numRef>
              <c:f>CONTRATOS_1!$A$3:$A$15</c:f>
              <c:numCache>
                <c:formatCode>mmm\-yy</c:formatCode>
                <c:ptCount val="13"/>
                <c:pt idx="0">
                  <c:v>46023</c:v>
                </c:pt>
                <c:pt idx="1">
                  <c:v>46054</c:v>
                </c:pt>
                <c:pt idx="2">
                  <c:v>46082</c:v>
                </c:pt>
                <c:pt idx="3">
                  <c:v>46113</c:v>
                </c:pt>
                <c:pt idx="4">
                  <c:v>46143</c:v>
                </c:pt>
                <c:pt idx="5">
                  <c:v>46174</c:v>
                </c:pt>
                <c:pt idx="6">
                  <c:v>46204</c:v>
                </c:pt>
                <c:pt idx="7">
                  <c:v>46235</c:v>
                </c:pt>
                <c:pt idx="8">
                  <c:v>46266</c:v>
                </c:pt>
                <c:pt idx="9">
                  <c:v>46296</c:v>
                </c:pt>
                <c:pt idx="10">
                  <c:v>46327</c:v>
                </c:pt>
                <c:pt idx="11">
                  <c:v>46357</c:v>
                </c:pt>
                <c:pt idx="12">
                  <c:v>45992</c:v>
                </c:pt>
              </c:numCache>
            </c:numRef>
          </c:cat>
          <c:val>
            <c:numRef>
              <c:f>CONTRATOS_1!$B$3:$B$15</c:f>
              <c:numCache>
                <c:formatCode>#,##0</c:formatCode>
                <c:ptCount val="13"/>
                <c:pt idx="0">
                  <c:v>13574</c:v>
                </c:pt>
                <c:pt idx="1">
                  <c:v>11977</c:v>
                </c:pt>
                <c:pt idx="2">
                  <c:v>13809</c:v>
                </c:pt>
                <c:pt idx="3">
                  <c:v>12406</c:v>
                </c:pt>
                <c:pt idx="4">
                  <c:v>12023</c:v>
                </c:pt>
                <c:pt idx="12">
                  <c:v>12972</c:v>
                </c:pt>
              </c:numCache>
            </c:numRef>
          </c:val>
          <c:extLst>
            <c:ext xmlns:c16="http://schemas.microsoft.com/office/drawing/2014/chart" uri="{C3380CC4-5D6E-409C-BE32-E72D297353CC}">
              <c16:uniqueId val="{00000000-6BAD-4617-A61E-23567B200A83}"/>
            </c:ext>
          </c:extLst>
        </c:ser>
        <c:ser>
          <c:idx val="1"/>
          <c:order val="1"/>
          <c:tx>
            <c:strRef>
              <c:f>CONTRATOS_1!$C$2</c:f>
              <c:strCache>
                <c:ptCount val="1"/>
                <c:pt idx="0">
                  <c:v>Mujeres</c:v>
                </c:pt>
              </c:strCache>
            </c:strRef>
          </c:tx>
          <c:spPr>
            <a:solidFill>
              <a:schemeClr val="accent4">
                <a:lumMod val="60000"/>
                <a:lumOff val="40000"/>
                <a:alpha val="70000"/>
              </a:schemeClr>
            </a:solidFill>
            <a:ln>
              <a:noFill/>
            </a:ln>
            <a:effectLst/>
          </c:spPr>
          <c:invertIfNegative val="0"/>
          <c:cat>
            <c:numRef>
              <c:f>CONTRATOS_1!$A$3:$A$15</c:f>
              <c:numCache>
                <c:formatCode>mmm\-yy</c:formatCode>
                <c:ptCount val="13"/>
                <c:pt idx="0">
                  <c:v>46023</c:v>
                </c:pt>
                <c:pt idx="1">
                  <c:v>46054</c:v>
                </c:pt>
                <c:pt idx="2">
                  <c:v>46082</c:v>
                </c:pt>
                <c:pt idx="3">
                  <c:v>46113</c:v>
                </c:pt>
                <c:pt idx="4">
                  <c:v>46143</c:v>
                </c:pt>
                <c:pt idx="5">
                  <c:v>46174</c:v>
                </c:pt>
                <c:pt idx="6">
                  <c:v>46204</c:v>
                </c:pt>
                <c:pt idx="7">
                  <c:v>46235</c:v>
                </c:pt>
                <c:pt idx="8">
                  <c:v>46266</c:v>
                </c:pt>
                <c:pt idx="9">
                  <c:v>46296</c:v>
                </c:pt>
                <c:pt idx="10">
                  <c:v>46327</c:v>
                </c:pt>
                <c:pt idx="11">
                  <c:v>46357</c:v>
                </c:pt>
                <c:pt idx="12">
                  <c:v>45992</c:v>
                </c:pt>
              </c:numCache>
            </c:numRef>
          </c:cat>
          <c:val>
            <c:numRef>
              <c:f>CONTRATOS_1!$C$3:$C$15</c:f>
              <c:numCache>
                <c:formatCode>#,##0</c:formatCode>
                <c:ptCount val="13"/>
                <c:pt idx="0">
                  <c:v>13233</c:v>
                </c:pt>
                <c:pt idx="1">
                  <c:v>11933</c:v>
                </c:pt>
                <c:pt idx="2">
                  <c:v>13042</c:v>
                </c:pt>
                <c:pt idx="3">
                  <c:v>11337</c:v>
                </c:pt>
                <c:pt idx="4">
                  <c:v>10599</c:v>
                </c:pt>
                <c:pt idx="12">
                  <c:v>13854</c:v>
                </c:pt>
              </c:numCache>
            </c:numRef>
          </c:val>
          <c:extLst>
            <c:ext xmlns:c16="http://schemas.microsoft.com/office/drawing/2014/chart" uri="{C3380CC4-5D6E-409C-BE32-E72D297353CC}">
              <c16:uniqueId val="{00000001-6BAD-4617-A61E-23567B200A83}"/>
            </c:ext>
          </c:extLst>
        </c:ser>
        <c:dLbls>
          <c:showLegendKey val="0"/>
          <c:showVal val="0"/>
          <c:showCatName val="0"/>
          <c:showSerName val="0"/>
          <c:showPercent val="0"/>
          <c:showBubbleSize val="0"/>
        </c:dLbls>
        <c:gapWidth val="80"/>
        <c:overlap val="25"/>
        <c:axId val="217624576"/>
        <c:axId val="217226560"/>
      </c:barChart>
      <c:dateAx>
        <c:axId val="217624576"/>
        <c:scaling>
          <c:orientation val="minMax"/>
        </c:scaling>
        <c:delete val="0"/>
        <c:axPos val="b"/>
        <c:numFmt formatCode="mmm\-yy" sourceLinked="1"/>
        <c:majorTickMark val="out"/>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cap="none" spc="20" normalizeH="0" baseline="0">
                <a:solidFill>
                  <a:schemeClr val="tx1">
                    <a:lumMod val="65000"/>
                    <a:lumOff val="35000"/>
                  </a:schemeClr>
                </a:solidFill>
                <a:latin typeface="+mn-lt"/>
                <a:ea typeface="+mn-ea"/>
                <a:cs typeface="+mn-cs"/>
              </a:defRPr>
            </a:pPr>
            <a:endParaRPr lang="es-ES"/>
          </a:p>
        </c:txPr>
        <c:crossAx val="217226560"/>
        <c:crosses val="autoZero"/>
        <c:auto val="1"/>
        <c:lblOffset val="100"/>
        <c:baseTimeUnit val="months"/>
      </c:dateAx>
      <c:valAx>
        <c:axId val="217226560"/>
        <c:scaling>
          <c:orientation val="minMax"/>
        </c:scaling>
        <c:delete val="0"/>
        <c:axPos val="l"/>
        <c:majorGridlines>
          <c:spPr>
            <a:ln w="9525" cap="flat" cmpd="sng" algn="ctr">
              <a:solidFill>
                <a:schemeClr val="tx1">
                  <a:lumMod val="5000"/>
                  <a:lumOff val="9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tx1">
                    <a:lumMod val="65000"/>
                    <a:lumOff val="35000"/>
                  </a:schemeClr>
                </a:solidFill>
                <a:latin typeface="+mn-lt"/>
                <a:ea typeface="+mn-ea"/>
                <a:cs typeface="+mn-cs"/>
              </a:defRPr>
            </a:pPr>
            <a:endParaRPr lang="es-ES"/>
          </a:p>
        </c:txPr>
        <c:crossAx val="21762457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tipos de Contrato </a:t>
            </a:r>
          </a:p>
        </c:rich>
      </c:tx>
      <c:layout/>
      <c:overlay val="0"/>
      <c:spPr>
        <a:noFill/>
        <a:ln>
          <a:noFill/>
        </a:ln>
        <a:effectLst/>
      </c:spPr>
    </c:title>
    <c:autoTitleDeleted val="0"/>
    <c:plotArea>
      <c:layout/>
      <c:barChart>
        <c:barDir val="col"/>
        <c:grouping val="clustered"/>
        <c:varyColors val="0"/>
        <c:ser>
          <c:idx val="0"/>
          <c:order val="0"/>
          <c:tx>
            <c:strRef>
              <c:f>CONTRATOS_1!$D$2</c:f>
              <c:strCache>
                <c:ptCount val="1"/>
                <c:pt idx="0">
                  <c:v>Indefinido</c:v>
                </c:pt>
              </c:strCache>
            </c:strRef>
          </c:tx>
          <c:spPr>
            <a:solidFill>
              <a:schemeClr val="accent5">
                <a:lumMod val="40000"/>
                <a:lumOff val="60000"/>
              </a:schemeClr>
            </a:solidFill>
            <a:ln>
              <a:noFill/>
            </a:ln>
            <a:effectLst>
              <a:outerShdw blurRad="40000" dist="23000" dir="5400000" rotWithShape="0">
                <a:srgbClr val="000000">
                  <a:alpha val="35000"/>
                </a:srgbClr>
              </a:outerShdw>
            </a:effectLst>
          </c:spPr>
          <c:invertIfNegative val="0"/>
          <c:cat>
            <c:numRef>
              <c:f>CONTRATOS_1!$A$3:$A$15</c:f>
              <c:numCache>
                <c:formatCode>mmm\-yy</c:formatCode>
                <c:ptCount val="13"/>
                <c:pt idx="0">
                  <c:v>46023</c:v>
                </c:pt>
                <c:pt idx="1">
                  <c:v>46054</c:v>
                </c:pt>
                <c:pt idx="2">
                  <c:v>46082</c:v>
                </c:pt>
                <c:pt idx="3">
                  <c:v>46113</c:v>
                </c:pt>
                <c:pt idx="4">
                  <c:v>46143</c:v>
                </c:pt>
                <c:pt idx="5">
                  <c:v>46174</c:v>
                </c:pt>
                <c:pt idx="6">
                  <c:v>46204</c:v>
                </c:pt>
                <c:pt idx="7">
                  <c:v>46235</c:v>
                </c:pt>
                <c:pt idx="8">
                  <c:v>46266</c:v>
                </c:pt>
                <c:pt idx="9">
                  <c:v>46296</c:v>
                </c:pt>
                <c:pt idx="10">
                  <c:v>46327</c:v>
                </c:pt>
                <c:pt idx="11">
                  <c:v>46357</c:v>
                </c:pt>
                <c:pt idx="12">
                  <c:v>45992</c:v>
                </c:pt>
              </c:numCache>
            </c:numRef>
          </c:cat>
          <c:val>
            <c:numRef>
              <c:f>CONTRATOS_1!$D$3:$D$15</c:f>
              <c:numCache>
                <c:formatCode>#,##0</c:formatCode>
                <c:ptCount val="13"/>
                <c:pt idx="0">
                  <c:v>10608</c:v>
                </c:pt>
                <c:pt idx="1">
                  <c:v>9909</c:v>
                </c:pt>
                <c:pt idx="2">
                  <c:v>12496</c:v>
                </c:pt>
                <c:pt idx="3">
                  <c:v>10472</c:v>
                </c:pt>
                <c:pt idx="4">
                  <c:v>9349</c:v>
                </c:pt>
                <c:pt idx="12">
                  <c:v>9179</c:v>
                </c:pt>
              </c:numCache>
            </c:numRef>
          </c:val>
          <c:extLst>
            <c:ext xmlns:c16="http://schemas.microsoft.com/office/drawing/2014/chart" uri="{C3380CC4-5D6E-409C-BE32-E72D297353CC}">
              <c16:uniqueId val="{00000000-D9A1-4376-9ED4-45E4E870DD1D}"/>
            </c:ext>
          </c:extLst>
        </c:ser>
        <c:ser>
          <c:idx val="1"/>
          <c:order val="1"/>
          <c:tx>
            <c:strRef>
              <c:f>CONTRATOS_1!$E$2</c:f>
              <c:strCache>
                <c:ptCount val="1"/>
                <c:pt idx="0">
                  <c:v>Duración Determinada</c:v>
                </c:pt>
              </c:strCache>
            </c:strRef>
          </c:tx>
          <c:spPr>
            <a:solidFill>
              <a:schemeClr val="accent5">
                <a:lumMod val="50000"/>
              </a:schemeClr>
            </a:solidFill>
            <a:ln>
              <a:noFill/>
            </a:ln>
            <a:effectLst>
              <a:outerShdw blurRad="40000" dist="23000" dir="5400000" rotWithShape="0">
                <a:srgbClr val="000000">
                  <a:alpha val="35000"/>
                </a:srgbClr>
              </a:outerShdw>
            </a:effectLst>
          </c:spPr>
          <c:invertIfNegative val="0"/>
          <c:cat>
            <c:numRef>
              <c:f>CONTRATOS_1!$A$3:$A$15</c:f>
              <c:numCache>
                <c:formatCode>mmm\-yy</c:formatCode>
                <c:ptCount val="13"/>
                <c:pt idx="0">
                  <c:v>46023</c:v>
                </c:pt>
                <c:pt idx="1">
                  <c:v>46054</c:v>
                </c:pt>
                <c:pt idx="2">
                  <c:v>46082</c:v>
                </c:pt>
                <c:pt idx="3">
                  <c:v>46113</c:v>
                </c:pt>
                <c:pt idx="4">
                  <c:v>46143</c:v>
                </c:pt>
                <c:pt idx="5">
                  <c:v>46174</c:v>
                </c:pt>
                <c:pt idx="6">
                  <c:v>46204</c:v>
                </c:pt>
                <c:pt idx="7">
                  <c:v>46235</c:v>
                </c:pt>
                <c:pt idx="8">
                  <c:v>46266</c:v>
                </c:pt>
                <c:pt idx="9">
                  <c:v>46296</c:v>
                </c:pt>
                <c:pt idx="10">
                  <c:v>46327</c:v>
                </c:pt>
                <c:pt idx="11">
                  <c:v>46357</c:v>
                </c:pt>
                <c:pt idx="12">
                  <c:v>45992</c:v>
                </c:pt>
              </c:numCache>
            </c:numRef>
          </c:cat>
          <c:val>
            <c:numRef>
              <c:f>CONTRATOS_1!$E$3:$E$15</c:f>
              <c:numCache>
                <c:formatCode>#,##0</c:formatCode>
                <c:ptCount val="13"/>
                <c:pt idx="0">
                  <c:v>16199</c:v>
                </c:pt>
                <c:pt idx="1">
                  <c:v>14001</c:v>
                </c:pt>
                <c:pt idx="2">
                  <c:v>14355</c:v>
                </c:pt>
                <c:pt idx="3">
                  <c:v>13271</c:v>
                </c:pt>
                <c:pt idx="4">
                  <c:v>13273</c:v>
                </c:pt>
                <c:pt idx="12">
                  <c:v>17647</c:v>
                </c:pt>
              </c:numCache>
            </c:numRef>
          </c:val>
          <c:extLst>
            <c:ext xmlns:c16="http://schemas.microsoft.com/office/drawing/2014/chart" uri="{C3380CC4-5D6E-409C-BE32-E72D297353CC}">
              <c16:uniqueId val="{00000001-D9A1-4376-9ED4-45E4E870DD1D}"/>
            </c:ext>
          </c:extLst>
        </c:ser>
        <c:dLbls>
          <c:showLegendKey val="0"/>
          <c:showVal val="0"/>
          <c:showCatName val="0"/>
          <c:showSerName val="0"/>
          <c:showPercent val="0"/>
          <c:showBubbleSize val="0"/>
        </c:dLbls>
        <c:gapWidth val="100"/>
        <c:overlap val="-24"/>
        <c:axId val="217626112"/>
        <c:axId val="218563136"/>
      </c:barChart>
      <c:dateAx>
        <c:axId val="217626112"/>
        <c:scaling>
          <c:orientation val="minMax"/>
        </c:scaling>
        <c:delete val="0"/>
        <c:axPos val="b"/>
        <c:numFmt formatCode="mmm\-yy"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563136"/>
        <c:crosses val="autoZero"/>
        <c:auto val="1"/>
        <c:lblOffset val="100"/>
        <c:baseTimeUnit val="months"/>
      </c:dateAx>
      <c:valAx>
        <c:axId val="218563136"/>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762611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v>2022</c:v>
          </c:tx>
          <c:spPr>
            <a:ln w="31750" cap="rnd">
              <a:solidFill>
                <a:schemeClr val="accent5">
                  <a:lumMod val="50000"/>
                </a:schemeClr>
              </a:solidFill>
              <a:round/>
            </a:ln>
            <a:effectLst>
              <a:outerShdw blurRad="40000" dist="23000" dir="5400000" rotWithShape="0">
                <a:srgbClr val="000000">
                  <a:alpha val="35000"/>
                </a:srgbClr>
              </a:outerShdw>
            </a:effectLst>
          </c:spPr>
          <c:marker>
            <c:symbol val="none"/>
          </c:marker>
          <c:cat>
            <c:strRef>
              <c:f>CONTRATOS_1!$H$21:$H$32</c:f>
              <c:strCache>
                <c:ptCount val="12"/>
                <c:pt idx="0">
                  <c:v>Enero</c:v>
                </c:pt>
                <c:pt idx="1">
                  <c:v>Febrero</c:v>
                </c:pt>
                <c:pt idx="2">
                  <c:v>Marzo</c:v>
                </c:pt>
                <c:pt idx="3">
                  <c:v>Abril</c:v>
                </c:pt>
                <c:pt idx="4">
                  <c:v>Mayo</c:v>
                </c:pt>
                <c:pt idx="5">
                  <c:v>Junio</c:v>
                </c:pt>
                <c:pt idx="6">
                  <c:v>agosto</c:v>
                </c:pt>
                <c:pt idx="7">
                  <c:v>Agosto</c:v>
                </c:pt>
                <c:pt idx="8">
                  <c:v>Septiembre</c:v>
                </c:pt>
                <c:pt idx="9">
                  <c:v>Octubre</c:v>
                </c:pt>
                <c:pt idx="10">
                  <c:v>Noviembre</c:v>
                </c:pt>
                <c:pt idx="11">
                  <c:v>Diciembre</c:v>
                </c:pt>
              </c:strCache>
            </c:strRef>
          </c:cat>
          <c:val>
            <c:numRef>
              <c:f>CONTRATOS_1!$I$21:$I$32</c:f>
              <c:numCache>
                <c:formatCode>#,##0</c:formatCode>
                <c:ptCount val="12"/>
                <c:pt idx="0">
                  <c:v>23279</c:v>
                </c:pt>
                <c:pt idx="1">
                  <c:v>20205</c:v>
                </c:pt>
                <c:pt idx="2">
                  <c:v>25478</c:v>
                </c:pt>
                <c:pt idx="3">
                  <c:v>20349</c:v>
                </c:pt>
                <c:pt idx="4">
                  <c:v>22425</c:v>
                </c:pt>
                <c:pt idx="5">
                  <c:v>25250</c:v>
                </c:pt>
                <c:pt idx="6">
                  <c:v>25256</c:v>
                </c:pt>
                <c:pt idx="7">
                  <c:v>22933</c:v>
                </c:pt>
                <c:pt idx="8">
                  <c:v>25711</c:v>
                </c:pt>
                <c:pt idx="9">
                  <c:v>27456</c:v>
                </c:pt>
                <c:pt idx="10">
                  <c:v>27992</c:v>
                </c:pt>
                <c:pt idx="11">
                  <c:v>23669</c:v>
                </c:pt>
              </c:numCache>
            </c:numRef>
          </c:val>
          <c:smooth val="0"/>
          <c:extLst>
            <c:ext xmlns:c16="http://schemas.microsoft.com/office/drawing/2014/chart" uri="{C3380CC4-5D6E-409C-BE32-E72D297353CC}">
              <c16:uniqueId val="{00000000-A523-4FD2-AB88-2B85D0358895}"/>
            </c:ext>
          </c:extLst>
        </c:ser>
        <c:ser>
          <c:idx val="1"/>
          <c:order val="1"/>
          <c:tx>
            <c:v>2023</c:v>
          </c:tx>
          <c:spPr>
            <a:ln w="31750" cap="rnd">
              <a:solidFill>
                <a:schemeClr val="accent5">
                  <a:lumMod val="40000"/>
                  <a:lumOff val="60000"/>
                </a:schemeClr>
              </a:solidFill>
              <a:round/>
            </a:ln>
            <a:effectLst>
              <a:outerShdw blurRad="40000" dist="23000" dir="5400000" rotWithShape="0">
                <a:srgbClr val="000000">
                  <a:alpha val="35000"/>
                </a:srgbClr>
              </a:outerShdw>
            </a:effectLst>
          </c:spPr>
          <c:marker>
            <c:symbol val="none"/>
          </c:marker>
          <c:cat>
            <c:strRef>
              <c:f>CONTRATOS_1!$H$21:$H$32</c:f>
              <c:strCache>
                <c:ptCount val="12"/>
                <c:pt idx="0">
                  <c:v>Enero</c:v>
                </c:pt>
                <c:pt idx="1">
                  <c:v>Febrero</c:v>
                </c:pt>
                <c:pt idx="2">
                  <c:v>Marzo</c:v>
                </c:pt>
                <c:pt idx="3">
                  <c:v>Abril</c:v>
                </c:pt>
                <c:pt idx="4">
                  <c:v>Mayo</c:v>
                </c:pt>
                <c:pt idx="5">
                  <c:v>Junio</c:v>
                </c:pt>
                <c:pt idx="6">
                  <c:v>agosto</c:v>
                </c:pt>
                <c:pt idx="7">
                  <c:v>Agosto</c:v>
                </c:pt>
                <c:pt idx="8">
                  <c:v>Septiembre</c:v>
                </c:pt>
                <c:pt idx="9">
                  <c:v>Octubre</c:v>
                </c:pt>
                <c:pt idx="10">
                  <c:v>Noviembre</c:v>
                </c:pt>
                <c:pt idx="11">
                  <c:v>Diciembre</c:v>
                </c:pt>
              </c:strCache>
            </c:strRef>
          </c:cat>
          <c:val>
            <c:numRef>
              <c:f>CONTRATOS_1!$J$21:$J$32</c:f>
              <c:numCache>
                <c:formatCode>#,##0</c:formatCode>
                <c:ptCount val="12"/>
                <c:pt idx="0">
                  <c:v>24781</c:v>
                </c:pt>
                <c:pt idx="1">
                  <c:v>23022</c:v>
                </c:pt>
                <c:pt idx="2">
                  <c:v>23940</c:v>
                </c:pt>
                <c:pt idx="3">
                  <c:v>25873</c:v>
                </c:pt>
                <c:pt idx="4">
                  <c:v>22604</c:v>
                </c:pt>
                <c:pt idx="5">
                  <c:v>24967</c:v>
                </c:pt>
                <c:pt idx="6">
                  <c:v>30987</c:v>
                </c:pt>
                <c:pt idx="7">
                  <c:v>25525</c:v>
                </c:pt>
                <c:pt idx="8">
                  <c:v>28494</c:v>
                </c:pt>
                <c:pt idx="9">
                  <c:v>32579</c:v>
                </c:pt>
                <c:pt idx="10">
                  <c:v>28965</c:v>
                </c:pt>
                <c:pt idx="11">
                  <c:v>25682</c:v>
                </c:pt>
              </c:numCache>
            </c:numRef>
          </c:val>
          <c:smooth val="0"/>
          <c:extLst>
            <c:ext xmlns:c16="http://schemas.microsoft.com/office/drawing/2014/chart" uri="{C3380CC4-5D6E-409C-BE32-E72D297353CC}">
              <c16:uniqueId val="{00000001-A523-4FD2-AB88-2B85D0358895}"/>
            </c:ext>
          </c:extLst>
        </c:ser>
        <c:ser>
          <c:idx val="2"/>
          <c:order val="2"/>
          <c:tx>
            <c:v>2024</c:v>
          </c:tx>
          <c:spPr>
            <a:ln w="31750" cap="rnd">
              <a:solidFill>
                <a:schemeClr val="accent3"/>
              </a:solidFill>
              <a:round/>
            </a:ln>
            <a:effectLst>
              <a:outerShdw blurRad="40000" dist="23000" dir="5400000" rotWithShape="0">
                <a:srgbClr val="000000">
                  <a:alpha val="35000"/>
                </a:srgbClr>
              </a:outerShdw>
            </a:effectLst>
          </c:spPr>
          <c:marker>
            <c:symbol val="none"/>
          </c:marker>
          <c:cat>
            <c:strRef>
              <c:f>CONTRATOS_1!$H$21:$H$32</c:f>
              <c:strCache>
                <c:ptCount val="12"/>
                <c:pt idx="0">
                  <c:v>Enero</c:v>
                </c:pt>
                <c:pt idx="1">
                  <c:v>Febrero</c:v>
                </c:pt>
                <c:pt idx="2">
                  <c:v>Marzo</c:v>
                </c:pt>
                <c:pt idx="3">
                  <c:v>Abril</c:v>
                </c:pt>
                <c:pt idx="4">
                  <c:v>Mayo</c:v>
                </c:pt>
                <c:pt idx="5">
                  <c:v>Junio</c:v>
                </c:pt>
                <c:pt idx="6">
                  <c:v>agosto</c:v>
                </c:pt>
                <c:pt idx="7">
                  <c:v>Agosto</c:v>
                </c:pt>
                <c:pt idx="8">
                  <c:v>Septiembre</c:v>
                </c:pt>
                <c:pt idx="9">
                  <c:v>Octubre</c:v>
                </c:pt>
                <c:pt idx="10">
                  <c:v>Noviembre</c:v>
                </c:pt>
                <c:pt idx="11">
                  <c:v>Diciembre</c:v>
                </c:pt>
              </c:strCache>
            </c:strRef>
          </c:cat>
          <c:val>
            <c:numRef>
              <c:f>CONTRATOS_1!$K$21:$K$32</c:f>
              <c:numCache>
                <c:formatCode>#,##0</c:formatCode>
                <c:ptCount val="12"/>
                <c:pt idx="0">
                  <c:v>26525</c:v>
                </c:pt>
                <c:pt idx="1">
                  <c:v>23513</c:v>
                </c:pt>
                <c:pt idx="2">
                  <c:v>27305</c:v>
                </c:pt>
                <c:pt idx="3">
                  <c:v>24465</c:v>
                </c:pt>
                <c:pt idx="4">
                  <c:v>25078</c:v>
                </c:pt>
                <c:pt idx="5">
                  <c:v>28053</c:v>
                </c:pt>
                <c:pt idx="6">
                  <c:v>31184</c:v>
                </c:pt>
                <c:pt idx="7">
                  <c:v>26558</c:v>
                </c:pt>
                <c:pt idx="8">
                  <c:v>30690</c:v>
                </c:pt>
                <c:pt idx="9">
                  <c:v>32705</c:v>
                </c:pt>
                <c:pt idx="10">
                  <c:v>30146</c:v>
                </c:pt>
                <c:pt idx="11">
                  <c:v>26826</c:v>
                </c:pt>
              </c:numCache>
            </c:numRef>
          </c:val>
          <c:smooth val="0"/>
          <c:extLst>
            <c:ext xmlns:c16="http://schemas.microsoft.com/office/drawing/2014/chart" uri="{C3380CC4-5D6E-409C-BE32-E72D297353CC}">
              <c16:uniqueId val="{00000002-A523-4FD2-AB88-2B85D0358895}"/>
            </c:ext>
          </c:extLst>
        </c:ser>
        <c:ser>
          <c:idx val="3"/>
          <c:order val="3"/>
          <c:tx>
            <c:v>2025</c:v>
          </c:tx>
          <c:marker>
            <c:symbol val="none"/>
          </c:marker>
          <c:cat>
            <c:strRef>
              <c:f>CONTRATOS_1!$H$21:$H$32</c:f>
              <c:strCache>
                <c:ptCount val="12"/>
                <c:pt idx="0">
                  <c:v>Enero</c:v>
                </c:pt>
                <c:pt idx="1">
                  <c:v>Febrero</c:v>
                </c:pt>
                <c:pt idx="2">
                  <c:v>Marzo</c:v>
                </c:pt>
                <c:pt idx="3">
                  <c:v>Abril</c:v>
                </c:pt>
                <c:pt idx="4">
                  <c:v>Mayo</c:v>
                </c:pt>
                <c:pt idx="5">
                  <c:v>Junio</c:v>
                </c:pt>
                <c:pt idx="6">
                  <c:v>agosto</c:v>
                </c:pt>
                <c:pt idx="7">
                  <c:v>Agosto</c:v>
                </c:pt>
                <c:pt idx="8">
                  <c:v>Septiembre</c:v>
                </c:pt>
                <c:pt idx="9">
                  <c:v>Octubre</c:v>
                </c:pt>
                <c:pt idx="10">
                  <c:v>Noviembre</c:v>
                </c:pt>
                <c:pt idx="11">
                  <c:v>Diciembre</c:v>
                </c:pt>
              </c:strCache>
            </c:strRef>
          </c:cat>
          <c:val>
            <c:numRef>
              <c:f>CONTRATOS_1!$L$21:$L$32</c:f>
              <c:numCache>
                <c:formatCode>#,##0</c:formatCode>
                <c:ptCount val="12"/>
                <c:pt idx="0">
                  <c:v>26807</c:v>
                </c:pt>
                <c:pt idx="1">
                  <c:v>23910</c:v>
                </c:pt>
                <c:pt idx="2">
                  <c:v>26851</c:v>
                </c:pt>
                <c:pt idx="3">
                  <c:v>23743</c:v>
                </c:pt>
                <c:pt idx="4">
                  <c:v>22622</c:v>
                </c:pt>
              </c:numCache>
            </c:numRef>
          </c:val>
          <c:smooth val="0"/>
          <c:extLst>
            <c:ext xmlns:c16="http://schemas.microsoft.com/office/drawing/2014/chart" uri="{C3380CC4-5D6E-409C-BE32-E72D297353CC}">
              <c16:uniqueId val="{00000003-A523-4FD2-AB88-2B85D0358895}"/>
            </c:ext>
          </c:extLst>
        </c:ser>
        <c:dLbls>
          <c:showLegendKey val="0"/>
          <c:showVal val="0"/>
          <c:showCatName val="0"/>
          <c:showSerName val="0"/>
          <c:showPercent val="0"/>
          <c:showBubbleSize val="0"/>
        </c:dLbls>
        <c:smooth val="0"/>
        <c:axId val="217626624"/>
        <c:axId val="218567744"/>
      </c:lineChart>
      <c:catAx>
        <c:axId val="217626624"/>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567744"/>
        <c:crosses val="autoZero"/>
        <c:auto val="1"/>
        <c:lblAlgn val="ctr"/>
        <c:lblOffset val="100"/>
        <c:noMultiLvlLbl val="1"/>
      </c:catAx>
      <c:valAx>
        <c:axId val="218567744"/>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7626624"/>
        <c:crosses val="autoZero"/>
        <c:crossBetween val="between"/>
      </c:valAx>
      <c:spPr>
        <a:noFill/>
        <a:ln>
          <a:noFill/>
        </a:ln>
        <a:effectLst/>
      </c:spPr>
    </c:plotArea>
    <c:legend>
      <c:legendPos val="b"/>
      <c:layout>
        <c:manualLayout>
          <c:xMode val="edge"/>
          <c:yMode val="edge"/>
          <c:x val="0.23099196860461976"/>
          <c:y val="0.89148374175010181"/>
          <c:w val="0.42157662897507409"/>
          <c:h val="6.569388038486803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600" b="1" i="0" u="none" strike="noStrike" kern="1200" cap="none" spc="20" normalizeH="0" baseline="0">
                <a:solidFill>
                  <a:schemeClr val="accent5">
                    <a:lumMod val="50000"/>
                  </a:schemeClr>
                </a:solidFill>
                <a:latin typeface="+mn-lt"/>
                <a:ea typeface="+mn-ea"/>
                <a:cs typeface="+mn-cs"/>
              </a:rPr>
              <a:t>Evolución</a:t>
            </a:r>
            <a:r>
              <a:rPr lang="en-US" sz="1800" b="1" i="0" baseline="0">
                <a:effectLst/>
              </a:rPr>
              <a:t> </a:t>
            </a:r>
            <a:r>
              <a:rPr lang="en-US" sz="1600" b="1" i="0" u="none" strike="noStrike" kern="1200" cap="none" spc="20" normalizeH="0" baseline="0">
                <a:solidFill>
                  <a:schemeClr val="accent5">
                    <a:lumMod val="50000"/>
                  </a:schemeClr>
                </a:solidFill>
                <a:latin typeface="+mn-lt"/>
                <a:ea typeface="+mn-ea"/>
                <a:cs typeface="+mn-cs"/>
              </a:rPr>
              <a:t>Mensual de los Contratos en la Isla de Tenerife</a:t>
            </a:r>
            <a:endParaRPr lang="es-ES" sz="1600" b="1" i="0" u="none" strike="noStrike" kern="1200" cap="none" spc="20" normalizeH="0" baseline="0">
              <a:solidFill>
                <a:schemeClr val="accent5">
                  <a:lumMod val="50000"/>
                </a:schemeClr>
              </a:solidFill>
              <a:latin typeface="+mn-lt"/>
              <a:ea typeface="+mn-ea"/>
              <a:cs typeface="+mn-cs"/>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0.11712114933001797"/>
          <c:y val="0.22852800203209384"/>
          <c:w val="0.76551552108618004"/>
          <c:h val="0.67679740908036723"/>
        </c:manualLayout>
      </c:layout>
      <c:barChart>
        <c:barDir val="bar"/>
        <c:grouping val="clustered"/>
        <c:varyColors val="0"/>
        <c:ser>
          <c:idx val="0"/>
          <c:order val="0"/>
          <c:tx>
            <c:strRef>
              <c:f>CONTRATOS_1!$F$2</c:f>
              <c:strCache>
                <c:ptCount val="1"/>
                <c:pt idx="0">
                  <c:v>Total Contratos</c:v>
                </c:pt>
              </c:strCache>
            </c:strRef>
          </c:tx>
          <c:spPr>
            <a:solidFill>
              <a:schemeClr val="accent5">
                <a:lumMod val="50000"/>
              </a:schemeClr>
            </a:solidFill>
            <a:ln>
              <a:noFill/>
            </a:ln>
            <a:effectLst/>
          </c:spPr>
          <c:invertIfNegative val="0"/>
          <c:dPt>
            <c:idx val="0"/>
            <c:invertIfNegative val="0"/>
            <c:bubble3D val="0"/>
            <c:spPr>
              <a:solidFill>
                <a:schemeClr val="accent5">
                  <a:lumMod val="50000"/>
                </a:schemeClr>
              </a:solidFill>
              <a:ln>
                <a:noFill/>
              </a:ln>
              <a:effectLst/>
            </c:spPr>
            <c:extLst>
              <c:ext xmlns:c16="http://schemas.microsoft.com/office/drawing/2014/chart" uri="{C3380CC4-5D6E-409C-BE32-E72D297353CC}">
                <c16:uniqueId val="{00000002-97CC-432F-899D-960FDAC99116}"/>
              </c:ext>
            </c:extLst>
          </c:dPt>
          <c:dPt>
            <c:idx val="1"/>
            <c:invertIfNegative val="0"/>
            <c:bubble3D val="0"/>
            <c:spPr>
              <a:solidFill>
                <a:schemeClr val="accent5">
                  <a:lumMod val="50000"/>
                </a:schemeClr>
              </a:solidFill>
              <a:ln>
                <a:noFill/>
              </a:ln>
              <a:effectLst/>
            </c:spPr>
            <c:extLst>
              <c:ext xmlns:c16="http://schemas.microsoft.com/office/drawing/2014/chart" uri="{C3380CC4-5D6E-409C-BE32-E72D297353CC}">
                <c16:uniqueId val="{00000001-97CC-432F-899D-960FDAC99116}"/>
              </c:ext>
            </c:extLst>
          </c:dPt>
          <c:dPt>
            <c:idx val="2"/>
            <c:invertIfNegative val="0"/>
            <c:bubble3D val="0"/>
            <c:spPr>
              <a:solidFill>
                <a:schemeClr val="accent5">
                  <a:lumMod val="50000"/>
                </a:schemeClr>
              </a:solidFill>
              <a:ln>
                <a:noFill/>
              </a:ln>
              <a:effectLst/>
            </c:spPr>
            <c:extLst>
              <c:ext xmlns:c16="http://schemas.microsoft.com/office/drawing/2014/chart" uri="{C3380CC4-5D6E-409C-BE32-E72D297353CC}">
                <c16:uniqueId val="{00000004-FE9A-4F04-BFF0-2233163AB4EE}"/>
              </c:ext>
            </c:extLst>
          </c:dPt>
          <c:dPt>
            <c:idx val="3"/>
            <c:invertIfNegative val="0"/>
            <c:bubble3D val="0"/>
            <c:spPr>
              <a:solidFill>
                <a:schemeClr val="accent5">
                  <a:lumMod val="50000"/>
                </a:schemeClr>
              </a:solidFill>
              <a:ln>
                <a:noFill/>
              </a:ln>
              <a:effectLst/>
            </c:spPr>
            <c:extLst>
              <c:ext xmlns:c16="http://schemas.microsoft.com/office/drawing/2014/chart" uri="{C3380CC4-5D6E-409C-BE32-E72D297353CC}">
                <c16:uniqueId val="{00000006-FE9A-4F04-BFF0-2233163AB4EE}"/>
              </c:ext>
            </c:extLst>
          </c:dPt>
          <c:dPt>
            <c:idx val="4"/>
            <c:invertIfNegative val="0"/>
            <c:bubble3D val="0"/>
            <c:spPr>
              <a:solidFill>
                <a:schemeClr val="accent5">
                  <a:lumMod val="50000"/>
                </a:schemeClr>
              </a:solidFill>
              <a:ln>
                <a:noFill/>
              </a:ln>
              <a:effectLst/>
            </c:spPr>
            <c:extLst>
              <c:ext xmlns:c16="http://schemas.microsoft.com/office/drawing/2014/chart" uri="{C3380CC4-5D6E-409C-BE32-E72D297353CC}">
                <c16:uniqueId val="{00000005-FE9A-4F04-BFF0-2233163AB4EE}"/>
              </c:ext>
            </c:extLst>
          </c:dPt>
          <c:dPt>
            <c:idx val="5"/>
            <c:invertIfNegative val="0"/>
            <c:bubble3D val="0"/>
            <c:spPr>
              <a:solidFill>
                <a:schemeClr val="accent5">
                  <a:lumMod val="50000"/>
                </a:schemeClr>
              </a:solidFill>
              <a:ln>
                <a:noFill/>
              </a:ln>
              <a:effectLst/>
            </c:spPr>
            <c:extLst>
              <c:ext xmlns:c16="http://schemas.microsoft.com/office/drawing/2014/chart" uri="{C3380CC4-5D6E-409C-BE32-E72D297353CC}">
                <c16:uniqueId val="{0000000A-1510-40AF-A37C-2E29AFB4DA97}"/>
              </c:ext>
            </c:extLst>
          </c:dPt>
          <c:dPt>
            <c:idx val="6"/>
            <c:invertIfNegative val="0"/>
            <c:bubble3D val="0"/>
            <c:spPr>
              <a:solidFill>
                <a:schemeClr val="accent5">
                  <a:lumMod val="50000"/>
                </a:schemeClr>
              </a:solidFill>
              <a:ln>
                <a:noFill/>
              </a:ln>
              <a:effectLst/>
            </c:spPr>
            <c:extLst>
              <c:ext xmlns:c16="http://schemas.microsoft.com/office/drawing/2014/chart" uri="{C3380CC4-5D6E-409C-BE32-E72D297353CC}">
                <c16:uniqueId val="{0000000C-1510-40AF-A37C-2E29AFB4DA97}"/>
              </c:ext>
            </c:extLst>
          </c:dPt>
          <c:dPt>
            <c:idx val="7"/>
            <c:invertIfNegative val="0"/>
            <c:bubble3D val="0"/>
            <c:spPr>
              <a:solidFill>
                <a:schemeClr val="accent5">
                  <a:lumMod val="50000"/>
                </a:schemeClr>
              </a:solidFill>
              <a:ln>
                <a:noFill/>
              </a:ln>
              <a:effectLst/>
            </c:spPr>
            <c:extLst>
              <c:ext xmlns:c16="http://schemas.microsoft.com/office/drawing/2014/chart" uri="{C3380CC4-5D6E-409C-BE32-E72D297353CC}">
                <c16:uniqueId val="{0000000B-1510-40AF-A37C-2E29AFB4DA97}"/>
              </c:ext>
            </c:extLst>
          </c:dPt>
          <c:dPt>
            <c:idx val="8"/>
            <c:invertIfNegative val="0"/>
            <c:bubble3D val="0"/>
            <c:spPr>
              <a:solidFill>
                <a:schemeClr val="accent5">
                  <a:lumMod val="50000"/>
                </a:schemeClr>
              </a:solidFill>
              <a:ln>
                <a:noFill/>
              </a:ln>
              <a:effectLst/>
            </c:spPr>
            <c:extLst>
              <c:ext xmlns:c16="http://schemas.microsoft.com/office/drawing/2014/chart" uri="{C3380CC4-5D6E-409C-BE32-E72D297353CC}">
                <c16:uniqueId val="{00000013-7C53-4D96-9940-D7F23C4D0D53}"/>
              </c:ext>
            </c:extLst>
          </c:dPt>
          <c:dPt>
            <c:idx val="9"/>
            <c:invertIfNegative val="0"/>
            <c:bubble3D val="0"/>
            <c:spPr>
              <a:solidFill>
                <a:schemeClr val="accent5">
                  <a:lumMod val="50000"/>
                </a:schemeClr>
              </a:solidFill>
              <a:ln>
                <a:noFill/>
              </a:ln>
              <a:effectLst/>
            </c:spPr>
            <c:extLst>
              <c:ext xmlns:c16="http://schemas.microsoft.com/office/drawing/2014/chart" uri="{C3380CC4-5D6E-409C-BE32-E72D297353CC}">
                <c16:uniqueId val="{00000012-D001-405C-ADD8-38D971B70119}"/>
              </c:ext>
            </c:extLst>
          </c:dPt>
          <c:cat>
            <c:numRef>
              <c:f>CONTRATOS_1!$A$3:$A$15</c:f>
              <c:numCache>
                <c:formatCode>mmm\-yy</c:formatCode>
                <c:ptCount val="13"/>
                <c:pt idx="0">
                  <c:v>46023</c:v>
                </c:pt>
                <c:pt idx="1">
                  <c:v>46054</c:v>
                </c:pt>
                <c:pt idx="2">
                  <c:v>46082</c:v>
                </c:pt>
                <c:pt idx="3">
                  <c:v>46113</c:v>
                </c:pt>
                <c:pt idx="4">
                  <c:v>46143</c:v>
                </c:pt>
                <c:pt idx="5">
                  <c:v>46174</c:v>
                </c:pt>
                <c:pt idx="6">
                  <c:v>46204</c:v>
                </c:pt>
                <c:pt idx="7">
                  <c:v>46235</c:v>
                </c:pt>
                <c:pt idx="8">
                  <c:v>46266</c:v>
                </c:pt>
                <c:pt idx="9">
                  <c:v>46296</c:v>
                </c:pt>
                <c:pt idx="10">
                  <c:v>46327</c:v>
                </c:pt>
                <c:pt idx="11">
                  <c:v>46357</c:v>
                </c:pt>
                <c:pt idx="12">
                  <c:v>45992</c:v>
                </c:pt>
              </c:numCache>
            </c:numRef>
          </c:cat>
          <c:val>
            <c:numRef>
              <c:f>CONTRATOS_1!$F$3:$F$15</c:f>
              <c:numCache>
                <c:formatCode>#,##0</c:formatCode>
                <c:ptCount val="13"/>
                <c:pt idx="0">
                  <c:v>26807</c:v>
                </c:pt>
                <c:pt idx="1">
                  <c:v>23910</c:v>
                </c:pt>
                <c:pt idx="2">
                  <c:v>26851</c:v>
                </c:pt>
                <c:pt idx="3">
                  <c:v>23743</c:v>
                </c:pt>
                <c:pt idx="4">
                  <c:v>22622</c:v>
                </c:pt>
                <c:pt idx="12">
                  <c:v>26826</c:v>
                </c:pt>
              </c:numCache>
            </c:numRef>
          </c:val>
          <c:extLst>
            <c:ext xmlns:c16="http://schemas.microsoft.com/office/drawing/2014/chart" uri="{C3380CC4-5D6E-409C-BE32-E72D297353CC}">
              <c16:uniqueId val="{00000000-97CC-432F-899D-960FDAC99116}"/>
            </c:ext>
          </c:extLst>
        </c:ser>
        <c:dLbls>
          <c:showLegendKey val="0"/>
          <c:showVal val="0"/>
          <c:showCatName val="0"/>
          <c:showSerName val="0"/>
          <c:showPercent val="0"/>
          <c:showBubbleSize val="0"/>
        </c:dLbls>
        <c:gapWidth val="219"/>
        <c:axId val="781971359"/>
        <c:axId val="781974271"/>
      </c:barChart>
      <c:dateAx>
        <c:axId val="781971359"/>
        <c:scaling>
          <c:orientation val="maxMin"/>
        </c:scaling>
        <c:delete val="0"/>
        <c:axPos val="l"/>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781974271"/>
        <c:crosses val="autoZero"/>
        <c:auto val="1"/>
        <c:lblOffset val="100"/>
        <c:baseTimeUnit val="months"/>
      </c:dateAx>
      <c:valAx>
        <c:axId val="781974271"/>
        <c:scaling>
          <c:orientation val="minMax"/>
        </c:scaling>
        <c:delete val="0"/>
        <c:axPos val="t"/>
        <c:majorGridlines>
          <c:spPr>
            <a:ln w="9525" cap="flat" cmpd="sng" algn="ctr">
              <a:solidFill>
                <a:schemeClr val="bg1">
                  <a:lumMod val="95000"/>
                  <a:alpha val="78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781971359"/>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solidFill>
                  <a:schemeClr val="accent5">
                    <a:lumMod val="50000"/>
                  </a:schemeClr>
                </a:solidFill>
              </a:rPr>
              <a:t>% de Contratos</a:t>
            </a:r>
            <a:r>
              <a:rPr lang="en-US" baseline="0">
                <a:solidFill>
                  <a:schemeClr val="accent5">
                    <a:lumMod val="50000"/>
                  </a:schemeClr>
                </a:solidFill>
              </a:rPr>
              <a:t> en la Isla de Tenerife por Sectores Económicos - Mayo 2026</a:t>
            </a:r>
            <a:endParaRPr lang="en-US">
              <a:solidFill>
                <a:schemeClr val="accent5">
                  <a:lumMod val="50000"/>
                </a:schemeClr>
              </a:solidFill>
            </a:endParaRPr>
          </a:p>
        </c:rich>
      </c:tx>
      <c:layout>
        <c:manualLayout>
          <c:xMode val="edge"/>
          <c:yMode val="edge"/>
          <c:x val="0.15246915765379762"/>
          <c:y val="2.54371976620478E-2"/>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CONTRATOS_2!$A$3</c:f>
              <c:strCache>
                <c:ptCount val="1"/>
                <c:pt idx="0">
                  <c:v>Mayo 2026</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704C-4498-9720-51562DC1C88D}"/>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704C-4498-9720-51562DC1C88D}"/>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704C-4498-9720-51562DC1C88D}"/>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704C-4498-9720-51562DC1C88D}"/>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704C-4498-9720-51562DC1C88D}"/>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B-704C-4498-9720-51562DC1C88D}"/>
              </c:ext>
            </c:extLst>
          </c:dPt>
          <c:dLbls>
            <c:dLbl>
              <c:idx val="0"/>
              <c:layout>
                <c:manualLayout>
                  <c:x val="-6.9706273865206706E-3"/>
                  <c:y val="4.9826863483367179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704C-4498-9720-51562DC1C88D}"/>
                </c:ext>
              </c:extLst>
            </c:dLbl>
            <c:dLbl>
              <c:idx val="1"/>
              <c:layout>
                <c:manualLayout>
                  <c:x val="-2.4672207190569666E-2"/>
                  <c:y val="5.5496821518667465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704C-4498-9720-51562DC1C88D}"/>
                </c:ext>
              </c:extLst>
            </c:dLbl>
            <c:dLbl>
              <c:idx val="2"/>
              <c:layout>
                <c:manualLayout>
                  <c:x val="-4.3294665882096781E-2"/>
                  <c:y val="5.5668071943872591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704C-4498-9720-51562DC1C88D}"/>
                </c:ext>
              </c:extLst>
            </c:dLbl>
            <c:dLbl>
              <c:idx val="3"/>
              <c:layout>
                <c:manualLayout>
                  <c:x val="-8.2118352055922716E-2"/>
                  <c:y val="-2.4322233880010534E-3"/>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704C-4498-9720-51562DC1C88D}"/>
                </c:ext>
              </c:extLst>
            </c:dLbl>
            <c:dLbl>
              <c:idx val="4"/>
              <c:layout>
                <c:manualLayout>
                  <c:x val="-8.2203343416525798E-2"/>
                  <c:y val="-0.18349032401715451"/>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704C-4498-9720-51562DC1C88D}"/>
                </c:ext>
              </c:extLst>
            </c:dLbl>
            <c:dLbl>
              <c:idx val="5"/>
              <c:layout>
                <c:manualLayout>
                  <c:x val="0.13182226820401399"/>
                  <c:y val="2.8916619069285651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B-704C-4498-9720-51562DC1C88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CONTRATOS_2!$B$2:$G$2</c:f>
              <c:strCache>
                <c:ptCount val="6"/>
                <c:pt idx="0">
                  <c:v>Agricultura</c:v>
                </c:pt>
                <c:pt idx="1">
                  <c:v>Industria</c:v>
                </c:pt>
                <c:pt idx="2">
                  <c:v>Construcción</c:v>
                </c:pt>
                <c:pt idx="3">
                  <c:v>Comercio</c:v>
                </c:pt>
                <c:pt idx="4">
                  <c:v>Hostelería</c:v>
                </c:pt>
                <c:pt idx="5">
                  <c:v>Resto de servicios</c:v>
                </c:pt>
              </c:strCache>
            </c:strRef>
          </c:cat>
          <c:val>
            <c:numRef>
              <c:f>CONTRATOS_2!$B$3:$G$3</c:f>
              <c:numCache>
                <c:formatCode>#,##0</c:formatCode>
                <c:ptCount val="6"/>
                <c:pt idx="0">
                  <c:v>401</c:v>
                </c:pt>
                <c:pt idx="1">
                  <c:v>722</c:v>
                </c:pt>
                <c:pt idx="2">
                  <c:v>1286</c:v>
                </c:pt>
                <c:pt idx="3">
                  <c:v>3376</c:v>
                </c:pt>
                <c:pt idx="4">
                  <c:v>6275</c:v>
                </c:pt>
                <c:pt idx="5">
                  <c:v>10562</c:v>
                </c:pt>
              </c:numCache>
            </c:numRef>
          </c:val>
          <c:extLst>
            <c:ext xmlns:c16="http://schemas.microsoft.com/office/drawing/2014/chart" uri="{C3380CC4-5D6E-409C-BE32-E72D297353CC}">
              <c16:uniqueId val="{0000000C-704C-4498-9720-51562DC1C88D}"/>
            </c:ext>
          </c:extLst>
        </c:ser>
        <c:dLbls>
          <c:showLegendKey val="0"/>
          <c:showVal val="0"/>
          <c:showCatName val="0"/>
          <c:showSerName val="0"/>
          <c:showPercent val="0"/>
          <c:showBubbleSize val="0"/>
          <c:showLeaderLines val="1"/>
        </c:dLbls>
      </c:pie3DChart>
      <c:spPr>
        <a:noFill/>
        <a:ln>
          <a:noFill/>
        </a:ln>
        <a:effectLst/>
      </c:spPr>
    </c:plotArea>
    <c:legend>
      <c:legendPos val="b"/>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n-US">
                <a:solidFill>
                  <a:schemeClr val="accent5">
                    <a:lumMod val="50000"/>
                  </a:schemeClr>
                </a:solidFill>
              </a:rPr>
              <a:t>%</a:t>
            </a:r>
            <a:r>
              <a:rPr lang="en-US" baseline="0">
                <a:solidFill>
                  <a:schemeClr val="accent5">
                    <a:lumMod val="50000"/>
                  </a:schemeClr>
                </a:solidFill>
              </a:rPr>
              <a:t> de Contratos en la Isla de Tenerife según estudios terminados Mayo 2026</a:t>
            </a:r>
            <a:endParaRPr lang="en-US">
              <a:solidFill>
                <a:schemeClr val="accent5">
                  <a:lumMod val="50000"/>
                </a:schemeClr>
              </a:solidFill>
            </a:endParaRPr>
          </a:p>
        </c:rich>
      </c:tx>
      <c:layout>
        <c:manualLayout>
          <c:xMode val="edge"/>
          <c:yMode val="edge"/>
          <c:x val="0.10666047045214606"/>
          <c:y val="2.8256058852698329E-2"/>
        </c:manualLayout>
      </c:layout>
      <c:overlay val="0"/>
      <c:spPr>
        <a:noFill/>
        <a:ln>
          <a:noFill/>
        </a:ln>
        <a:effectLst/>
      </c:spPr>
    </c:title>
    <c:autoTitleDeleted val="0"/>
    <c:plotArea>
      <c:layout/>
      <c:doughnutChart>
        <c:varyColors val="1"/>
        <c:ser>
          <c:idx val="0"/>
          <c:order val="0"/>
          <c:tx>
            <c:strRef>
              <c:f>CONTRATOS_3!$A$3</c:f>
              <c:strCache>
                <c:ptCount val="1"/>
                <c:pt idx="0">
                  <c:v>Mayo 2026</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15F4-4C71-B302-362BA69B95B7}"/>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15F4-4C71-B302-362BA69B95B7}"/>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15F4-4C71-B302-362BA69B95B7}"/>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15F4-4C71-B302-362BA69B95B7}"/>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15F4-4C71-B302-362BA69B95B7}"/>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15F4-4C71-B302-362BA69B95B7}"/>
              </c:ext>
            </c:extLst>
          </c:dPt>
          <c:dLbls>
            <c:dLbl>
              <c:idx val="0"/>
              <c:layout>
                <c:manualLayout>
                  <c:x val="4.6296304734672472E-3"/>
                  <c:y val="-4.9448102992222076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15F4-4C71-B302-362BA69B95B7}"/>
                </c:ext>
              </c:extLst>
            </c:dLbl>
            <c:dLbl>
              <c:idx val="4"/>
              <c:layout>
                <c:manualLayout>
                  <c:x val="-9.2592609469344528E-3"/>
                  <c:y val="-5.2980110348809367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15F4-4C71-B302-362BA69B95B7}"/>
                </c:ext>
              </c:extLst>
            </c:dLbl>
            <c:dLbl>
              <c:idx val="5"/>
              <c:layout>
                <c:manualLayout>
                  <c:x val="-4.243778909515506E-17"/>
                  <c:y val="2.4724051496111038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B-15F4-4C71-B302-362BA69B95B7}"/>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[2]Contratos2!$B$2:$G$2</c:f>
              <c:strCache>
                <c:ptCount val="6"/>
                <c:pt idx="0">
                  <c:v>Analfabetos</c:v>
                </c:pt>
                <c:pt idx="1">
                  <c:v>Educación primaria</c:v>
                </c:pt>
                <c:pt idx="2">
                  <c:v>Educación secundaria</c:v>
                </c:pt>
                <c:pt idx="3">
                  <c:v>Estudios universitarios</c:v>
                </c:pt>
                <c:pt idx="4">
                  <c:v>Formación profesional</c:v>
                </c:pt>
                <c:pt idx="5">
                  <c:v>Nivel de estudios desconocido</c:v>
                </c:pt>
              </c:strCache>
            </c:strRef>
          </c:cat>
          <c:val>
            <c:numRef>
              <c:f>CONTRATOS_3!$B$3:$G$3</c:f>
              <c:numCache>
                <c:formatCode>#,##0</c:formatCode>
                <c:ptCount val="6"/>
                <c:pt idx="0">
                  <c:v>580</c:v>
                </c:pt>
                <c:pt idx="1">
                  <c:v>6155</c:v>
                </c:pt>
                <c:pt idx="2">
                  <c:v>12185</c:v>
                </c:pt>
                <c:pt idx="3">
                  <c:v>2735</c:v>
                </c:pt>
                <c:pt idx="4">
                  <c:v>918</c:v>
                </c:pt>
                <c:pt idx="5" formatCode="General">
                  <c:v>49</c:v>
                </c:pt>
              </c:numCache>
            </c:numRef>
          </c:val>
          <c:extLst>
            <c:ext xmlns:c16="http://schemas.microsoft.com/office/drawing/2014/chart" uri="{C3380CC4-5D6E-409C-BE32-E72D297353CC}">
              <c16:uniqueId val="{0000000C-15F4-4C71-B302-362BA69B95B7}"/>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manualLayout>
          <c:xMode val="edge"/>
          <c:yMode val="edge"/>
          <c:x val="0.72867650483442781"/>
          <c:y val="0.42176478555292185"/>
          <c:w val="0.20742180751851802"/>
          <c:h val="0.3576182478518025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accent2">
                    <a:lumMod val="75000"/>
                  </a:schemeClr>
                </a:solidFill>
              </a:defRPr>
            </a:pPr>
            <a:r>
              <a:rPr lang="es-ES">
                <a:solidFill>
                  <a:schemeClr val="accent2">
                    <a:lumMod val="75000"/>
                  </a:schemeClr>
                </a:solidFill>
              </a:rPr>
              <a:t>Variación Mensual</a:t>
            </a:r>
            <a:r>
              <a:rPr lang="es-ES" baseline="0">
                <a:solidFill>
                  <a:schemeClr val="accent2">
                    <a:lumMod val="75000"/>
                  </a:schemeClr>
                </a:solidFill>
              </a:rPr>
              <a:t> de las pernoctaciones por años</a:t>
            </a:r>
            <a:endParaRPr lang="es-ES">
              <a:solidFill>
                <a:schemeClr val="accent2">
                  <a:lumMod val="75000"/>
                </a:schemeClr>
              </a:solidFill>
            </a:endParaRPr>
          </a:p>
        </c:rich>
      </c:tx>
      <c:layout>
        <c:manualLayout>
          <c:xMode val="edge"/>
          <c:yMode val="edge"/>
          <c:x val="0.37769143175884629"/>
          <c:y val="3.060334599404196E-2"/>
        </c:manualLayout>
      </c:layout>
      <c:overlay val="0"/>
    </c:title>
    <c:autoTitleDeleted val="0"/>
    <c:plotArea>
      <c:layout/>
      <c:barChart>
        <c:barDir val="col"/>
        <c:grouping val="clustered"/>
        <c:varyColors val="0"/>
        <c:ser>
          <c:idx val="0"/>
          <c:order val="0"/>
          <c:tx>
            <c:strRef>
              <c:f>TURISMO_2!$I$3</c:f>
              <c:strCache>
                <c:ptCount val="1"/>
                <c:pt idx="0">
                  <c:v>2023</c:v>
                </c:pt>
              </c:strCache>
            </c:strRef>
          </c:tx>
          <c:spPr>
            <a:solidFill>
              <a:schemeClr val="accent6">
                <a:lumMod val="60000"/>
                <a:lumOff val="40000"/>
              </a:schemeClr>
            </a:solidFill>
          </c:spPr>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TURISMO_2!$I$4:$I$15</c:f>
              <c:numCache>
                <c:formatCode>#,##0_);\(#,##0\)</c:formatCode>
                <c:ptCount val="12"/>
                <c:pt idx="0">
                  <c:v>2756791</c:v>
                </c:pt>
                <c:pt idx="1">
                  <c:v>2389627</c:v>
                </c:pt>
                <c:pt idx="2">
                  <c:v>2937734</c:v>
                </c:pt>
                <c:pt idx="3">
                  <c:v>2709797</c:v>
                </c:pt>
                <c:pt idx="4">
                  <c:v>2616813</c:v>
                </c:pt>
                <c:pt idx="5">
                  <c:v>2669144</c:v>
                </c:pt>
                <c:pt idx="6">
                  <c:v>3011030</c:v>
                </c:pt>
                <c:pt idx="7">
                  <c:v>3220264</c:v>
                </c:pt>
                <c:pt idx="8">
                  <c:v>2788919</c:v>
                </c:pt>
                <c:pt idx="9">
                  <c:v>3031422</c:v>
                </c:pt>
                <c:pt idx="10">
                  <c:v>2902793</c:v>
                </c:pt>
                <c:pt idx="11">
                  <c:v>2959664</c:v>
                </c:pt>
              </c:numCache>
            </c:numRef>
          </c:val>
          <c:extLst>
            <c:ext xmlns:c16="http://schemas.microsoft.com/office/drawing/2014/chart" uri="{C3380CC4-5D6E-409C-BE32-E72D297353CC}">
              <c16:uniqueId val="{00000000-FFD3-4D5A-A554-C0A870A86DE3}"/>
            </c:ext>
          </c:extLst>
        </c:ser>
        <c:ser>
          <c:idx val="1"/>
          <c:order val="1"/>
          <c:tx>
            <c:strRef>
              <c:f>TURISMO_2!$J$3</c:f>
              <c:strCache>
                <c:ptCount val="1"/>
                <c:pt idx="0">
                  <c:v>2024</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TURISMO_2!$J$4:$J$15</c:f>
              <c:numCache>
                <c:formatCode>#,##0_);\(#,##0\)</c:formatCode>
                <c:ptCount val="12"/>
                <c:pt idx="0">
                  <c:v>3082384</c:v>
                </c:pt>
                <c:pt idx="1">
                  <c:v>2971501</c:v>
                </c:pt>
                <c:pt idx="2">
                  <c:v>3146276</c:v>
                </c:pt>
                <c:pt idx="3">
                  <c:v>2828961</c:v>
                </c:pt>
                <c:pt idx="4">
                  <c:v>2805296</c:v>
                </c:pt>
                <c:pt idx="5">
                  <c:v>2854046</c:v>
                </c:pt>
                <c:pt idx="6">
                  <c:v>3237901</c:v>
                </c:pt>
                <c:pt idx="7">
                  <c:v>3413651</c:v>
                </c:pt>
                <c:pt idx="8">
                  <c:v>2875859</c:v>
                </c:pt>
                <c:pt idx="9">
                  <c:v>3131235</c:v>
                </c:pt>
                <c:pt idx="10">
                  <c:v>2995440</c:v>
                </c:pt>
                <c:pt idx="11">
                  <c:v>3048093</c:v>
                </c:pt>
              </c:numCache>
            </c:numRef>
          </c:val>
          <c:extLst>
            <c:ext xmlns:c16="http://schemas.microsoft.com/office/drawing/2014/chart" uri="{C3380CC4-5D6E-409C-BE32-E72D297353CC}">
              <c16:uniqueId val="{00000001-FFD3-4D5A-A554-C0A870A86DE3}"/>
            </c:ext>
          </c:extLst>
        </c:ser>
        <c:ser>
          <c:idx val="2"/>
          <c:order val="2"/>
          <c:tx>
            <c:strRef>
              <c:f>TURISMO_2!$K$3</c:f>
              <c:strCache>
                <c:ptCount val="1"/>
                <c:pt idx="0">
                  <c:v>2025</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TURISMO_2!$K$4:$K$15</c:f>
              <c:numCache>
                <c:formatCode>#,##0_);\(#,##0\)</c:formatCode>
                <c:ptCount val="12"/>
                <c:pt idx="0">
                  <c:v>3088969</c:v>
                </c:pt>
                <c:pt idx="1">
                  <c:v>2956691</c:v>
                </c:pt>
                <c:pt idx="2">
                  <c:v>3063113</c:v>
                </c:pt>
                <c:pt idx="3">
                  <c:v>2975391</c:v>
                </c:pt>
                <c:pt idx="4">
                  <c:v>2790129</c:v>
                </c:pt>
                <c:pt idx="5">
                  <c:v>2930218</c:v>
                </c:pt>
                <c:pt idx="6">
                  <c:v>3302647</c:v>
                </c:pt>
                <c:pt idx="7">
                  <c:v>3427746</c:v>
                </c:pt>
                <c:pt idx="8">
                  <c:v>2890598</c:v>
                </c:pt>
                <c:pt idx="9">
                  <c:v>3135768</c:v>
                </c:pt>
                <c:pt idx="10">
                  <c:v>2931261</c:v>
                </c:pt>
                <c:pt idx="11">
                  <c:v>2877404</c:v>
                </c:pt>
              </c:numCache>
            </c:numRef>
          </c:val>
          <c:extLst>
            <c:ext xmlns:c16="http://schemas.microsoft.com/office/drawing/2014/chart" uri="{C3380CC4-5D6E-409C-BE32-E72D297353CC}">
              <c16:uniqueId val="{00000002-FFD3-4D5A-A554-C0A870A86DE3}"/>
            </c:ext>
          </c:extLst>
        </c:ser>
        <c:ser>
          <c:idx val="3"/>
          <c:order val="3"/>
          <c:tx>
            <c:strRef>
              <c:f>TURISMO_2!$L$3</c:f>
              <c:strCache>
                <c:ptCount val="1"/>
                <c:pt idx="0">
                  <c:v>2026</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TURISMO_2!$L$4:$L$15</c:f>
              <c:numCache>
                <c:formatCode>#,##0_);\(#,##0\)</c:formatCode>
                <c:ptCount val="12"/>
                <c:pt idx="0">
                  <c:v>3027439</c:v>
                </c:pt>
                <c:pt idx="1">
                  <c:v>2895523</c:v>
                </c:pt>
                <c:pt idx="2">
                  <c:v>2936530</c:v>
                </c:pt>
                <c:pt idx="3">
                  <c:v>2694641</c:v>
                </c:pt>
                <c:pt idx="4">
                  <c:v>2683053</c:v>
                </c:pt>
              </c:numCache>
            </c:numRef>
          </c:val>
          <c:extLst>
            <c:ext xmlns:c16="http://schemas.microsoft.com/office/drawing/2014/chart" uri="{C3380CC4-5D6E-409C-BE32-E72D297353CC}">
              <c16:uniqueId val="{00000003-FFD3-4D5A-A554-C0A870A86DE3}"/>
            </c:ext>
          </c:extLst>
        </c:ser>
        <c:dLbls>
          <c:showLegendKey val="0"/>
          <c:showVal val="0"/>
          <c:showCatName val="0"/>
          <c:showSerName val="0"/>
          <c:showPercent val="0"/>
          <c:showBubbleSize val="0"/>
        </c:dLbls>
        <c:gapWidth val="150"/>
        <c:axId val="205717504"/>
        <c:axId val="207490432"/>
      </c:barChart>
      <c:catAx>
        <c:axId val="205717504"/>
        <c:scaling>
          <c:orientation val="minMax"/>
        </c:scaling>
        <c:delete val="0"/>
        <c:axPos val="b"/>
        <c:numFmt formatCode="General" sourceLinked="1"/>
        <c:majorTickMark val="out"/>
        <c:minorTickMark val="none"/>
        <c:tickLblPos val="nextTo"/>
        <c:crossAx val="207490432"/>
        <c:crosses val="autoZero"/>
        <c:auto val="1"/>
        <c:lblAlgn val="ctr"/>
        <c:lblOffset val="100"/>
        <c:noMultiLvlLbl val="0"/>
      </c:catAx>
      <c:valAx>
        <c:axId val="207490432"/>
        <c:scaling>
          <c:orientation val="minMax"/>
        </c:scaling>
        <c:delete val="0"/>
        <c:axPos val="l"/>
        <c:majorGridlines>
          <c:spPr>
            <a:ln>
              <a:solidFill>
                <a:schemeClr val="accent2">
                  <a:lumMod val="50000"/>
                </a:schemeClr>
              </a:solidFill>
            </a:ln>
          </c:spPr>
        </c:majorGridlines>
        <c:numFmt formatCode="#,##0_);\(#,##0\)" sourceLinked="1"/>
        <c:majorTickMark val="out"/>
        <c:minorTickMark val="none"/>
        <c:tickLblPos val="nextTo"/>
        <c:crossAx val="205717504"/>
        <c:crosses val="autoZero"/>
        <c:crossBetween val="between"/>
      </c:valAx>
    </c:plotArea>
    <c:legend>
      <c:legendPos val="r"/>
      <c:layout/>
      <c:overlay val="0"/>
    </c:legend>
    <c:plotVisOnly val="1"/>
    <c:dispBlanksAs val="gap"/>
    <c:showDLblsOverMax val="0"/>
  </c:chart>
  <c:spPr>
    <a:ln>
      <a:noFill/>
    </a:ln>
  </c:spPr>
  <c:printSettings>
    <c:headerFooter/>
    <c:pageMargins b="0.750000000000001" l="0.70000000000000062" r="0.70000000000000062" t="0.750000000000001"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800" b="1" i="0" cap="all" baseline="0">
                <a:solidFill>
                  <a:schemeClr val="accent5">
                    <a:lumMod val="50000"/>
                  </a:schemeClr>
                </a:solidFill>
                <a:effectLst/>
              </a:rPr>
              <a:t>CONTRATOS SEGÚN OCUPACIONES - mayo 2026</a:t>
            </a:r>
          </a:p>
        </c:rich>
      </c:tx>
      <c:layout>
        <c:manualLayout>
          <c:xMode val="edge"/>
          <c:yMode val="edge"/>
          <c:x val="1.4657309026924584E-2"/>
          <c:y val="9.6472442329509876E-3"/>
        </c:manualLayout>
      </c:layout>
      <c:overlay val="0"/>
      <c:spPr>
        <a:noFill/>
        <a:ln>
          <a:noFill/>
        </a:ln>
        <a:effectLst/>
      </c:spPr>
    </c:title>
    <c:autoTitleDeleted val="0"/>
    <c:plotArea>
      <c:layout/>
      <c:pieChart>
        <c:varyColors val="1"/>
        <c:ser>
          <c:idx val="0"/>
          <c:order val="0"/>
          <c:tx>
            <c:strRef>
              <c:f>CONTRATOS_4!$A$3</c:f>
              <c:strCache>
                <c:ptCount val="1"/>
                <c:pt idx="0">
                  <c:v>Mayo 2026</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C59A-4830-BAC0-38EEAAF66C9E}"/>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C59A-4830-BAC0-38EEAAF66C9E}"/>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C59A-4830-BAC0-38EEAAF66C9E}"/>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C59A-4830-BAC0-38EEAAF66C9E}"/>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C59A-4830-BAC0-38EEAAF66C9E}"/>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C59A-4830-BAC0-38EEAAF66C9E}"/>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C59A-4830-BAC0-38EEAAF66C9E}"/>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C59A-4830-BAC0-38EEAAF66C9E}"/>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C59A-4830-BAC0-38EEAAF66C9E}"/>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C59A-4830-BAC0-38EEAAF66C9E}"/>
              </c:ext>
            </c:extLst>
          </c:dPt>
          <c:dLbls>
            <c:dLbl>
              <c:idx val="0"/>
              <c:layout>
                <c:manualLayout>
                  <c:x val="-9.4787015728145158E-2"/>
                  <c:y val="1.642107705271773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C59A-4830-BAC0-38EEAAF66C9E}"/>
                </c:ext>
              </c:extLst>
            </c:dLbl>
            <c:dLbl>
              <c:idx val="1"/>
              <c:layout>
                <c:manualLayout>
                  <c:x val="-1.0683968903939444E-2"/>
                  <c:y val="-3.753389040621200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C59A-4830-BAC0-38EEAAF66C9E}"/>
                </c:ext>
              </c:extLst>
            </c:dLbl>
            <c:dLbl>
              <c:idx val="2"/>
              <c:layout>
                <c:manualLayout>
                  <c:x val="2.0951715170100444E-3"/>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C59A-4830-BAC0-38EEAAF66C9E}"/>
                </c:ext>
              </c:extLst>
            </c:dLbl>
            <c:dLbl>
              <c:idx val="3"/>
              <c:layout>
                <c:manualLayout>
                  <c:x val="-1.4879839143888782E-2"/>
                  <c:y val="2.345868150388207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C59A-4830-BAC0-38EEAAF66C9E}"/>
                </c:ext>
              </c:extLst>
            </c:dLbl>
            <c:dLbl>
              <c:idx val="4"/>
              <c:layout>
                <c:manualLayout>
                  <c:x val="3.0519789259652475E-3"/>
                  <c:y val="-1.876694520310600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C59A-4830-BAC0-38EEAAF66C9E}"/>
                </c:ext>
              </c:extLst>
            </c:dLbl>
            <c:dLbl>
              <c:idx val="5"/>
              <c:layout>
                <c:manualLayout>
                  <c:x val="6.4091557445272548E-2"/>
                  <c:y val="-4.457149485737675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C59A-4830-BAC0-38EEAAF66C9E}"/>
                </c:ext>
              </c:extLst>
            </c:dLbl>
            <c:dLbl>
              <c:idx val="6"/>
              <c:layout>
                <c:manualLayout>
                  <c:x val="4.156843359825068E-2"/>
                  <c:y val="3.667663260416854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C59A-4830-BAC0-38EEAAF66C9E}"/>
                </c:ext>
              </c:extLst>
            </c:dLbl>
            <c:dLbl>
              <c:idx val="7"/>
              <c:layout>
                <c:manualLayout>
                  <c:x val="-5.5696692892457753E-2"/>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manualLayout>
                      <c:w val="0.22544211339207151"/>
                      <c:h val="0.15019430068562153"/>
                    </c:manualLayout>
                  </c15:layout>
                </c:ext>
                <c:ext xmlns:c16="http://schemas.microsoft.com/office/drawing/2014/chart" uri="{C3380CC4-5D6E-409C-BE32-E72D297353CC}">
                  <c16:uniqueId val="{0000000F-C59A-4830-BAC0-38EEAAF66C9E}"/>
                </c:ext>
              </c:extLst>
            </c:dLbl>
            <c:dLbl>
              <c:idx val="8"/>
              <c:layout>
                <c:manualLayout>
                  <c:x val="-1.3733905166844125E-2"/>
                  <c:y val="1.172934075194125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C59A-4830-BAC0-38EEAAF66C9E}"/>
                </c:ext>
              </c:extLst>
            </c:dLbl>
            <c:dLbl>
              <c:idx val="9"/>
              <c:layout>
                <c:manualLayout>
                  <c:x val="-5.3400082034299266E-2"/>
                  <c:y val="7.037604451164751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C59A-4830-BAC0-38EEAAF66C9E}"/>
                </c:ext>
              </c:extLst>
            </c:dLbl>
            <c:spPr>
              <a:noFill/>
              <a:ln>
                <a:noFill/>
              </a:ln>
              <a:effectLst/>
            </c:sp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CONTRATOS_4!$B$2:$K$2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CONTRATOS_4!$B$3:$K$3</c:f>
              <c:numCache>
                <c:formatCode>#,##0</c:formatCode>
                <c:ptCount val="10"/>
                <c:pt idx="0">
                  <c:v>0</c:v>
                </c:pt>
                <c:pt idx="1">
                  <c:v>59</c:v>
                </c:pt>
                <c:pt idx="2">
                  <c:v>2371</c:v>
                </c:pt>
                <c:pt idx="3">
                  <c:v>2179</c:v>
                </c:pt>
                <c:pt idx="4">
                  <c:v>1311</c:v>
                </c:pt>
                <c:pt idx="5">
                  <c:v>8117</c:v>
                </c:pt>
                <c:pt idx="6">
                  <c:v>132</c:v>
                </c:pt>
                <c:pt idx="7">
                  <c:v>1480</c:v>
                </c:pt>
                <c:pt idx="8">
                  <c:v>995</c:v>
                </c:pt>
                <c:pt idx="9">
                  <c:v>5978</c:v>
                </c:pt>
              </c:numCache>
            </c:numRef>
          </c:val>
          <c:extLst>
            <c:ext xmlns:c16="http://schemas.microsoft.com/office/drawing/2014/chart" uri="{C3380CC4-5D6E-409C-BE32-E72D297353CC}">
              <c16:uniqueId val="{00000014-C59A-4830-BAC0-38EEAAF66C9E}"/>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IPC_2!$B$4</c:f>
              <c:strCache>
                <c:ptCount val="1"/>
                <c:pt idx="0">
                  <c:v>Índice general</c:v>
                </c:pt>
              </c:strCache>
            </c:strRef>
          </c:tx>
          <c:spPr>
            <a:gradFill flip="none" rotWithShape="1">
              <a:gsLst>
                <a:gs pos="0">
                  <a:schemeClr val="accent2">
                    <a:lumMod val="20000"/>
                    <a:lumOff val="80000"/>
                  </a:schemeClr>
                </a:gs>
                <a:gs pos="48000">
                  <a:schemeClr val="accent2">
                    <a:lumMod val="60000"/>
                    <a:lumOff val="40000"/>
                  </a:schemeClr>
                </a:gs>
                <a:gs pos="100000">
                  <a:schemeClr val="accent2">
                    <a:lumMod val="50000"/>
                  </a:schemeClr>
                </a:gs>
              </a:gsLst>
              <a:path path="circle">
                <a:fillToRect t="100000" r="100000"/>
              </a:path>
              <a:tileRect l="-100000" b="-100000"/>
            </a:gradFill>
            <a:ln>
              <a:noFill/>
            </a:ln>
            <a:effectLst/>
          </c:spPr>
          <c:invertIfNegative val="0"/>
          <c:cat>
            <c:strRef>
              <c:f>IPC_2!$A$5:$A$17</c:f>
              <c:strCache>
                <c:ptCount val="13"/>
                <c:pt idx="0">
                  <c:v>    2026M05</c:v>
                </c:pt>
                <c:pt idx="1">
                  <c:v>    2026M04</c:v>
                </c:pt>
                <c:pt idx="2">
                  <c:v>    2026M03</c:v>
                </c:pt>
                <c:pt idx="3">
                  <c:v>    2026M02</c:v>
                </c:pt>
                <c:pt idx="4">
                  <c:v>    2026M01</c:v>
                </c:pt>
                <c:pt idx="5">
                  <c:v>    2025M12</c:v>
                </c:pt>
                <c:pt idx="6">
                  <c:v>    2025M11</c:v>
                </c:pt>
                <c:pt idx="7">
                  <c:v>    2025M10</c:v>
                </c:pt>
                <c:pt idx="8">
                  <c:v>    2025M09</c:v>
                </c:pt>
                <c:pt idx="9">
                  <c:v>    2025M08</c:v>
                </c:pt>
                <c:pt idx="10">
                  <c:v>    2025M07</c:v>
                </c:pt>
                <c:pt idx="11">
                  <c:v>    2025M06</c:v>
                </c:pt>
                <c:pt idx="12">
                  <c:v>    2025M05</c:v>
                </c:pt>
              </c:strCache>
            </c:strRef>
          </c:cat>
          <c:val>
            <c:numRef>
              <c:f>IPC_2!$B$5:$B$17</c:f>
              <c:numCache>
                <c:formatCode>General</c:formatCode>
                <c:ptCount val="13"/>
                <c:pt idx="0" formatCode="#,##0.000">
                  <c:v>102.861</c:v>
                </c:pt>
                <c:pt idx="1">
                  <c:v>102.822</c:v>
                </c:pt>
                <c:pt idx="2" formatCode="#,##0.000">
                  <c:v>102.074</c:v>
                </c:pt>
                <c:pt idx="3" formatCode="#,##0.000">
                  <c:v>101.21299999999999</c:v>
                </c:pt>
                <c:pt idx="4" formatCode="#,##0.000">
                  <c:v>100.752</c:v>
                </c:pt>
                <c:pt idx="5" formatCode="#,##0.000">
                  <c:v>101.429</c:v>
                </c:pt>
                <c:pt idx="6" formatCode="#,##0.000">
                  <c:v>100.836</c:v>
                </c:pt>
                <c:pt idx="7" formatCode="#,##0.000">
                  <c:v>100.488</c:v>
                </c:pt>
                <c:pt idx="8" formatCode="#,##0.000">
                  <c:v>99.84</c:v>
                </c:pt>
                <c:pt idx="9" formatCode="#,##0.000">
                  <c:v>100.464</c:v>
                </c:pt>
                <c:pt idx="10" formatCode="#,##0.000">
                  <c:v>100.265</c:v>
                </c:pt>
                <c:pt idx="11" formatCode="#,##0.000">
                  <c:v>100.197</c:v>
                </c:pt>
                <c:pt idx="12" formatCode="#,##0.000">
                  <c:v>99.754999999999995</c:v>
                </c:pt>
              </c:numCache>
            </c:numRef>
          </c:val>
          <c:extLst>
            <c:ext xmlns:c16="http://schemas.microsoft.com/office/drawing/2014/chart" uri="{C3380CC4-5D6E-409C-BE32-E72D297353CC}">
              <c16:uniqueId val="{00000000-3D9E-46D2-A4C6-F0050DC2AB71}"/>
            </c:ext>
          </c:extLst>
        </c:ser>
        <c:dLbls>
          <c:showLegendKey val="0"/>
          <c:showVal val="0"/>
          <c:showCatName val="0"/>
          <c:showSerName val="0"/>
          <c:showPercent val="0"/>
          <c:showBubbleSize val="0"/>
        </c:dLbls>
        <c:gapWidth val="182"/>
        <c:axId val="219498496"/>
        <c:axId val="218623936"/>
      </c:barChart>
      <c:catAx>
        <c:axId val="2194984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8623936"/>
        <c:crosses val="autoZero"/>
        <c:auto val="1"/>
        <c:lblAlgn val="ctr"/>
        <c:lblOffset val="100"/>
        <c:noMultiLvlLbl val="0"/>
      </c:catAx>
      <c:valAx>
        <c:axId val="218623936"/>
        <c:scaling>
          <c:orientation val="minMax"/>
        </c:scaling>
        <c:delete val="0"/>
        <c:axPos val="t"/>
        <c:majorGridlines>
          <c:spPr>
            <a:ln w="9525" cap="flat" cmpd="sng" algn="ctr">
              <a:solidFill>
                <a:schemeClr val="accent2">
                  <a:lumMod val="40000"/>
                  <a:lumOff val="60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949849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none" spc="20" baseline="0">
                <a:solidFill>
                  <a:schemeClr val="accent1">
                    <a:lumMod val="50000"/>
                  </a:schemeClr>
                </a:solidFill>
                <a:latin typeface="Century Gothic" panose="020B0502020202020204" pitchFamily="34" charset="0"/>
                <a:ea typeface="+mn-ea"/>
                <a:cs typeface="+mn-cs"/>
              </a:defRPr>
            </a:pPr>
            <a:r>
              <a:rPr lang="es-ES" sz="1000" b="1" i="0" baseline="0">
                <a:solidFill>
                  <a:schemeClr val="accent1">
                    <a:lumMod val="50000"/>
                  </a:schemeClr>
                </a:solidFill>
                <a:effectLst/>
                <a:latin typeface="Century Gothic" panose="020B0502020202020204" pitchFamily="34" charset="0"/>
              </a:rPr>
              <a:t>Evolución Interanual de la Recaudación Acumulada de IGIC Comunidad Autónoma de Canarias</a:t>
            </a:r>
            <a:endParaRPr lang="es-ES" sz="1000" b="1">
              <a:solidFill>
                <a:schemeClr val="accent1">
                  <a:lumMod val="50000"/>
                </a:schemeClr>
              </a:solidFill>
              <a:effectLst/>
              <a:latin typeface="Century Gothic" panose="020B0502020202020204" pitchFamily="34" charset="0"/>
            </a:endParaRPr>
          </a:p>
        </c:rich>
      </c:tx>
      <c:layout/>
      <c:overlay val="0"/>
      <c:spPr>
        <a:noFill/>
        <a:ln>
          <a:noFill/>
        </a:ln>
        <a:effectLst/>
      </c:spPr>
    </c:title>
    <c:autoTitleDeleted val="0"/>
    <c:plotArea>
      <c:layout>
        <c:manualLayout>
          <c:layoutTarget val="inner"/>
          <c:xMode val="edge"/>
          <c:yMode val="edge"/>
          <c:x val="0.12659464353342684"/>
          <c:y val="0.10901581077436044"/>
          <c:w val="0.86286361673047896"/>
          <c:h val="0.73526518031526933"/>
        </c:manualLayout>
      </c:layout>
      <c:lineChart>
        <c:grouping val="standard"/>
        <c:varyColors val="0"/>
        <c:ser>
          <c:idx val="1"/>
          <c:order val="0"/>
          <c:tx>
            <c:strRef>
              <c:f>IGIC!$K$4</c:f>
              <c:strCache>
                <c:ptCount val="1"/>
                <c:pt idx="0">
                  <c:v>2025</c:v>
                </c:pt>
              </c:strCache>
            </c:strRef>
          </c:tx>
          <c:spPr>
            <a:ln w="22225" cap="rnd" cmpd="sng" algn="ctr">
              <a:solidFill>
                <a:schemeClr val="accent6"/>
              </a:solidFill>
              <a:round/>
            </a:ln>
            <a:effectLst/>
          </c:spPr>
          <c:marker>
            <c:symbol val="none"/>
          </c:marker>
          <c:dLbls>
            <c:dLbl>
              <c:idx val="0"/>
              <c:layout>
                <c:manualLayout>
                  <c:x val="-4.8201214764055471E-2"/>
                  <c:y val="-7.5837969335732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599-4129-B82B-02E2A90A1AE9}"/>
                </c:ext>
              </c:extLst>
            </c:dLbl>
            <c:dLbl>
              <c:idx val="1"/>
              <c:layout>
                <c:manualLayout>
                  <c:x val="-5.0962219631874722E-2"/>
                  <c:y val="-2.707275707536913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0599-4129-B82B-02E2A90A1AE9}"/>
                </c:ext>
              </c:extLst>
            </c:dLbl>
            <c:dLbl>
              <c:idx val="2"/>
              <c:layout>
                <c:manualLayout>
                  <c:x val="-6.9967255770693224E-2"/>
                  <c:y val="-2.8843358022361518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0599-4129-B82B-02E2A90A1AE9}"/>
                </c:ext>
              </c:extLst>
            </c:dLbl>
            <c:dLbl>
              <c:idx val="3"/>
              <c:layout>
                <c:manualLayout>
                  <c:x val="-4.1320718620438887E-2"/>
                  <c:y val="-5.053581320735578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0599-4129-B82B-02E2A90A1AE9}"/>
                </c:ext>
              </c:extLst>
            </c:dLbl>
            <c:dLbl>
              <c:idx val="4"/>
              <c:layout>
                <c:manualLayout>
                  <c:x val="-5.5094291493918639E-2"/>
                  <c:y val="-3.429215896213430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5B1F-44EC-906C-A2740EBA3872}"/>
                </c:ext>
              </c:extLst>
            </c:dLbl>
            <c:dLbl>
              <c:idx val="5"/>
              <c:layout>
                <c:manualLayout>
                  <c:x val="-5.6471648781266551E-2"/>
                  <c:y val="-8.121827122610747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2FE-456C-9BE0-9EE698B5F29E}"/>
                </c:ext>
              </c:extLst>
            </c:dLbl>
            <c:dLbl>
              <c:idx val="6"/>
              <c:delete val="1"/>
              <c:extLst>
                <c:ext xmlns:c15="http://schemas.microsoft.com/office/drawing/2012/chart" uri="{CE6537A1-D6FC-4f65-9D91-7224C49458BB}"/>
                <c:ext xmlns:c16="http://schemas.microsoft.com/office/drawing/2014/chart" uri="{C3380CC4-5D6E-409C-BE32-E72D297353CC}">
                  <c16:uniqueId val="{00000000-4E7B-4CC2-A566-564A1FE580CA}"/>
                </c:ext>
              </c:extLst>
            </c:dLbl>
            <c:dLbl>
              <c:idx val="7"/>
              <c:layout>
                <c:manualLayout>
                  <c:x val="-5.509429149391859E-2"/>
                  <c:y val="-3.429215896213430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0599-4129-B82B-02E2A90A1AE9}"/>
                </c:ext>
              </c:extLst>
            </c:dLbl>
            <c:dLbl>
              <c:idx val="8"/>
              <c:layout>
                <c:manualLayout>
                  <c:x val="-9.3376690082463576E-2"/>
                  <c:y val="-2.7004115911760718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0599-4129-B82B-02E2A90A1AE9}"/>
                </c:ext>
              </c:extLst>
            </c:dLbl>
            <c:dLbl>
              <c:idx val="9"/>
              <c:layout>
                <c:manualLayout>
                  <c:x val="-6.5942852988976536E-2"/>
                  <c:y val="-2.165820566029530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D641-4D6A-9673-CCF3AE8A0F0D}"/>
                </c:ext>
              </c:extLst>
            </c:dLbl>
            <c:dLbl>
              <c:idx val="10"/>
              <c:layout>
                <c:manualLayout>
                  <c:x val="-0.10054523826979642"/>
                  <c:y val="-1.201291420252472E-2"/>
                </c:manualLayout>
              </c:layout>
              <c:tx>
                <c:rich>
                  <a:bodyPr rot="0" spcFirstLastPara="1" vertOverflow="ellipsis" vert="horz" wrap="square" lIns="38100" tIns="19050" rIns="38100" bIns="19050" anchor="ctr" anchorCtr="1">
                    <a:spAutoFit/>
                  </a:bodyPr>
                  <a:lstStyle/>
                  <a:p>
                    <a:pPr algn="ctr" rtl="0">
                      <a:defRPr lang="en-US" sz="900" b="1" i="0" u="none" strike="noStrike" kern="1200" baseline="0">
                        <a:solidFill>
                          <a:srgbClr val="F79646"/>
                        </a:solidFill>
                        <a:latin typeface="+mn-lt"/>
                        <a:ea typeface="+mn-ea"/>
                        <a:cs typeface="+mn-cs"/>
                      </a:defRPr>
                    </a:pPr>
                    <a:fld id="{3748E9C4-84CF-4C54-9D94-1238330C62F8}" type="VALUE">
                      <a:rPr lang="en-US" b="1">
                        <a:solidFill>
                          <a:schemeClr val="accent6">
                            <a:lumMod val="60000"/>
                            <a:lumOff val="40000"/>
                          </a:schemeClr>
                        </a:solidFill>
                      </a:rPr>
                      <a:pPr algn="ctr" rtl="0">
                        <a:defRPr lang="en-US" sz="900" b="1" i="0" u="none" strike="noStrike" kern="1200" baseline="0">
                          <a:solidFill>
                            <a:srgbClr val="F79646"/>
                          </a:solidFill>
                          <a:latin typeface="+mn-lt"/>
                          <a:ea typeface="+mn-ea"/>
                          <a:cs typeface="+mn-cs"/>
                        </a:defRPr>
                      </a:pPr>
                      <a:t>[VALOR]</a:t>
                    </a:fld>
                    <a:endParaRPr lang="es-ES"/>
                  </a:p>
                </c:rich>
              </c:tx>
              <c:spPr>
                <a:noFill/>
                <a:ln>
                  <a:noFill/>
                </a:ln>
                <a:effectLst/>
              </c:spP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A-0599-4129-B82B-02E2A90A1AE9}"/>
                </c:ext>
              </c:extLst>
            </c:dLbl>
            <c:dLbl>
              <c:idx val="11"/>
              <c:layout>
                <c:manualLayout>
                  <c:x val="-9.6415010114357536E-3"/>
                  <c:y val="-3.4292158962134271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6"/>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0599-4129-B82B-02E2A90A1AE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6">
                        <a:lumMod val="60000"/>
                        <a:lumOff val="40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IGIC!$J$5:$J$16</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IGIC!$K$5:$K$16</c:f>
              <c:numCache>
                <c:formatCode>#,##0.00</c:formatCode>
                <c:ptCount val="12"/>
                <c:pt idx="0">
                  <c:v>160315879</c:v>
                </c:pt>
                <c:pt idx="1">
                  <c:v>538711478</c:v>
                </c:pt>
                <c:pt idx="2">
                  <c:v>690173745</c:v>
                </c:pt>
                <c:pt idx="3">
                  <c:v>970470726</c:v>
                </c:pt>
                <c:pt idx="4">
                  <c:v>1175723755</c:v>
                </c:pt>
                <c:pt idx="5">
                  <c:v>1301746459</c:v>
                </c:pt>
                <c:pt idx="6">
                  <c:v>1560025943</c:v>
                </c:pt>
                <c:pt idx="7">
                  <c:v>1671669924</c:v>
                </c:pt>
                <c:pt idx="8">
                  <c:v>1830812295</c:v>
                </c:pt>
                <c:pt idx="9">
                  <c:v>2162982606</c:v>
                </c:pt>
                <c:pt idx="10">
                  <c:v>2282675454</c:v>
                </c:pt>
                <c:pt idx="11">
                  <c:v>2482160991</c:v>
                </c:pt>
              </c:numCache>
            </c:numRef>
          </c:val>
          <c:smooth val="0"/>
          <c:extLst>
            <c:ext xmlns:c16="http://schemas.microsoft.com/office/drawing/2014/chart" uri="{C3380CC4-5D6E-409C-BE32-E72D297353CC}">
              <c16:uniqueId val="{0000000C-0599-4129-B82B-02E2A90A1AE9}"/>
            </c:ext>
          </c:extLst>
        </c:ser>
        <c:ser>
          <c:idx val="2"/>
          <c:order val="1"/>
          <c:tx>
            <c:strRef>
              <c:f>IGIC!$L$4</c:f>
              <c:strCache>
                <c:ptCount val="1"/>
                <c:pt idx="0">
                  <c:v>2024</c:v>
                </c:pt>
              </c:strCache>
            </c:strRef>
          </c:tx>
          <c:spPr>
            <a:ln w="22225" cap="rnd" cmpd="sng" algn="ctr">
              <a:solidFill>
                <a:schemeClr val="accent3"/>
              </a:solidFill>
              <a:round/>
            </a:ln>
            <a:effectLst/>
          </c:spPr>
          <c:marker>
            <c:symbol val="none"/>
          </c:marker>
          <c:dLbls>
            <c:dLbl>
              <c:idx val="0"/>
              <c:layout>
                <c:manualLayout>
                  <c:x val="-4.2101148781049647E-2"/>
                  <c:y val="1.3059443247684889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60000"/>
                          <a:lumOff val="40000"/>
                        </a:scheme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0599-4129-B82B-02E2A90A1AE9}"/>
                </c:ext>
              </c:extLst>
            </c:dLbl>
            <c:dLbl>
              <c:idx val="1"/>
              <c:delete val="1"/>
              <c:extLst>
                <c:ext xmlns:c15="http://schemas.microsoft.com/office/drawing/2012/chart" uri="{CE6537A1-D6FC-4f65-9D91-7224C49458BB}"/>
                <c:ext xmlns:c16="http://schemas.microsoft.com/office/drawing/2014/chart" uri="{C3380CC4-5D6E-409C-BE32-E72D297353CC}">
                  <c16:uniqueId val="{0000000E-0599-4129-B82B-02E2A90A1AE9}"/>
                </c:ext>
              </c:extLst>
            </c:dLbl>
            <c:dLbl>
              <c:idx val="2"/>
              <c:layout>
                <c:manualLayout>
                  <c:x val="-3.2749326613275814E-2"/>
                  <c:y val="2.6417184222935132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0599-4129-B82B-02E2A90A1AE9}"/>
                </c:ext>
              </c:extLst>
            </c:dLbl>
            <c:dLbl>
              <c:idx val="3"/>
              <c:delete val="1"/>
              <c:extLst>
                <c:ext xmlns:c15="http://schemas.microsoft.com/office/drawing/2012/chart" uri="{CE6537A1-D6FC-4f65-9D91-7224C49458BB}"/>
                <c:ext xmlns:c16="http://schemas.microsoft.com/office/drawing/2014/chart" uri="{C3380CC4-5D6E-409C-BE32-E72D297353CC}">
                  <c16:uniqueId val="{00000010-0599-4129-B82B-02E2A90A1AE9}"/>
                </c:ext>
              </c:extLst>
            </c:dLbl>
            <c:dLbl>
              <c:idx val="4"/>
              <c:layout>
                <c:manualLayout>
                  <c:x val="-3.8559713752619643E-2"/>
                  <c:y val="3.163576014190956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0599-4129-B82B-02E2A90A1AE9}"/>
                </c:ext>
              </c:extLst>
            </c:dLbl>
            <c:dLbl>
              <c:idx val="5"/>
              <c:delete val="1"/>
              <c:extLst>
                <c:ext xmlns:c15="http://schemas.microsoft.com/office/drawing/2012/chart" uri="{CE6537A1-D6FC-4f65-9D91-7224C49458BB}"/>
                <c:ext xmlns:c16="http://schemas.microsoft.com/office/drawing/2014/chart" uri="{C3380CC4-5D6E-409C-BE32-E72D297353CC}">
                  <c16:uniqueId val="{00000012-0599-4129-B82B-02E2A90A1AE9}"/>
                </c:ext>
              </c:extLst>
            </c:dLbl>
            <c:dLbl>
              <c:idx val="6"/>
              <c:layout>
                <c:manualLayout>
                  <c:x val="-3.4054677791890545E-2"/>
                  <c:y val="4.731727296025428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0599-4129-B82B-02E2A90A1AE9}"/>
                </c:ext>
              </c:extLst>
            </c:dLbl>
            <c:dLbl>
              <c:idx val="7"/>
              <c:delete val="1"/>
              <c:extLst>
                <c:ext xmlns:c15="http://schemas.microsoft.com/office/drawing/2012/chart" uri="{CE6537A1-D6FC-4f65-9D91-7224C49458BB}"/>
                <c:ext xmlns:c16="http://schemas.microsoft.com/office/drawing/2014/chart" uri="{C3380CC4-5D6E-409C-BE32-E72D297353CC}">
                  <c16:uniqueId val="{00000014-0599-4129-B82B-02E2A90A1AE9}"/>
                </c:ext>
              </c:extLst>
            </c:dLbl>
            <c:dLbl>
              <c:idx val="8"/>
              <c:layout>
                <c:manualLayout>
                  <c:x val="-4.2727792120128213E-2"/>
                  <c:y val="4.278774645801648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0599-4129-B82B-02E2A90A1AE9}"/>
                </c:ext>
              </c:extLst>
            </c:dLbl>
            <c:dLbl>
              <c:idx val="9"/>
              <c:delete val="1"/>
              <c:extLst>
                <c:ext xmlns:c15="http://schemas.microsoft.com/office/drawing/2012/chart" uri="{CE6537A1-D6FC-4f65-9D91-7224C49458BB}"/>
                <c:ext xmlns:c16="http://schemas.microsoft.com/office/drawing/2014/chart" uri="{C3380CC4-5D6E-409C-BE32-E72D297353CC}">
                  <c16:uniqueId val="{00000016-0599-4129-B82B-02E2A90A1AE9}"/>
                </c:ext>
              </c:extLst>
            </c:dLbl>
            <c:dLbl>
              <c:idx val="10"/>
              <c:layout>
                <c:manualLayout>
                  <c:x val="-3.0300016615050215E-2"/>
                  <c:y val="4.6075132372281245E-2"/>
                </c:manualLayout>
              </c:layout>
              <c:tx>
                <c:rich>
                  <a:bodyPr rot="0" spcFirstLastPara="1" vertOverflow="ellipsis" vert="horz" wrap="square" lIns="38100" tIns="19050" rIns="38100" bIns="19050" anchor="ctr" anchorCtr="1">
                    <a:noAutofit/>
                  </a:bodyPr>
                  <a:lstStyle/>
                  <a:p>
                    <a:pPr>
                      <a:defRPr sz="900" b="1" i="0" u="none" strike="noStrike" kern="1200" baseline="0">
                        <a:solidFill>
                          <a:schemeClr val="accent3">
                            <a:lumMod val="75000"/>
                          </a:schemeClr>
                        </a:solidFill>
                        <a:latin typeface="+mn-lt"/>
                        <a:ea typeface="+mn-ea"/>
                        <a:cs typeface="+mn-cs"/>
                      </a:defRPr>
                    </a:pPr>
                    <a:fld id="{D5CBA79C-F2CA-4323-B20D-57FCE59D1F2F}" type="VALUE">
                      <a:rPr lang="en-US">
                        <a:solidFill>
                          <a:schemeClr val="accent3">
                            <a:lumMod val="60000"/>
                            <a:lumOff val="40000"/>
                          </a:schemeClr>
                        </a:solidFill>
                      </a:rPr>
                      <a:pPr>
                        <a:defRPr sz="900" b="1" i="0" u="none" strike="noStrike" kern="1200" baseline="0">
                          <a:solidFill>
                            <a:schemeClr val="accent3">
                              <a:lumMod val="75000"/>
                            </a:schemeClr>
                          </a:solidFill>
                          <a:latin typeface="+mn-lt"/>
                          <a:ea typeface="+mn-ea"/>
                          <a:cs typeface="+mn-cs"/>
                        </a:defRPr>
                      </a:pPr>
                      <a:t>[VALOR]</a:t>
                    </a:fld>
                    <a:endParaRPr lang="es-ES"/>
                  </a:p>
                </c:rich>
              </c:tx>
              <c:spPr>
                <a:noFill/>
                <a:ln>
                  <a:noFill/>
                </a:ln>
                <a:effectLst/>
              </c:spPr>
              <c:showLegendKey val="0"/>
              <c:showVal val="1"/>
              <c:showCatName val="0"/>
              <c:showSerName val="0"/>
              <c:showPercent val="0"/>
              <c:showBubbleSize val="0"/>
              <c:extLst>
                <c:ext xmlns:c15="http://schemas.microsoft.com/office/drawing/2012/chart" uri="{CE6537A1-D6FC-4f65-9D91-7224C49458BB}">
                  <c15:layout>
                    <c:manualLayout>
                      <c:w val="9.6766181995966399E-2"/>
                      <c:h val="3.6070007733855325E-2"/>
                    </c:manualLayout>
                  </c15:layout>
                  <c15:dlblFieldTable/>
                  <c15:showDataLabelsRange val="0"/>
                </c:ext>
                <c:ext xmlns:c16="http://schemas.microsoft.com/office/drawing/2014/chart" uri="{C3380CC4-5D6E-409C-BE32-E72D297353CC}">
                  <c16:uniqueId val="{00000017-0599-4129-B82B-02E2A90A1AE9}"/>
                </c:ext>
              </c:extLst>
            </c:dLbl>
            <c:dLbl>
              <c:idx val="11"/>
              <c:layout>
                <c:manualLayout>
                  <c:x val="-1.0100503425340929E-16"/>
                  <c:y val="-1.443880377353017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162-488A-A030-69FBAF8BDD6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7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IGIC!$L$5:$L$16</c:f>
              <c:numCache>
                <c:formatCode>#,##0.00</c:formatCode>
                <c:ptCount val="12"/>
                <c:pt idx="0">
                  <c:v>156035390</c:v>
                </c:pt>
                <c:pt idx="1">
                  <c:v>493478333</c:v>
                </c:pt>
                <c:pt idx="2">
                  <c:v>637214156</c:v>
                </c:pt>
                <c:pt idx="3">
                  <c:v>974712979</c:v>
                </c:pt>
                <c:pt idx="4">
                  <c:v>1108587580</c:v>
                </c:pt>
                <c:pt idx="5">
                  <c:v>1245255450</c:v>
                </c:pt>
                <c:pt idx="6">
                  <c:v>1494897423</c:v>
                </c:pt>
                <c:pt idx="7">
                  <c:v>1581652603</c:v>
                </c:pt>
                <c:pt idx="8">
                  <c:v>1700789704</c:v>
                </c:pt>
                <c:pt idx="9">
                  <c:v>2026503958</c:v>
                </c:pt>
                <c:pt idx="10">
                  <c:v>2164677107</c:v>
                </c:pt>
                <c:pt idx="11">
                  <c:v>2324687335</c:v>
                </c:pt>
              </c:numCache>
            </c:numRef>
          </c:val>
          <c:smooth val="0"/>
          <c:extLst>
            <c:ext xmlns:c16="http://schemas.microsoft.com/office/drawing/2014/chart" uri="{C3380CC4-5D6E-409C-BE32-E72D297353CC}">
              <c16:uniqueId val="{00000018-0599-4129-B82B-02E2A90A1AE9}"/>
            </c:ext>
          </c:extLst>
        </c:ser>
        <c:dLbls>
          <c:showLegendKey val="0"/>
          <c:showVal val="0"/>
          <c:showCatName val="0"/>
          <c:showSerName val="0"/>
          <c:showPercent val="0"/>
          <c:showBubbleSize val="0"/>
        </c:dLbls>
        <c:smooth val="0"/>
        <c:axId val="217124352"/>
        <c:axId val="218625664"/>
      </c:lineChart>
      <c:catAx>
        <c:axId val="21712435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18625664"/>
        <c:crosses val="autoZero"/>
        <c:auto val="1"/>
        <c:lblAlgn val="ctr"/>
        <c:lblOffset val="100"/>
        <c:noMultiLvlLbl val="0"/>
      </c:catAx>
      <c:valAx>
        <c:axId val="218625664"/>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17124352"/>
        <c:crosses val="autoZero"/>
        <c:crossBetween val="between"/>
      </c:valAx>
      <c:spPr>
        <a:gradFill>
          <a:gsLst>
            <a:gs pos="100000">
              <a:schemeClr val="lt1">
                <a:lumMod val="95000"/>
              </a:schemeClr>
            </a:gs>
            <a:gs pos="0">
              <a:schemeClr val="lt1"/>
            </a:gs>
          </a:gsLst>
          <a:lin ang="5400000" scaled="0"/>
        </a:grad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200" b="1" i="0" u="none" strike="noStrike" kern="1200" baseline="0">
                <a:solidFill>
                  <a:schemeClr val="bg2">
                    <a:lumMod val="25000"/>
                  </a:schemeClr>
                </a:solidFill>
                <a:latin typeface="Century Gothic" panose="020B0502020202020204" pitchFamily="34" charset="0"/>
                <a:ea typeface="+mn-ea"/>
                <a:cs typeface="+mn-cs"/>
              </a:defRPr>
            </a:pPr>
            <a:r>
              <a:rPr lang="en-US" sz="1200">
                <a:solidFill>
                  <a:schemeClr val="bg2">
                    <a:lumMod val="25000"/>
                  </a:schemeClr>
                </a:solidFill>
                <a:latin typeface="Century Gothic" panose="020B0502020202020204" pitchFamily="34" charset="0"/>
              </a:rPr>
              <a:t>Evolución del Producto Interior Bruto (PIB).</a:t>
            </a:r>
            <a:r>
              <a:rPr lang="en-US" sz="1200" baseline="0">
                <a:solidFill>
                  <a:schemeClr val="bg2">
                    <a:lumMod val="25000"/>
                  </a:schemeClr>
                </a:solidFill>
                <a:latin typeface="Century Gothic" panose="020B0502020202020204" pitchFamily="34" charset="0"/>
              </a:rPr>
              <a:t> Isla de Tenerife</a:t>
            </a:r>
            <a:endParaRPr lang="en-US" sz="1200">
              <a:solidFill>
                <a:schemeClr val="bg2">
                  <a:lumMod val="25000"/>
                </a:schemeClr>
              </a:solidFill>
              <a:latin typeface="Century Gothic" panose="020B0502020202020204" pitchFamily="34" charset="0"/>
            </a:endParaRPr>
          </a:p>
        </c:rich>
      </c:tx>
      <c:layout>
        <c:manualLayout>
          <c:xMode val="edge"/>
          <c:yMode val="edge"/>
          <c:x val="0.15229026999187742"/>
          <c:y val="4.1666666666666664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bg2">
                  <a:lumMod val="25000"/>
                </a:schemeClr>
              </a:solidFill>
              <a:latin typeface="Century Gothic" panose="020B0502020202020204" pitchFamily="34" charset="0"/>
              <a:ea typeface="+mn-ea"/>
              <a:cs typeface="+mn-cs"/>
            </a:defRPr>
          </a:pPr>
          <a:endParaRPr lang="es-ES"/>
        </a:p>
      </c:txPr>
    </c:title>
    <c:autoTitleDeleted val="0"/>
    <c:plotArea>
      <c:layout/>
      <c:scatterChart>
        <c:scatterStyle val="lineMarker"/>
        <c:varyColors val="0"/>
        <c:ser>
          <c:idx val="0"/>
          <c:order val="0"/>
          <c:tx>
            <c:strRef>
              <c:f>PIB!$B$4</c:f>
              <c:strCache>
                <c:ptCount val="1"/>
                <c:pt idx="0">
                  <c:v>Producto Interior Bruto (PIB)</c:v>
                </c:pt>
              </c:strCache>
            </c:strRef>
          </c:tx>
          <c:spPr>
            <a:ln w="28575" cap="rnd" cmpd="sng" algn="ctr">
              <a:solidFill>
                <a:schemeClr val="accent6">
                  <a:shade val="95000"/>
                  <a:satMod val="105000"/>
                </a:schemeClr>
              </a:solidFill>
              <a:prstDash val="solid"/>
              <a:round/>
            </a:ln>
            <a:effectLst>
              <a:outerShdw blurRad="40000" dist="23000" dir="5400000" rotWithShape="0">
                <a:srgbClr val="000000">
                  <a:alpha val="35000"/>
                </a:srgbClr>
              </a:outerShdw>
            </a:effectLst>
          </c:spPr>
          <c:marker>
            <c:symbol val="circle"/>
            <c:size val="6"/>
            <c:spPr>
              <a:solidFill>
                <a:schemeClr val="accent6"/>
              </a:solidFill>
              <a:ln w="9525" cap="flat" cmpd="sng" algn="ctr">
                <a:solidFill>
                  <a:schemeClr val="accent6">
                    <a:shade val="95000"/>
                    <a:satMod val="105000"/>
                  </a:schemeClr>
                </a:solidFill>
                <a:prstDash val="solid"/>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xVal>
            <c:numRef>
              <c:f>PIB!$A$5:$A$25</c:f>
              <c:numCache>
                <c:formatCode>General</c:formatCode>
                <c:ptCount val="21"/>
                <c:pt idx="0">
                  <c:v>2024</c:v>
                </c:pt>
                <c:pt idx="1">
                  <c:v>2023</c:v>
                </c:pt>
                <c:pt idx="2">
                  <c:v>2022</c:v>
                </c:pt>
                <c:pt idx="3">
                  <c:v>2021</c:v>
                </c:pt>
                <c:pt idx="4">
                  <c:v>2020</c:v>
                </c:pt>
                <c:pt idx="5">
                  <c:v>2019</c:v>
                </c:pt>
                <c:pt idx="6">
                  <c:v>2018</c:v>
                </c:pt>
                <c:pt idx="7">
                  <c:v>2017</c:v>
                </c:pt>
                <c:pt idx="8">
                  <c:v>2016</c:v>
                </c:pt>
                <c:pt idx="9">
                  <c:v>2015</c:v>
                </c:pt>
                <c:pt idx="10">
                  <c:v>2014</c:v>
                </c:pt>
                <c:pt idx="11">
                  <c:v>2013</c:v>
                </c:pt>
                <c:pt idx="12">
                  <c:v>2012</c:v>
                </c:pt>
                <c:pt idx="13">
                  <c:v>2011</c:v>
                </c:pt>
                <c:pt idx="14">
                  <c:v>2010</c:v>
                </c:pt>
                <c:pt idx="15">
                  <c:v>2009</c:v>
                </c:pt>
                <c:pt idx="16">
                  <c:v>2008</c:v>
                </c:pt>
                <c:pt idx="17">
                  <c:v>2007</c:v>
                </c:pt>
                <c:pt idx="18">
                  <c:v>2006</c:v>
                </c:pt>
                <c:pt idx="19">
                  <c:v>2005</c:v>
                </c:pt>
                <c:pt idx="20">
                  <c:v>2004</c:v>
                </c:pt>
              </c:numCache>
            </c:numRef>
          </c:xVal>
          <c:yVal>
            <c:numRef>
              <c:f>PIB!$B$5:$B$25</c:f>
              <c:numCache>
                <c:formatCode>#,##0</c:formatCode>
                <c:ptCount val="21"/>
                <c:pt idx="0">
                  <c:v>25060736.809999999</c:v>
                </c:pt>
                <c:pt idx="1">
                  <c:v>23329047.989999998</c:v>
                </c:pt>
                <c:pt idx="2">
                  <c:v>21118776.57</c:v>
                </c:pt>
                <c:pt idx="3">
                  <c:v>18016410.379999999</c:v>
                </c:pt>
                <c:pt idx="4">
                  <c:v>16518547</c:v>
                </c:pt>
                <c:pt idx="5">
                  <c:v>20102245</c:v>
                </c:pt>
                <c:pt idx="6">
                  <c:v>19532490</c:v>
                </c:pt>
                <c:pt idx="7">
                  <c:v>18901882</c:v>
                </c:pt>
                <c:pt idx="8">
                  <c:v>17937332</c:v>
                </c:pt>
                <c:pt idx="9">
                  <c:v>17543136</c:v>
                </c:pt>
                <c:pt idx="10">
                  <c:v>16773609</c:v>
                </c:pt>
                <c:pt idx="11">
                  <c:v>16602851</c:v>
                </c:pt>
                <c:pt idx="12">
                  <c:v>16866743</c:v>
                </c:pt>
                <c:pt idx="13">
                  <c:v>17414915</c:v>
                </c:pt>
                <c:pt idx="14">
                  <c:v>17447347</c:v>
                </c:pt>
                <c:pt idx="15">
                  <c:v>16965850</c:v>
                </c:pt>
                <c:pt idx="16">
                  <c:v>17873674</c:v>
                </c:pt>
                <c:pt idx="17">
                  <c:v>17350164</c:v>
                </c:pt>
                <c:pt idx="18">
                  <c:v>16137546</c:v>
                </c:pt>
                <c:pt idx="19">
                  <c:v>15167523</c:v>
                </c:pt>
                <c:pt idx="20">
                  <c:v>13994979</c:v>
                </c:pt>
              </c:numCache>
            </c:numRef>
          </c:yVal>
          <c:smooth val="0"/>
          <c:extLst>
            <c:ext xmlns:c16="http://schemas.microsoft.com/office/drawing/2014/chart" uri="{C3380CC4-5D6E-409C-BE32-E72D297353CC}">
              <c16:uniqueId val="{00000000-99AB-4FC5-9681-5B85D25CE148}"/>
            </c:ext>
          </c:extLst>
        </c:ser>
        <c:dLbls>
          <c:showLegendKey val="0"/>
          <c:showVal val="0"/>
          <c:showCatName val="0"/>
          <c:showSerName val="0"/>
          <c:showPercent val="0"/>
          <c:showBubbleSize val="0"/>
        </c:dLbls>
        <c:axId val="218882048"/>
        <c:axId val="218882624"/>
      </c:scatterChart>
      <c:valAx>
        <c:axId val="218882048"/>
        <c:scaling>
          <c:orientation val="minMax"/>
        </c:scaling>
        <c:delete val="0"/>
        <c:axPos val="b"/>
        <c:majorGridlines>
          <c:spPr>
            <a:ln w="9525" cap="flat" cmpd="sng" algn="ctr">
              <a:solidFill>
                <a:schemeClr val="accent6">
                  <a:lumMod val="20000"/>
                  <a:lumOff val="80000"/>
                </a:schemeClr>
              </a:solidFill>
              <a:prstDash val="solid"/>
              <a:round/>
            </a:ln>
            <a:effectLst/>
          </c:spPr>
        </c:majorGridlines>
        <c:numFmt formatCode="General" sourceLinked="1"/>
        <c:majorTickMark val="none"/>
        <c:minorTickMark val="none"/>
        <c:tickLblPos val="nextTo"/>
        <c:spPr>
          <a:noFill/>
          <a:ln w="12700"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8882624"/>
        <c:crosses val="autoZero"/>
        <c:crossBetween val="midCat"/>
      </c:valAx>
      <c:valAx>
        <c:axId val="218882624"/>
        <c:scaling>
          <c:orientation val="minMax"/>
        </c:scaling>
        <c:delete val="0"/>
        <c:axPos val="l"/>
        <c:majorGridlines>
          <c:spPr>
            <a:ln w="9525" cap="flat" cmpd="sng" algn="ctr">
              <a:solidFill>
                <a:schemeClr val="tx1">
                  <a:lumMod val="15000"/>
                  <a:lumOff val="85000"/>
                </a:schemeClr>
              </a:solid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8882048"/>
        <c:crosses val="autoZero"/>
        <c:crossBetween val="midCat"/>
      </c:valAx>
      <c:spPr>
        <a:noFill/>
        <a:ln>
          <a:noFill/>
        </a:ln>
        <a:effectLst/>
      </c:spPr>
    </c:plotArea>
    <c:plotVisOnly val="1"/>
    <c:dispBlanksAs val="gap"/>
    <c:showDLblsOverMax val="0"/>
  </c:chart>
  <c:spPr>
    <a:solidFill>
      <a:schemeClr val="bg1"/>
    </a:solidFill>
    <a:ln w="9525" cap="flat" cmpd="sng" algn="ctr">
      <a:noFill/>
      <a:prstDash val="solid"/>
      <a:round/>
    </a:ln>
    <a:effectLst/>
  </c:spPr>
  <c:txPr>
    <a:bodyPr/>
    <a:lstStyle/>
    <a:p>
      <a:pPr>
        <a:defRPr/>
      </a:pPr>
      <a:endParaRPr lang="es-E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r>
              <a:rPr lang="es-ES" sz="1200" b="1" i="0" u="none" strike="noStrike" kern="1200" baseline="0">
                <a:solidFill>
                  <a:schemeClr val="tx2">
                    <a:lumMod val="50000"/>
                  </a:schemeClr>
                </a:solidFill>
                <a:latin typeface="Century Gothic" panose="020B0502020202020204" pitchFamily="34" charset="0"/>
                <a:ea typeface="+mn-ea"/>
                <a:cs typeface="+mn-cs"/>
              </a:rPr>
              <a:t>Evolución de la variación interanual del PIB a precios de mercado de Canarias a tercer trimestre de cada año.</a:t>
            </a:r>
          </a:p>
        </c:rich>
      </c:tx>
      <c:layout/>
      <c:overlay val="0"/>
      <c:spPr>
        <a:noFill/>
        <a:ln>
          <a:noFill/>
        </a:ln>
        <a:effectLst/>
      </c:spPr>
      <c:txPr>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endParaRPr lang="es-ES"/>
        </a:p>
      </c:txPr>
    </c:title>
    <c:autoTitleDeleted val="0"/>
    <c:plotArea>
      <c:layout/>
      <c:barChart>
        <c:barDir val="col"/>
        <c:grouping val="clustered"/>
        <c:varyColors val="0"/>
        <c:ser>
          <c:idx val="0"/>
          <c:order val="0"/>
          <c:spPr>
            <a:solidFill>
              <a:schemeClr val="accent6"/>
            </a:soli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2">
                          <a:lumMod val="35000"/>
                          <a:lumOff val="65000"/>
                        </a:schemeClr>
                      </a:solidFill>
                      <a:prstDash val="solid"/>
                      <a:round/>
                    </a:ln>
                    <a:effectLst/>
                  </c:spPr>
                </c15:leaderLines>
              </c:ext>
            </c:extLst>
          </c:dLbls>
          <c:cat>
            <c:numRef>
              <c:f>PIB!$W$28:$W$42</c:f>
              <c:numCache>
                <c:formatCode>General</c:formatCode>
                <c:ptCount val="15"/>
                <c:pt idx="0">
                  <c:v>2026</c:v>
                </c:pt>
                <c:pt idx="1">
                  <c:v>2025</c:v>
                </c:pt>
                <c:pt idx="2">
                  <c:v>2024</c:v>
                </c:pt>
                <c:pt idx="3">
                  <c:v>2023</c:v>
                </c:pt>
                <c:pt idx="4">
                  <c:v>2022</c:v>
                </c:pt>
                <c:pt idx="5">
                  <c:v>2021</c:v>
                </c:pt>
                <c:pt idx="6">
                  <c:v>2020</c:v>
                </c:pt>
                <c:pt idx="7">
                  <c:v>2019</c:v>
                </c:pt>
                <c:pt idx="8">
                  <c:v>2018</c:v>
                </c:pt>
                <c:pt idx="9">
                  <c:v>2017</c:v>
                </c:pt>
                <c:pt idx="10">
                  <c:v>2016</c:v>
                </c:pt>
                <c:pt idx="11">
                  <c:v>2015</c:v>
                </c:pt>
                <c:pt idx="12">
                  <c:v>2014</c:v>
                </c:pt>
                <c:pt idx="13">
                  <c:v>2013</c:v>
                </c:pt>
                <c:pt idx="14">
                  <c:v>2012</c:v>
                </c:pt>
              </c:numCache>
            </c:numRef>
          </c:cat>
          <c:val>
            <c:numRef>
              <c:f>PIB!$Y$28:$Y$42</c:f>
              <c:numCache>
                <c:formatCode>0.00</c:formatCode>
                <c:ptCount val="15"/>
                <c:pt idx="0">
                  <c:v>2.97</c:v>
                </c:pt>
                <c:pt idx="1">
                  <c:v>3.49</c:v>
                </c:pt>
                <c:pt idx="2">
                  <c:v>4.5599999999999996</c:v>
                </c:pt>
                <c:pt idx="3">
                  <c:v>5.8</c:v>
                </c:pt>
                <c:pt idx="4">
                  <c:v>18.52</c:v>
                </c:pt>
                <c:pt idx="5">
                  <c:v>-11.12</c:v>
                </c:pt>
                <c:pt idx="6">
                  <c:v>-8.6999999999999993</c:v>
                </c:pt>
                <c:pt idx="7">
                  <c:v>3.36</c:v>
                </c:pt>
                <c:pt idx="8">
                  <c:v>2.63</c:v>
                </c:pt>
                <c:pt idx="9">
                  <c:v>2.95</c:v>
                </c:pt>
                <c:pt idx="10">
                  <c:v>2.98</c:v>
                </c:pt>
                <c:pt idx="11">
                  <c:v>2.36</c:v>
                </c:pt>
                <c:pt idx="12">
                  <c:v>0.19</c:v>
                </c:pt>
                <c:pt idx="13">
                  <c:v>-2.54</c:v>
                </c:pt>
                <c:pt idx="14">
                  <c:v>-1.24</c:v>
                </c:pt>
              </c:numCache>
            </c:numRef>
          </c:val>
          <c:extLst>
            <c:ext xmlns:c16="http://schemas.microsoft.com/office/drawing/2014/chart" uri="{C3380CC4-5D6E-409C-BE32-E72D297353CC}">
              <c16:uniqueId val="{00000000-7066-484F-801E-85EEC5BE79AB}"/>
            </c:ext>
          </c:extLst>
        </c:ser>
        <c:dLbls>
          <c:showLegendKey val="0"/>
          <c:showVal val="0"/>
          <c:showCatName val="0"/>
          <c:showSerName val="0"/>
          <c:showPercent val="0"/>
          <c:showBubbleSize val="0"/>
        </c:dLbls>
        <c:gapWidth val="100"/>
        <c:overlap val="-24"/>
        <c:axId val="219844608"/>
        <c:axId val="218884352"/>
      </c:barChart>
      <c:catAx>
        <c:axId val="219844608"/>
        <c:scaling>
          <c:orientation val="maxMin"/>
        </c:scaling>
        <c:delete val="0"/>
        <c:axPos val="b"/>
        <c:numFmt formatCode="General" sourceLinked="1"/>
        <c:majorTickMark val="none"/>
        <c:minorTickMark val="none"/>
        <c:tickLblPos val="low"/>
        <c:spPr>
          <a:noFill/>
          <a:ln w="9525" cap="flat" cmpd="sng" algn="ctr">
            <a:solidFill>
              <a:schemeClr val="tx2">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884352"/>
        <c:crosses val="autoZero"/>
        <c:auto val="1"/>
        <c:lblAlgn val="ctr"/>
        <c:lblOffset val="100"/>
        <c:noMultiLvlLbl val="0"/>
      </c:catAx>
      <c:valAx>
        <c:axId val="218884352"/>
        <c:scaling>
          <c:orientation val="minMax"/>
        </c:scaling>
        <c:delete val="0"/>
        <c:axPos val="r"/>
        <c:majorGridlines>
          <c:spPr>
            <a:ln w="9525" cap="flat" cmpd="sng" algn="ctr">
              <a:solidFill>
                <a:schemeClr val="accent6">
                  <a:lumMod val="20000"/>
                  <a:lumOff val="80000"/>
                </a:schemeClr>
              </a:solidFill>
              <a:prstDash val="solid"/>
              <a:round/>
            </a:ln>
            <a:effectLst/>
          </c:spPr>
        </c:majorGridlines>
        <c:numFmt formatCode="0.00" sourceLinked="1"/>
        <c:majorTickMark val="none"/>
        <c:minorTickMark val="none"/>
        <c:tickLblPos val="high"/>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9844608"/>
        <c:crosses val="autoZero"/>
        <c:crossBetween val="between"/>
      </c:valAx>
      <c:spPr>
        <a:noFill/>
        <a:ln>
          <a:noFill/>
        </a:ln>
        <a:effectLst/>
      </c:spPr>
    </c:plotArea>
    <c:plotVisOnly val="1"/>
    <c:dispBlanksAs val="gap"/>
    <c:showDLblsOverMax val="0"/>
  </c:chart>
  <c:spPr>
    <a:noFill/>
    <a:ln w="9525" cap="flat" cmpd="sng" algn="ctr">
      <a:noFill/>
      <a:prstDash val="solid"/>
      <a:round/>
    </a:ln>
    <a:effectLst/>
  </c:spPr>
  <c:txPr>
    <a:bodyPr/>
    <a:lstStyle/>
    <a:p>
      <a:pPr>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1-119C-46AE-A8A1-DF3E5972FEF5}"/>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3-119C-46AE-A8A1-DF3E5972FEF5}"/>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5-119C-46AE-A8A1-DF3E5972FEF5}"/>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7-119C-46AE-A8A1-DF3E5972FEF5}"/>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9-119C-46AE-A8A1-DF3E5972FEF5}"/>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B-119C-46AE-A8A1-DF3E5972FEF5}"/>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D-119C-46AE-A8A1-DF3E5972FEF5}"/>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F-119C-46AE-A8A1-DF3E5972FEF5}"/>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1-119C-46AE-A8A1-DF3E5972FEF5}"/>
              </c:ext>
            </c:extLst>
          </c:dPt>
          <c:dPt>
            <c:idx val="9"/>
            <c:bubble3D val="0"/>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3-119C-46AE-A8A1-DF3E5972FEF5}"/>
              </c:ext>
            </c:extLst>
          </c:dPt>
          <c:dPt>
            <c:idx val="10"/>
            <c:bubble3D val="0"/>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5-119C-46AE-A8A1-DF3E5972FEF5}"/>
              </c:ext>
            </c:extLst>
          </c:dPt>
          <c:dPt>
            <c:idx val="11"/>
            <c:bubble3D val="0"/>
            <c:spPr>
              <a:gradFill rotWithShape="1">
                <a:gsLst>
                  <a:gs pos="0">
                    <a:schemeClr val="accent6">
                      <a:lumMod val="60000"/>
                      <a:shade val="51000"/>
                      <a:satMod val="130000"/>
                    </a:schemeClr>
                  </a:gs>
                  <a:gs pos="80000">
                    <a:schemeClr val="accent6">
                      <a:lumMod val="60000"/>
                      <a:shade val="93000"/>
                      <a:satMod val="130000"/>
                    </a:schemeClr>
                  </a:gs>
                  <a:gs pos="100000">
                    <a:schemeClr val="accent6">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7-119C-46AE-A8A1-DF3E5972FEF5}"/>
              </c:ext>
            </c:extLst>
          </c:dPt>
          <c:dPt>
            <c:idx val="12"/>
            <c:bubble3D val="0"/>
            <c:spPr>
              <a:gradFill rotWithShape="1">
                <a:gsLst>
                  <a:gs pos="0">
                    <a:schemeClr val="accent1">
                      <a:lumMod val="80000"/>
                      <a:lumOff val="20000"/>
                      <a:shade val="51000"/>
                      <a:satMod val="130000"/>
                    </a:schemeClr>
                  </a:gs>
                  <a:gs pos="80000">
                    <a:schemeClr val="accent1">
                      <a:lumMod val="80000"/>
                      <a:lumOff val="20000"/>
                      <a:shade val="93000"/>
                      <a:satMod val="130000"/>
                    </a:schemeClr>
                  </a:gs>
                  <a:gs pos="100000">
                    <a:schemeClr val="accent1">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9-119C-46AE-A8A1-DF3E5972FEF5}"/>
              </c:ext>
            </c:extLst>
          </c:dPt>
          <c:dPt>
            <c:idx val="13"/>
            <c:bubble3D val="0"/>
            <c:spPr>
              <a:gradFill rotWithShape="1">
                <a:gsLst>
                  <a:gs pos="0">
                    <a:schemeClr val="accent2">
                      <a:lumMod val="80000"/>
                      <a:lumOff val="20000"/>
                      <a:shade val="51000"/>
                      <a:satMod val="130000"/>
                    </a:schemeClr>
                  </a:gs>
                  <a:gs pos="80000">
                    <a:schemeClr val="accent2">
                      <a:lumMod val="80000"/>
                      <a:lumOff val="20000"/>
                      <a:shade val="93000"/>
                      <a:satMod val="130000"/>
                    </a:schemeClr>
                  </a:gs>
                  <a:gs pos="100000">
                    <a:schemeClr val="accent2">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B-119C-46AE-A8A1-DF3E5972FEF5}"/>
              </c:ext>
            </c:extLst>
          </c:dPt>
          <c:dPt>
            <c:idx val="14"/>
            <c:bubble3D val="0"/>
            <c:spPr>
              <a:gradFill rotWithShape="1">
                <a:gsLst>
                  <a:gs pos="0">
                    <a:schemeClr val="accent3">
                      <a:lumMod val="80000"/>
                      <a:lumOff val="20000"/>
                      <a:shade val="51000"/>
                      <a:satMod val="130000"/>
                    </a:schemeClr>
                  </a:gs>
                  <a:gs pos="80000">
                    <a:schemeClr val="accent3">
                      <a:lumMod val="80000"/>
                      <a:lumOff val="20000"/>
                      <a:shade val="93000"/>
                      <a:satMod val="130000"/>
                    </a:schemeClr>
                  </a:gs>
                  <a:gs pos="100000">
                    <a:schemeClr val="accent3">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D-119C-46AE-A8A1-DF3E5972FEF5}"/>
              </c:ext>
            </c:extLst>
          </c:dPt>
          <c:dPt>
            <c:idx val="15"/>
            <c:bubble3D val="0"/>
            <c:spPr>
              <a:gradFill rotWithShape="1">
                <a:gsLst>
                  <a:gs pos="0">
                    <a:schemeClr val="accent4">
                      <a:lumMod val="80000"/>
                      <a:lumOff val="20000"/>
                      <a:shade val="51000"/>
                      <a:satMod val="130000"/>
                    </a:schemeClr>
                  </a:gs>
                  <a:gs pos="80000">
                    <a:schemeClr val="accent4">
                      <a:lumMod val="80000"/>
                      <a:lumOff val="20000"/>
                      <a:shade val="93000"/>
                      <a:satMod val="130000"/>
                    </a:schemeClr>
                  </a:gs>
                  <a:gs pos="100000">
                    <a:schemeClr val="accent4">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F-119C-46AE-A8A1-DF3E5972FEF5}"/>
              </c:ext>
            </c:extLst>
          </c:dPt>
          <c:dPt>
            <c:idx val="16"/>
            <c:bubble3D val="0"/>
            <c:spPr>
              <a:gradFill rotWithShape="1">
                <a:gsLst>
                  <a:gs pos="0">
                    <a:schemeClr val="accent5">
                      <a:lumMod val="80000"/>
                      <a:lumOff val="20000"/>
                      <a:shade val="51000"/>
                      <a:satMod val="130000"/>
                    </a:schemeClr>
                  </a:gs>
                  <a:gs pos="80000">
                    <a:schemeClr val="accent5">
                      <a:lumMod val="80000"/>
                      <a:lumOff val="20000"/>
                      <a:shade val="93000"/>
                      <a:satMod val="130000"/>
                    </a:schemeClr>
                  </a:gs>
                  <a:gs pos="100000">
                    <a:schemeClr val="accent5">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1-119C-46AE-A8A1-DF3E5972FEF5}"/>
              </c:ext>
            </c:extLst>
          </c:dPt>
          <c:dPt>
            <c:idx val="17"/>
            <c:bubble3D val="0"/>
            <c:spPr>
              <a:gradFill rotWithShape="1">
                <a:gsLst>
                  <a:gs pos="0">
                    <a:schemeClr val="accent6">
                      <a:lumMod val="80000"/>
                      <a:lumOff val="20000"/>
                      <a:shade val="51000"/>
                      <a:satMod val="130000"/>
                    </a:schemeClr>
                  </a:gs>
                  <a:gs pos="80000">
                    <a:schemeClr val="accent6">
                      <a:lumMod val="80000"/>
                      <a:lumOff val="20000"/>
                      <a:shade val="93000"/>
                      <a:satMod val="130000"/>
                    </a:schemeClr>
                  </a:gs>
                  <a:gs pos="100000">
                    <a:schemeClr val="accent6">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3-119C-46AE-A8A1-DF3E5972FEF5}"/>
              </c:ext>
            </c:extLst>
          </c:dPt>
          <c:dPt>
            <c:idx val="18"/>
            <c:bubble3D val="0"/>
            <c:spPr>
              <a:gradFill rotWithShape="1">
                <a:gsLst>
                  <a:gs pos="0">
                    <a:schemeClr val="accent1">
                      <a:lumMod val="80000"/>
                      <a:shade val="51000"/>
                      <a:satMod val="130000"/>
                    </a:schemeClr>
                  </a:gs>
                  <a:gs pos="80000">
                    <a:schemeClr val="accent1">
                      <a:lumMod val="80000"/>
                      <a:shade val="93000"/>
                      <a:satMod val="130000"/>
                    </a:schemeClr>
                  </a:gs>
                  <a:gs pos="100000">
                    <a:schemeClr val="accent1">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5-119C-46AE-A8A1-DF3E5972FEF5}"/>
              </c:ext>
            </c:extLst>
          </c:dPt>
          <c:dPt>
            <c:idx val="19"/>
            <c:bubble3D val="0"/>
            <c:spPr>
              <a:gradFill rotWithShape="1">
                <a:gsLst>
                  <a:gs pos="0">
                    <a:schemeClr val="accent2">
                      <a:lumMod val="80000"/>
                      <a:shade val="51000"/>
                      <a:satMod val="130000"/>
                    </a:schemeClr>
                  </a:gs>
                  <a:gs pos="80000">
                    <a:schemeClr val="accent2">
                      <a:lumMod val="80000"/>
                      <a:shade val="93000"/>
                      <a:satMod val="130000"/>
                    </a:schemeClr>
                  </a:gs>
                  <a:gs pos="100000">
                    <a:schemeClr val="accent2">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7-119C-46AE-A8A1-DF3E5972FEF5}"/>
              </c:ext>
            </c:extLst>
          </c:dPt>
          <c:dPt>
            <c:idx val="20"/>
            <c:bubble3D val="0"/>
            <c:spPr>
              <a:gradFill rotWithShape="1">
                <a:gsLst>
                  <a:gs pos="0">
                    <a:schemeClr val="accent3">
                      <a:lumMod val="80000"/>
                      <a:shade val="51000"/>
                      <a:satMod val="130000"/>
                    </a:schemeClr>
                  </a:gs>
                  <a:gs pos="80000">
                    <a:schemeClr val="accent3">
                      <a:lumMod val="80000"/>
                      <a:shade val="93000"/>
                      <a:satMod val="130000"/>
                    </a:schemeClr>
                  </a:gs>
                  <a:gs pos="100000">
                    <a:schemeClr val="accent3">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9-119C-46AE-A8A1-DF3E5972FEF5}"/>
              </c:ext>
            </c:extLst>
          </c:dPt>
          <c:dPt>
            <c:idx val="21"/>
            <c:bubble3D val="0"/>
            <c:spPr>
              <a:gradFill rotWithShape="1">
                <a:gsLst>
                  <a:gs pos="0">
                    <a:schemeClr val="accent4">
                      <a:lumMod val="80000"/>
                      <a:shade val="51000"/>
                      <a:satMod val="130000"/>
                    </a:schemeClr>
                  </a:gs>
                  <a:gs pos="80000">
                    <a:schemeClr val="accent4">
                      <a:lumMod val="80000"/>
                      <a:shade val="93000"/>
                      <a:satMod val="130000"/>
                    </a:schemeClr>
                  </a:gs>
                  <a:gs pos="100000">
                    <a:schemeClr val="accent4">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B-119C-46AE-A8A1-DF3E5972FEF5}"/>
              </c:ext>
            </c:extLst>
          </c:dPt>
          <c:dPt>
            <c:idx val="22"/>
            <c:bubble3D val="0"/>
            <c:spPr>
              <a:gradFill rotWithShape="1">
                <a:gsLst>
                  <a:gs pos="0">
                    <a:schemeClr val="accent5">
                      <a:lumMod val="80000"/>
                      <a:shade val="51000"/>
                      <a:satMod val="130000"/>
                    </a:schemeClr>
                  </a:gs>
                  <a:gs pos="80000">
                    <a:schemeClr val="accent5">
                      <a:lumMod val="80000"/>
                      <a:shade val="93000"/>
                      <a:satMod val="130000"/>
                    </a:schemeClr>
                  </a:gs>
                  <a:gs pos="100000">
                    <a:schemeClr val="accent5">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D-119C-46AE-A8A1-DF3E5972FEF5}"/>
              </c:ext>
            </c:extLst>
          </c:dPt>
          <c:dPt>
            <c:idx val="23"/>
            <c:bubble3D val="0"/>
            <c:spPr>
              <a:gradFill rotWithShape="1">
                <a:gsLst>
                  <a:gs pos="0">
                    <a:schemeClr val="accent6">
                      <a:lumMod val="80000"/>
                      <a:shade val="51000"/>
                      <a:satMod val="130000"/>
                    </a:schemeClr>
                  </a:gs>
                  <a:gs pos="80000">
                    <a:schemeClr val="accent6">
                      <a:lumMod val="80000"/>
                      <a:shade val="93000"/>
                      <a:satMod val="130000"/>
                    </a:schemeClr>
                  </a:gs>
                  <a:gs pos="100000">
                    <a:schemeClr val="accent6">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F-119C-46AE-A8A1-DF3E5972FEF5}"/>
              </c:ext>
            </c:extLst>
          </c:dPt>
          <c:dPt>
            <c:idx val="24"/>
            <c:bubble3D val="0"/>
            <c:spPr>
              <a:gradFill rotWithShape="1">
                <a:gsLst>
                  <a:gs pos="0">
                    <a:schemeClr val="accent1">
                      <a:lumMod val="60000"/>
                      <a:lumOff val="40000"/>
                      <a:shade val="51000"/>
                      <a:satMod val="130000"/>
                    </a:schemeClr>
                  </a:gs>
                  <a:gs pos="80000">
                    <a:schemeClr val="accent1">
                      <a:lumMod val="60000"/>
                      <a:lumOff val="40000"/>
                      <a:shade val="93000"/>
                      <a:satMod val="130000"/>
                    </a:schemeClr>
                  </a:gs>
                  <a:gs pos="100000">
                    <a:schemeClr val="accent1">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1-119C-46AE-A8A1-DF3E5972FEF5}"/>
              </c:ext>
            </c:extLst>
          </c:dPt>
          <c:dPt>
            <c:idx val="25"/>
            <c:bubble3D val="0"/>
            <c:spPr>
              <a:gradFill rotWithShape="1">
                <a:gsLst>
                  <a:gs pos="0">
                    <a:schemeClr val="accent2">
                      <a:lumMod val="60000"/>
                      <a:lumOff val="40000"/>
                      <a:shade val="51000"/>
                      <a:satMod val="130000"/>
                    </a:schemeClr>
                  </a:gs>
                  <a:gs pos="80000">
                    <a:schemeClr val="accent2">
                      <a:lumMod val="60000"/>
                      <a:lumOff val="40000"/>
                      <a:shade val="93000"/>
                      <a:satMod val="130000"/>
                    </a:schemeClr>
                  </a:gs>
                  <a:gs pos="100000">
                    <a:schemeClr val="accent2">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3-119C-46AE-A8A1-DF3E5972FEF5}"/>
              </c:ext>
            </c:extLst>
          </c:dPt>
          <c:dPt>
            <c:idx val="26"/>
            <c:bubble3D val="0"/>
            <c:spPr>
              <a:gradFill rotWithShape="1">
                <a:gsLst>
                  <a:gs pos="0">
                    <a:schemeClr val="accent3">
                      <a:lumMod val="60000"/>
                      <a:lumOff val="40000"/>
                      <a:shade val="51000"/>
                      <a:satMod val="130000"/>
                    </a:schemeClr>
                  </a:gs>
                  <a:gs pos="80000">
                    <a:schemeClr val="accent3">
                      <a:lumMod val="60000"/>
                      <a:lumOff val="40000"/>
                      <a:shade val="93000"/>
                      <a:satMod val="130000"/>
                    </a:schemeClr>
                  </a:gs>
                  <a:gs pos="100000">
                    <a:schemeClr val="accent3">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5-119C-46AE-A8A1-DF3E5972FEF5}"/>
              </c:ext>
            </c:extLst>
          </c:dPt>
          <c:dPt>
            <c:idx val="27"/>
            <c:bubble3D val="0"/>
            <c:spPr>
              <a:gradFill rotWithShape="1">
                <a:gsLst>
                  <a:gs pos="0">
                    <a:schemeClr val="accent4">
                      <a:lumMod val="60000"/>
                      <a:lumOff val="40000"/>
                      <a:shade val="51000"/>
                      <a:satMod val="130000"/>
                    </a:schemeClr>
                  </a:gs>
                  <a:gs pos="80000">
                    <a:schemeClr val="accent4">
                      <a:lumMod val="60000"/>
                      <a:lumOff val="40000"/>
                      <a:shade val="93000"/>
                      <a:satMod val="130000"/>
                    </a:schemeClr>
                  </a:gs>
                  <a:gs pos="100000">
                    <a:schemeClr val="accent4">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7-119C-46AE-A8A1-DF3E5972FEF5}"/>
              </c:ext>
            </c:extLst>
          </c:dPt>
          <c:dPt>
            <c:idx val="28"/>
            <c:bubble3D val="0"/>
            <c:spPr>
              <a:gradFill rotWithShape="1">
                <a:gsLst>
                  <a:gs pos="0">
                    <a:schemeClr val="accent5">
                      <a:lumMod val="60000"/>
                      <a:lumOff val="40000"/>
                      <a:shade val="51000"/>
                      <a:satMod val="130000"/>
                    </a:schemeClr>
                  </a:gs>
                  <a:gs pos="80000">
                    <a:schemeClr val="accent5">
                      <a:lumMod val="60000"/>
                      <a:lumOff val="40000"/>
                      <a:shade val="93000"/>
                      <a:satMod val="130000"/>
                    </a:schemeClr>
                  </a:gs>
                  <a:gs pos="100000">
                    <a:schemeClr val="accent5">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9-119C-46AE-A8A1-DF3E5972FEF5}"/>
              </c:ext>
            </c:extLst>
          </c:dPt>
          <c:dPt>
            <c:idx val="29"/>
            <c:bubble3D val="0"/>
            <c:spPr>
              <a:gradFill rotWithShape="1">
                <a:gsLst>
                  <a:gs pos="0">
                    <a:schemeClr val="accent6">
                      <a:lumMod val="60000"/>
                      <a:lumOff val="40000"/>
                      <a:shade val="51000"/>
                      <a:satMod val="130000"/>
                    </a:schemeClr>
                  </a:gs>
                  <a:gs pos="80000">
                    <a:schemeClr val="accent6">
                      <a:lumMod val="60000"/>
                      <a:lumOff val="40000"/>
                      <a:shade val="93000"/>
                      <a:satMod val="130000"/>
                    </a:schemeClr>
                  </a:gs>
                  <a:gs pos="100000">
                    <a:schemeClr val="accent6">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B-119C-46AE-A8A1-DF3E5972FEF5}"/>
              </c:ext>
            </c:extLst>
          </c:dPt>
          <c:dPt>
            <c:idx val="30"/>
            <c:bubble3D val="0"/>
            <c:spPr>
              <a:gradFill rotWithShape="1">
                <a:gsLst>
                  <a:gs pos="0">
                    <a:schemeClr val="accent1">
                      <a:lumMod val="50000"/>
                      <a:shade val="51000"/>
                      <a:satMod val="130000"/>
                    </a:schemeClr>
                  </a:gs>
                  <a:gs pos="80000">
                    <a:schemeClr val="accent1">
                      <a:lumMod val="50000"/>
                      <a:shade val="93000"/>
                      <a:satMod val="130000"/>
                    </a:schemeClr>
                  </a:gs>
                  <a:gs pos="100000">
                    <a:schemeClr val="accent1">
                      <a:lumMod val="5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D-119C-46AE-A8A1-DF3E5972FEF5}"/>
              </c:ext>
            </c:extLst>
          </c:dPt>
          <c:dLbls>
            <c:dLbl>
              <c:idx val="0"/>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1-119C-46AE-A8A1-DF3E5972FEF5}"/>
                </c:ext>
              </c:extLst>
            </c:dLbl>
            <c:dLbl>
              <c:idx val="3"/>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7-119C-46AE-A8A1-DF3E5972FEF5}"/>
                </c:ext>
              </c:extLst>
            </c:dLbl>
            <c:dLbl>
              <c:idx val="8"/>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1-119C-46AE-A8A1-DF3E5972FEF5}"/>
                </c:ext>
              </c:extLst>
            </c:dLbl>
            <c:dLbl>
              <c:idx val="10"/>
              <c:spPr>
                <a:noFill/>
                <a:ln>
                  <a:noFill/>
                </a:ln>
                <a:effectLst/>
              </c:spPr>
              <c:txPr>
                <a:bodyPr rot="0" spcFirstLastPara="1" vertOverflow="ellipsis" vert="horz" wrap="square" lIns="38100" tIns="19050" rIns="38100" bIns="19050" anchor="ctr" anchorCtr="0">
                  <a:spAutoFit/>
                </a:bodyPr>
                <a:lstStyle/>
                <a:p>
                  <a:pPr algn="ctr" rtl="0">
                    <a:defRPr lang="es-ES" sz="900" b="0" i="0" u="none" strike="noStrike" kern="1200" baseline="0">
                      <a:solidFill>
                        <a:sysClr val="window" lastClr="FFFFFF"/>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5-119C-46AE-A8A1-DF3E5972FEF5}"/>
                </c:ext>
              </c:extLst>
            </c:dLbl>
            <c:dLbl>
              <c:idx val="13"/>
              <c:layout>
                <c:manualLayout>
                  <c:x val="-0.11740149644200291"/>
                  <c:y val="-0.1476562770081833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B-119C-46AE-A8A1-DF3E5972FEF5}"/>
                </c:ext>
              </c:extLst>
            </c:dLbl>
            <c:dLbl>
              <c:idx val="15"/>
              <c:layout>
                <c:manualLayout>
                  <c:x val="5.1909769477345991E-2"/>
                  <c:y val="-0.16466408275595426"/>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F-119C-46AE-A8A1-DF3E5972FEF5}"/>
                </c:ext>
              </c:extLst>
            </c:dLbl>
            <c:dLbl>
              <c:idx val="21"/>
              <c:layout>
                <c:manualLayout>
                  <c:x val="7.1659162891318838E-4"/>
                  <c:y val="-9.8430165760599778E-2"/>
                </c:manualLayout>
              </c:layou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B-119C-46AE-A8A1-DF3E5972FEF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1"/>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15:layout/>
              </c:ext>
            </c:extLst>
          </c:dLbls>
          <c:cat>
            <c:strRef>
              <c:f>AFILIADOS_S.S._2!$A$5:$A$35</c:f>
              <c:strCache>
                <c:ptCount val="31"/>
                <c:pt idx="0">
                  <c:v>     Adeje</c:v>
                </c:pt>
                <c:pt idx="1">
                  <c:v>     Arafo</c:v>
                </c:pt>
                <c:pt idx="2">
                  <c:v>     Arico</c:v>
                </c:pt>
                <c:pt idx="3">
                  <c:v>     Arona</c:v>
                </c:pt>
                <c:pt idx="4">
                  <c:v>     Buenavista del Norte</c:v>
                </c:pt>
                <c:pt idx="5">
                  <c:v>     Candelaria</c:v>
                </c:pt>
                <c:pt idx="6">
                  <c:v>     Fasnia</c:v>
                </c:pt>
                <c:pt idx="7">
                  <c:v>     Garachico</c:v>
                </c:pt>
                <c:pt idx="8">
                  <c:v>     Granadilla de Abona</c:v>
                </c:pt>
                <c:pt idx="9">
                  <c:v>     Guancha (La)</c:v>
                </c:pt>
                <c:pt idx="10">
                  <c:v>     Guía de Isora</c:v>
                </c:pt>
                <c:pt idx="11">
                  <c:v>     Güimar</c:v>
                </c:pt>
                <c:pt idx="12">
                  <c:v>     Icod de Los Vinos</c:v>
                </c:pt>
                <c:pt idx="13">
                  <c:v>     Laguna (La)</c:v>
                </c:pt>
                <c:pt idx="14">
                  <c:v>     Matanza de Acentejo (La)</c:v>
                </c:pt>
                <c:pt idx="15">
                  <c:v>     Orotava (La)</c:v>
                </c:pt>
                <c:pt idx="16">
                  <c:v>     Puerto de La Cruz</c:v>
                </c:pt>
                <c:pt idx="17">
                  <c:v>     Realejos (Los)</c:v>
                </c:pt>
                <c:pt idx="18">
                  <c:v>     Rosario (El)</c:v>
                </c:pt>
                <c:pt idx="19">
                  <c:v>     San Juan de La Rambla</c:v>
                </c:pt>
                <c:pt idx="20">
                  <c:v>     San Miguel</c:v>
                </c:pt>
                <c:pt idx="21">
                  <c:v>     Santa Cruz de Tenerife</c:v>
                </c:pt>
                <c:pt idx="22">
                  <c:v>     Santa Úrsula</c:v>
                </c:pt>
                <c:pt idx="23">
                  <c:v>     Santiago del Teide</c:v>
                </c:pt>
                <c:pt idx="24">
                  <c:v>     Sauzal (El)</c:v>
                </c:pt>
                <c:pt idx="25">
                  <c:v>     Silos (Los)</c:v>
                </c:pt>
                <c:pt idx="26">
                  <c:v>     Tacoronte</c:v>
                </c:pt>
                <c:pt idx="27">
                  <c:v>     Tanque (El)</c:v>
                </c:pt>
                <c:pt idx="28">
                  <c:v>     Tegueste</c:v>
                </c:pt>
                <c:pt idx="29">
                  <c:v>     Victoria de Acentejo (La)</c:v>
                </c:pt>
                <c:pt idx="30">
                  <c:v>     Vilaflor</c:v>
                </c:pt>
              </c:strCache>
            </c:strRef>
          </c:cat>
          <c:val>
            <c:numRef>
              <c:f>AFILIADOS_S.S._2!$B$5:$B$35</c:f>
              <c:numCache>
                <c:formatCode>#,##0</c:formatCode>
                <c:ptCount val="31"/>
                <c:pt idx="0">
                  <c:v>37220</c:v>
                </c:pt>
                <c:pt idx="1">
                  <c:v>4245</c:v>
                </c:pt>
                <c:pt idx="2">
                  <c:v>2285</c:v>
                </c:pt>
                <c:pt idx="3">
                  <c:v>33730</c:v>
                </c:pt>
                <c:pt idx="4">
                  <c:v>1220</c:v>
                </c:pt>
                <c:pt idx="5">
                  <c:v>6725</c:v>
                </c:pt>
                <c:pt idx="6">
                  <c:v>490</c:v>
                </c:pt>
                <c:pt idx="7">
                  <c:v>1255</c:v>
                </c:pt>
                <c:pt idx="8">
                  <c:v>16320</c:v>
                </c:pt>
                <c:pt idx="9">
                  <c:v>1145</c:v>
                </c:pt>
                <c:pt idx="10">
                  <c:v>7335</c:v>
                </c:pt>
                <c:pt idx="11">
                  <c:v>6630</c:v>
                </c:pt>
                <c:pt idx="12">
                  <c:v>5430</c:v>
                </c:pt>
                <c:pt idx="13">
                  <c:v>69975</c:v>
                </c:pt>
                <c:pt idx="14">
                  <c:v>2005</c:v>
                </c:pt>
                <c:pt idx="15">
                  <c:v>12190</c:v>
                </c:pt>
                <c:pt idx="16">
                  <c:v>15995</c:v>
                </c:pt>
                <c:pt idx="17">
                  <c:v>7610</c:v>
                </c:pt>
                <c:pt idx="18">
                  <c:v>7265</c:v>
                </c:pt>
                <c:pt idx="19">
                  <c:v>825</c:v>
                </c:pt>
                <c:pt idx="20">
                  <c:v>9990</c:v>
                </c:pt>
                <c:pt idx="21">
                  <c:v>151555</c:v>
                </c:pt>
                <c:pt idx="22">
                  <c:v>3615</c:v>
                </c:pt>
                <c:pt idx="23">
                  <c:v>4180</c:v>
                </c:pt>
                <c:pt idx="24">
                  <c:v>1890</c:v>
                </c:pt>
                <c:pt idx="25">
                  <c:v>1095</c:v>
                </c:pt>
                <c:pt idx="26">
                  <c:v>6735</c:v>
                </c:pt>
                <c:pt idx="27" formatCode="General">
                  <c:v>470</c:v>
                </c:pt>
                <c:pt idx="28">
                  <c:v>2140</c:v>
                </c:pt>
                <c:pt idx="29">
                  <c:v>1735</c:v>
                </c:pt>
                <c:pt idx="30" formatCode="General">
                  <c:v>620</c:v>
                </c:pt>
              </c:numCache>
            </c:numRef>
          </c:val>
          <c:extLst>
            <c:ext xmlns:c16="http://schemas.microsoft.com/office/drawing/2014/chart" uri="{C3380CC4-5D6E-409C-BE32-E72D297353CC}">
              <c16:uniqueId val="{0000003E-119C-46AE-A8A1-DF3E5972FEF5}"/>
            </c:ext>
          </c:extLst>
        </c:ser>
        <c:dLbls>
          <c:showLegendKey val="0"/>
          <c:showVal val="1"/>
          <c:showCatName val="1"/>
          <c:showSerName val="0"/>
          <c:showPercent val="0"/>
          <c:showBubbleSize val="0"/>
          <c:showLeaderLines val="1"/>
        </c:dLbls>
      </c:pie3DChart>
      <c:spPr>
        <a:noFill/>
        <a:ln>
          <a:noFill/>
        </a:ln>
        <a:effectLst/>
      </c:spPr>
    </c:plotArea>
    <c:legend>
      <c:legendPos val="b"/>
      <c:layout>
        <c:manualLayout>
          <c:xMode val="edge"/>
          <c:yMode val="edge"/>
          <c:x val="6.1043278908588725E-2"/>
          <c:y val="0.72093706874940489"/>
          <c:w val="0.86520595238833764"/>
          <c:h val="0.1327133783290987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s-ES">
                <a:solidFill>
                  <a:schemeClr val="accent3">
                    <a:lumMod val="50000"/>
                  </a:schemeClr>
                </a:solidFill>
              </a:rPr>
              <a:t>Variación mensual de las afliaciones</a:t>
            </a:r>
            <a:r>
              <a:rPr lang="es-ES" baseline="0">
                <a:solidFill>
                  <a:schemeClr val="accent3">
                    <a:lumMod val="50000"/>
                  </a:schemeClr>
                </a:solidFill>
              </a:rPr>
              <a:t> según actividades económicas</a:t>
            </a:r>
            <a:r>
              <a:rPr lang="es-ES">
                <a:solidFill>
                  <a:schemeClr val="accent3">
                    <a:lumMod val="50000"/>
                  </a:schemeClr>
                </a:solidFill>
              </a:rPr>
              <a:t> % </a:t>
            </a:r>
          </a:p>
        </c:rich>
      </c:tx>
      <c:layout>
        <c:manualLayout>
          <c:xMode val="edge"/>
          <c:yMode val="edge"/>
          <c:x val="0.26965664444258874"/>
          <c:y val="1.4414414414414415E-2"/>
        </c:manualLayout>
      </c:layout>
      <c:overlay val="0"/>
      <c:spPr>
        <a:noFill/>
        <a:ln>
          <a:noFill/>
        </a:ln>
        <a:effectLst/>
      </c:spPr>
    </c:title>
    <c:autoTitleDeleted val="0"/>
    <c:plotArea>
      <c:layout/>
      <c:barChart>
        <c:barDir val="col"/>
        <c:grouping val="clustered"/>
        <c:varyColors val="0"/>
        <c:ser>
          <c:idx val="1"/>
          <c:order val="1"/>
          <c:spPr>
            <a:solidFill>
              <a:schemeClr val="accent3">
                <a:lumMod val="75000"/>
              </a:schemeClr>
            </a:solidFill>
            <a:ln>
              <a:noFill/>
            </a:ln>
            <a:effectLst>
              <a:outerShdw blurRad="40000" dist="23000" dir="5400000" rotWithShape="0">
                <a:srgbClr val="000000">
                  <a:alpha val="35000"/>
                </a:srgbClr>
              </a:outerShdw>
            </a:effectLst>
          </c:spPr>
          <c:invertIfNegative val="0"/>
          <c:cat>
            <c:strRef>
              <c:f>AFILIADOS_S.S._2!$A$56:$A$94</c:f>
              <c:strCache>
                <c:ptCount val="39"/>
                <c:pt idx="0">
                  <c:v>Agricultura, ganadería, silvicultura y pesca</c:v>
                </c:pt>
                <c:pt idx="1">
                  <c:v>Industrias extractivas</c:v>
                </c:pt>
                <c:pt idx="2">
                  <c:v>Industria de la alimentación, bebidas y tabaco</c:v>
                </c:pt>
                <c:pt idx="3">
                  <c:v>Industria textil, confección de prendas de vestir, industria del cuero y del calzado</c:v>
                </c:pt>
                <c:pt idx="4">
                  <c:v>Industria de la madera, papel y artes gráficas</c:v>
                </c:pt>
                <c:pt idx="5">
                  <c:v>Coquerías y refino de petróleo</c:v>
                </c:pt>
                <c:pt idx="6">
                  <c:v>Industria química</c:v>
                </c:pt>
                <c:pt idx="7">
                  <c:v>Fabricación de productos farmacéuticos</c:v>
                </c:pt>
                <c:pt idx="8">
                  <c:v>Fabricación de productos de caucho y plásticos y otros productos minerales no metálicos</c:v>
                </c:pt>
                <c:pt idx="9">
                  <c:v>Fabricación de metales básicos y de productos metálicos, excepto maquinaria y equipo</c:v>
                </c:pt>
                <c:pt idx="10">
                  <c:v>Fabricación de productos informáticos, electrónicos y ópticos</c:v>
                </c:pt>
                <c:pt idx="11">
                  <c:v>Fabricación de material y equipo eléctrico</c:v>
                </c:pt>
                <c:pt idx="12">
                  <c:v>Fabricación de maquinaria y equipo n.c.o.p.</c:v>
                </c:pt>
                <c:pt idx="13">
                  <c:v>Fabricación de material de transporte</c:v>
                </c:pt>
                <c:pt idx="14">
                  <c:v>Fabricación de muebles; otras industrias manufactureras; reparación e instalación de maquinaria y equipo</c:v>
                </c:pt>
                <c:pt idx="15">
                  <c:v>Suministro de energía eléctrica, gas, vapor y aire acondicionado</c:v>
                </c:pt>
                <c:pt idx="16">
                  <c:v>Suministro de agua, actividades de saneamiento, gestión de residuos y descontaminación</c:v>
                </c:pt>
                <c:pt idx="17">
                  <c:v>Construcción</c:v>
                </c:pt>
                <c:pt idx="18">
                  <c:v>Comercio al por mayor y al por menor; reparación de vehículos de motor y motocicletas</c:v>
                </c:pt>
                <c:pt idx="19">
                  <c:v>Transporte y almacenamiento</c:v>
                </c:pt>
                <c:pt idx="20">
                  <c:v>Hostelería</c:v>
                </c:pt>
                <c:pt idx="21">
                  <c:v>Actividades de edición, audiovisuales y de programación y emisión de radio y televisión</c:v>
                </c:pt>
                <c:pt idx="22">
                  <c:v>Telecomunicaciones</c:v>
                </c:pt>
                <c:pt idx="23">
                  <c:v>Programación, consultoría y otras actividades relacionadas con la informática; servicios de información</c:v>
                </c:pt>
                <c:pt idx="24">
                  <c:v>Actividades financieras y de seguros</c:v>
                </c:pt>
                <c:pt idx="25">
                  <c:v>Actividades inmobiliarias</c:v>
                </c:pt>
                <c:pt idx="26">
                  <c:v>Actividades jurídicas y de contabilidad; actividades de las sedes centrales; actividades de consultoría de gestión empresarial; servicios técnicos de arquitectura e ingeniería; ensayos y análisis técnicos</c:v>
                </c:pt>
                <c:pt idx="27">
                  <c:v>Investigación y desarrollo</c:v>
                </c:pt>
                <c:pt idx="28">
                  <c:v>Publicidad y estudios de mercado; otras actividades profesionales, científicas y técnicas; actividades veterinarias</c:v>
                </c:pt>
                <c:pt idx="29">
                  <c:v>Actividades administrativas y servicios auxiliares</c:v>
                </c:pt>
                <c:pt idx="30">
                  <c:v>Administración pública y defensa; seguridad social obligatoria</c:v>
                </c:pt>
                <c:pt idx="31">
                  <c:v>Educación</c:v>
                </c:pt>
                <c:pt idx="32">
                  <c:v>Actividades sanitarias</c:v>
                </c:pt>
                <c:pt idx="33">
                  <c:v>Actividades de servicios sociales</c:v>
                </c:pt>
                <c:pt idx="34">
                  <c:v>Actividades artísticas, recreativas y de entretenimiento</c:v>
                </c:pt>
                <c:pt idx="35">
                  <c:v>Otros servicios</c:v>
                </c:pt>
                <c:pt idx="36">
                  <c:v>Actividades de los hogares como empleadores de personal doméstico; actividades de los hogares como productores de bienes y servicios para uso propio</c:v>
                </c:pt>
                <c:pt idx="37">
                  <c:v>Actividades de organizaciones y organismos extraterritoriales</c:v>
                </c:pt>
                <c:pt idx="38">
                  <c:v>Dato desconocido</c:v>
                </c:pt>
              </c:strCache>
            </c:strRef>
          </c:cat>
          <c:val>
            <c:numRef>
              <c:f>AFILIADOS_S.S._2!$E$56:$E$94</c:f>
              <c:numCache>
                <c:formatCode>#,##0.00</c:formatCode>
                <c:ptCount val="39"/>
                <c:pt idx="0">
                  <c:v>-0.75757575757575757</c:v>
                </c:pt>
                <c:pt idx="1">
                  <c:v>0</c:v>
                </c:pt>
                <c:pt idx="2">
                  <c:v>-0.86862106406080353</c:v>
                </c:pt>
                <c:pt idx="3">
                  <c:v>0</c:v>
                </c:pt>
                <c:pt idx="4">
                  <c:v>0.92024539877300615</c:v>
                </c:pt>
                <c:pt idx="5">
                  <c:v>0</c:v>
                </c:pt>
                <c:pt idx="6">
                  <c:v>4.0816326530612246</c:v>
                </c:pt>
                <c:pt idx="7">
                  <c:v>0</c:v>
                </c:pt>
                <c:pt idx="8">
                  <c:v>-0.51020408163265307</c:v>
                </c:pt>
                <c:pt idx="9">
                  <c:v>-3.0769230769230771</c:v>
                </c:pt>
                <c:pt idx="10">
                  <c:v>-14.285714285714285</c:v>
                </c:pt>
                <c:pt idx="11">
                  <c:v>-4.3478260869565215</c:v>
                </c:pt>
                <c:pt idx="12">
                  <c:v>0</c:v>
                </c:pt>
                <c:pt idx="13">
                  <c:v>0</c:v>
                </c:pt>
                <c:pt idx="14">
                  <c:v>0.66371681415929207</c:v>
                </c:pt>
                <c:pt idx="15">
                  <c:v>0.97087378640776689</c:v>
                </c:pt>
                <c:pt idx="16">
                  <c:v>-0.22222222222222221</c:v>
                </c:pt>
                <c:pt idx="17">
                  <c:v>-2.1321585903083702</c:v>
                </c:pt>
                <c:pt idx="18">
                  <c:v>0.70811977340167254</c:v>
                </c:pt>
                <c:pt idx="19">
                  <c:v>0.10354110581901013</c:v>
                </c:pt>
                <c:pt idx="20">
                  <c:v>-0.44089280793607061</c:v>
                </c:pt>
                <c:pt idx="21">
                  <c:v>-17.953321364452425</c:v>
                </c:pt>
                <c:pt idx="22">
                  <c:v>-0.86206896551724133</c:v>
                </c:pt>
                <c:pt idx="23">
                  <c:v>0.10570824524312897</c:v>
                </c:pt>
                <c:pt idx="24">
                  <c:v>-0.33745781777277839</c:v>
                </c:pt>
                <c:pt idx="25">
                  <c:v>0.21551724137931033</c:v>
                </c:pt>
                <c:pt idx="26">
                  <c:v>-9.2936802973977689E-2</c:v>
                </c:pt>
                <c:pt idx="27">
                  <c:v>-1.7130620985010707</c:v>
                </c:pt>
                <c:pt idx="28">
                  <c:v>-1.4517506404782237</c:v>
                </c:pt>
                <c:pt idx="29">
                  <c:v>-1.2349066959385291</c:v>
                </c:pt>
                <c:pt idx="30">
                  <c:v>-0.97042513863216262</c:v>
                </c:pt>
                <c:pt idx="31">
                  <c:v>-6.3093939866022737</c:v>
                </c:pt>
                <c:pt idx="32">
                  <c:v>0.22468303643074947</c:v>
                </c:pt>
                <c:pt idx="33">
                  <c:v>0.46932618169627888</c:v>
                </c:pt>
                <c:pt idx="34">
                  <c:v>2.6861451460885957</c:v>
                </c:pt>
                <c:pt idx="35">
                  <c:v>-0.68765834238146939</c:v>
                </c:pt>
                <c:pt idx="36">
                  <c:v>0.22271714922048996</c:v>
                </c:pt>
                <c:pt idx="37">
                  <c:v>0</c:v>
                </c:pt>
                <c:pt idx="38">
                  <c:v>0</c:v>
                </c:pt>
              </c:numCache>
            </c:numRef>
          </c:val>
          <c:extLst>
            <c:ext xmlns:c16="http://schemas.microsoft.com/office/drawing/2014/chart" uri="{C3380CC4-5D6E-409C-BE32-E72D297353CC}">
              <c16:uniqueId val="{00000000-7470-4092-94BF-1991D5FF589F}"/>
            </c:ext>
          </c:extLst>
        </c:ser>
        <c:dLbls>
          <c:showLegendKey val="0"/>
          <c:showVal val="0"/>
          <c:showCatName val="0"/>
          <c:showSerName val="0"/>
          <c:showPercent val="0"/>
          <c:showBubbleSize val="0"/>
        </c:dLbls>
        <c:gapWidth val="100"/>
        <c:overlap val="-24"/>
        <c:axId val="220811264"/>
        <c:axId val="218887232"/>
        <c:extLst>
          <c:ext xmlns:c15="http://schemas.microsoft.com/office/drawing/2012/chart" uri="{02D57815-91ED-43cb-92C2-25804820EDAC}">
            <c15:filteredBarSeries>
              <c15: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uri="{02D57815-91ED-43cb-92C2-25804820EDAC}">
                        <c15:formulaRef>
                          <c15:sqref>AFILIADOS_S.S._2!$A$56:$A$94</c15:sqref>
                        </c15:formulaRef>
                      </c:ext>
                    </c:extLst>
                    <c:strCache>
                      <c:ptCount val="39"/>
                      <c:pt idx="0">
                        <c:v>Agricultura, ganadería, silvicultura y pesca</c:v>
                      </c:pt>
                      <c:pt idx="1">
                        <c:v>Industrias extractivas</c:v>
                      </c:pt>
                      <c:pt idx="2">
                        <c:v>Industria de la alimentación, bebidas y tabaco</c:v>
                      </c:pt>
                      <c:pt idx="3">
                        <c:v>Industria textil, confección de prendas de vestir, industria del cuero y del calzado</c:v>
                      </c:pt>
                      <c:pt idx="4">
                        <c:v>Industria de la madera, papel y artes gráficas</c:v>
                      </c:pt>
                      <c:pt idx="5">
                        <c:v>Coquerías y refino de petróleo</c:v>
                      </c:pt>
                      <c:pt idx="6">
                        <c:v>Industria química</c:v>
                      </c:pt>
                      <c:pt idx="7">
                        <c:v>Fabricación de productos farmacéuticos</c:v>
                      </c:pt>
                      <c:pt idx="8">
                        <c:v>Fabricación de productos de caucho y plásticos y otros productos minerales no metálicos</c:v>
                      </c:pt>
                      <c:pt idx="9">
                        <c:v>Fabricación de metales básicos y de productos metálicos, excepto maquinaria y equipo</c:v>
                      </c:pt>
                      <c:pt idx="10">
                        <c:v>Fabricación de productos informáticos, electrónicos y ópticos</c:v>
                      </c:pt>
                      <c:pt idx="11">
                        <c:v>Fabricación de material y equipo eléctrico</c:v>
                      </c:pt>
                      <c:pt idx="12">
                        <c:v>Fabricación de maquinaria y equipo n.c.o.p.</c:v>
                      </c:pt>
                      <c:pt idx="13">
                        <c:v>Fabricación de material de transporte</c:v>
                      </c:pt>
                      <c:pt idx="14">
                        <c:v>Fabricación de muebles; otras industrias manufactureras; reparación e instalación de maquinaria y equipo</c:v>
                      </c:pt>
                      <c:pt idx="15">
                        <c:v>Suministro de energía eléctrica, gas, vapor y aire acondicionado</c:v>
                      </c:pt>
                      <c:pt idx="16">
                        <c:v>Suministro de agua, actividades de saneamiento, gestión de residuos y descontaminación</c:v>
                      </c:pt>
                      <c:pt idx="17">
                        <c:v>Construcción</c:v>
                      </c:pt>
                      <c:pt idx="18">
                        <c:v>Comercio al por mayor y al por menor; reparación de vehículos de motor y motocicletas</c:v>
                      </c:pt>
                      <c:pt idx="19">
                        <c:v>Transporte y almacenamiento</c:v>
                      </c:pt>
                      <c:pt idx="20">
                        <c:v>Hostelería</c:v>
                      </c:pt>
                      <c:pt idx="21">
                        <c:v>Actividades de edición, audiovisuales y de programación y emisión de radio y televisión</c:v>
                      </c:pt>
                      <c:pt idx="22">
                        <c:v>Telecomunicaciones</c:v>
                      </c:pt>
                      <c:pt idx="23">
                        <c:v>Programación, consultoría y otras actividades relacionadas con la informática; servicios de información</c:v>
                      </c:pt>
                      <c:pt idx="24">
                        <c:v>Actividades financieras y de seguros</c:v>
                      </c:pt>
                      <c:pt idx="25">
                        <c:v>Actividades inmobiliarias</c:v>
                      </c:pt>
                      <c:pt idx="26">
                        <c:v>Actividades jurídicas y de contabilidad; actividades de las sedes centrales; actividades de consultoría de gestión empresarial; servicios técnicos de arquitectura e ingeniería; ensayos y análisis técnicos</c:v>
                      </c:pt>
                      <c:pt idx="27">
                        <c:v>Investigación y desarrollo</c:v>
                      </c:pt>
                      <c:pt idx="28">
                        <c:v>Publicidad y estudios de mercado; otras actividades profesionales, científicas y técnicas; actividades veterinarias</c:v>
                      </c:pt>
                      <c:pt idx="29">
                        <c:v>Actividades administrativas y servicios auxiliares</c:v>
                      </c:pt>
                      <c:pt idx="30">
                        <c:v>Administración pública y defensa; seguridad social obligatoria</c:v>
                      </c:pt>
                      <c:pt idx="31">
                        <c:v>Educación</c:v>
                      </c:pt>
                      <c:pt idx="32">
                        <c:v>Actividades sanitarias</c:v>
                      </c:pt>
                      <c:pt idx="33">
                        <c:v>Actividades de servicios sociales</c:v>
                      </c:pt>
                      <c:pt idx="34">
                        <c:v>Actividades artísticas, recreativas y de entretenimiento</c:v>
                      </c:pt>
                      <c:pt idx="35">
                        <c:v>Otros servicios</c:v>
                      </c:pt>
                      <c:pt idx="36">
                        <c:v>Actividades de los hogares como empleadores de personal doméstico; actividades de los hogares como productores de bienes y servicios para uso propio</c:v>
                      </c:pt>
                      <c:pt idx="37">
                        <c:v>Actividades de organizaciones y organismos extraterritoriales</c:v>
                      </c:pt>
                      <c:pt idx="38">
                        <c:v>Dato desconocido</c:v>
                      </c:pt>
                    </c:strCache>
                  </c:strRef>
                </c:cat>
                <c:val>
                  <c:numRef>
                    <c:extLst>
                      <c:ext uri="{02D57815-91ED-43cb-92C2-25804820EDAC}">
                        <c15:formulaRef>
                          <c15:sqref>AFILIADOS_S.S._2!$B$56:$B$94</c15:sqref>
                        </c15:formulaRef>
                      </c:ext>
                    </c:extLst>
                    <c:numCache>
                      <c:formatCode>General</c:formatCode>
                      <c:ptCount val="39"/>
                    </c:numCache>
                  </c:numRef>
                </c:val>
                <c:extLst>
                  <c:ext xmlns:c16="http://schemas.microsoft.com/office/drawing/2014/chart" uri="{C3380CC4-5D6E-409C-BE32-E72D297353CC}">
                    <c16:uniqueId val="{00000001-7470-4092-94BF-1991D5FF589F}"/>
                  </c:ext>
                </c:extLst>
              </c15:ser>
            </c15:filteredBarSeries>
          </c:ext>
        </c:extLst>
      </c:barChart>
      <c:catAx>
        <c:axId val="220811264"/>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218887232"/>
        <c:crosses val="autoZero"/>
        <c:auto val="1"/>
        <c:lblAlgn val="ctr"/>
        <c:lblOffset val="100"/>
        <c:noMultiLvlLbl val="0"/>
      </c:catAx>
      <c:valAx>
        <c:axId val="218887232"/>
        <c:scaling>
          <c:orientation val="minMax"/>
        </c:scaling>
        <c:delete val="0"/>
        <c:axPos val="l"/>
        <c:majorGridlines>
          <c:spPr>
            <a:ln w="9525" cap="flat" cmpd="sng" algn="ctr">
              <a:solidFill>
                <a:schemeClr val="bg2">
                  <a:lumMod val="90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2">
                    <a:lumMod val="75000"/>
                  </a:schemeClr>
                </a:solidFill>
                <a:latin typeface="+mn-lt"/>
                <a:ea typeface="+mn-ea"/>
                <a:cs typeface="+mn-cs"/>
              </a:defRPr>
            </a:pPr>
            <a:endParaRPr lang="es-ES"/>
          </a:p>
        </c:txPr>
        <c:crossAx val="2208112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inscritas en la Seguridad Social según agregaciones de actividad económica en la Isla de Tenerife </a:t>
            </a:r>
          </a:p>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Mayo 2026	</a:t>
            </a:r>
          </a:p>
          <a:p>
            <a:pPr>
              <a:defRPr sz="1600" b="1" i="0" u="none" strike="noStrike" kern="1200" baseline="0">
                <a:solidFill>
                  <a:schemeClr val="accent3">
                    <a:lumMod val="50000"/>
                  </a:schemeClr>
                </a:solidFill>
                <a:latin typeface="+mn-lt"/>
                <a:ea typeface="+mn-ea"/>
                <a:cs typeface="+mn-cs"/>
              </a:defRPr>
            </a:pPr>
            <a:endParaRPr lang="en-US">
              <a:solidFill>
                <a:schemeClr val="accent3">
                  <a:lumMod val="50000"/>
                </a:schemeClr>
              </a:solidFill>
            </a:endParaRPr>
          </a:p>
        </c:rich>
      </c:tx>
      <c:layout>
        <c:manualLayout>
          <c:xMode val="edge"/>
          <c:yMode val="edge"/>
          <c:x val="0.19027147940535441"/>
          <c:y val="2.3324787260483116E-3"/>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230804323222973"/>
          <c:y val="0.14007611454561994"/>
          <c:w val="0.75989230009746411"/>
          <c:h val="0.67949121968657578"/>
        </c:manualLayout>
      </c:layout>
      <c:pie3DChart>
        <c:varyColors val="1"/>
        <c:ser>
          <c:idx val="0"/>
          <c:order val="0"/>
          <c:tx>
            <c:strRef>
              <c:f>'EMPRESAS S.S.'!$B$3</c:f>
              <c:strCache>
                <c:ptCount val="1"/>
                <c:pt idx="0">
                  <c:v>Mayo 2026</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058F-49C7-9A9D-5D053D03B5AB}"/>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058F-49C7-9A9D-5D053D03B5AB}"/>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058F-49C7-9A9D-5D053D03B5AB}"/>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058F-49C7-9A9D-5D053D03B5AB}"/>
              </c:ext>
            </c:extLst>
          </c:dPt>
          <c:dLbls>
            <c:dLbl>
              <c:idx val="3"/>
              <c:layout>
                <c:manualLayout>
                  <c:x val="0.10597322366763365"/>
                  <c:y val="-0.22385861359987824"/>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058F-49C7-9A9D-5D053D03B5AB}"/>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'EMPRESAS S.S.'!$A$4:$A$7</c:f>
              <c:strCache>
                <c:ptCount val="4"/>
                <c:pt idx="0">
                  <c:v>Agricultura, ganadería, silvicultura y pesca</c:v>
                </c:pt>
                <c:pt idx="1">
                  <c:v>Industrias extractivas; industria manufacturera; suministro de energía eléctrica, gas, vapor y aire acondicionado; suministro de agua; actividades de saneamiento, gestión de residuos y descontaminación</c:v>
                </c:pt>
                <c:pt idx="2">
                  <c:v>Construcción</c:v>
                </c:pt>
                <c:pt idx="3">
                  <c:v>Servicios</c:v>
                </c:pt>
              </c:strCache>
            </c:strRef>
          </c:cat>
          <c:val>
            <c:numRef>
              <c:f>'EMPRESAS S.S.'!$B$4:$B$7</c:f>
              <c:numCache>
                <c:formatCode>#,##0</c:formatCode>
                <c:ptCount val="4"/>
                <c:pt idx="0">
                  <c:v>977</c:v>
                </c:pt>
                <c:pt idx="1">
                  <c:v>1296</c:v>
                </c:pt>
                <c:pt idx="2">
                  <c:v>2501</c:v>
                </c:pt>
                <c:pt idx="3">
                  <c:v>23157</c:v>
                </c:pt>
              </c:numCache>
            </c:numRef>
          </c:val>
          <c:extLst>
            <c:ext xmlns:c16="http://schemas.microsoft.com/office/drawing/2014/chart" uri="{C3380CC4-5D6E-409C-BE32-E72D297353CC}">
              <c16:uniqueId val="{00000008-058F-49C7-9A9D-5D053D03B5AB}"/>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0.13763714003102173"/>
          <c:y val="0.79650604456946317"/>
          <c:w val="0.75235149419717229"/>
          <c:h val="0.2022778222004016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según actividades económicas del Sector Servicios en la Isla de Tenerife </a:t>
            </a:r>
            <a:endParaRPr lang="es-ES">
              <a:solidFill>
                <a:schemeClr val="accent3">
                  <a:lumMod val="50000"/>
                </a:schemeClr>
              </a:solidFill>
            </a:endParaRPr>
          </a:p>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Mayo 2026</a:t>
            </a:r>
            <a:endParaRPr lang="es-ES">
              <a:solidFill>
                <a:schemeClr val="accent3">
                  <a:lumMod val="50000"/>
                </a:schemeClr>
              </a:solidFill>
            </a:endParaRPr>
          </a:p>
        </c:rich>
      </c:tx>
      <c:layout/>
      <c:overlay val="0"/>
      <c:spPr>
        <a:noFill/>
        <a:ln>
          <a:noFill/>
        </a:ln>
        <a:effectLst/>
      </c:spPr>
    </c:title>
    <c:autoTitleDeleted val="0"/>
    <c:plotArea>
      <c:layout>
        <c:manualLayout>
          <c:layoutTarget val="inner"/>
          <c:xMode val="edge"/>
          <c:yMode val="edge"/>
          <c:x val="0.48538441730766041"/>
          <c:y val="0.20060788071899524"/>
          <c:w val="0.48414252429740362"/>
          <c:h val="0.72974685951146545"/>
        </c:manualLayout>
      </c:layout>
      <c:barChart>
        <c:barDir val="bar"/>
        <c:grouping val="clustered"/>
        <c:varyColors val="0"/>
        <c:ser>
          <c:idx val="0"/>
          <c:order val="0"/>
          <c:spPr>
            <a:solidFill>
              <a:schemeClr val="accent3">
                <a:lumMod val="50000"/>
              </a:schemeClr>
            </a:solidFill>
            <a:ln>
              <a:noFill/>
            </a:ln>
            <a:effectLst>
              <a:outerShdw blurRad="40000" dist="23000" dir="5400000" rotWithShape="0">
                <a:srgbClr val="000000">
                  <a:alpha val="35000"/>
                </a:srgbClr>
              </a:outerShdw>
            </a:effectLst>
          </c:spPr>
          <c:invertIfNegative val="0"/>
          <c:cat>
            <c:strRef>
              <c:f>'EMPRESAS S.S.'!$A$8:$A$43</c:f>
              <c:strCache>
                <c:ptCount val="36"/>
                <c:pt idx="0">
                  <c:v>Comercio al por mayor</c:v>
                </c:pt>
                <c:pt idx="1">
                  <c:v>Comercio al por menor</c:v>
                </c:pt>
                <c:pt idx="2">
                  <c:v>Transporte terrestre y por tubería</c:v>
                </c:pt>
                <c:pt idx="3">
                  <c:v>Transporte marítimo y por vías navegables interiores</c:v>
                </c:pt>
                <c:pt idx="4">
                  <c:v>Transporte aéreo</c:v>
                </c:pt>
                <c:pt idx="5">
                  <c:v>Deposito, almacenamiento y actividades auxiliares del transporte</c:v>
                </c:pt>
                <c:pt idx="6">
                  <c:v>Actividades postales y de mensajería</c:v>
                </c:pt>
                <c:pt idx="7">
                  <c:v>Hostelería</c:v>
                </c:pt>
                <c:pt idx="8">
                  <c:v>Edición</c:v>
                </c:pt>
                <c:pt idx="9">
                  <c:v>Actividades audiovisuales, cine, radio y tv</c:v>
                </c:pt>
                <c:pt idx="10">
                  <c:v>Telecomunicaciones</c:v>
                </c:pt>
                <c:pt idx="11">
                  <c:v>Programación, consultoría y otras actividades relacionadas con la informática</c:v>
                </c:pt>
                <c:pt idx="12">
                  <c:v>Servicios financieros, excepto seguros y fondos de pensiones</c:v>
                </c:pt>
                <c:pt idx="13">
                  <c:v>Seguros, reaseguros y planes de pensiones, excepto seguridad social</c:v>
                </c:pt>
                <c:pt idx="14">
                  <c:v>Actividades auxiliares a los servicios financieros y a los seguros</c:v>
                </c:pt>
                <c:pt idx="15">
                  <c:v>Actividades inmobiliarias</c:v>
                </c:pt>
                <c:pt idx="16">
                  <c:v>Actividades jurídicas, de contabilidad y consultoría empresarial</c:v>
                </c:pt>
                <c:pt idx="17">
                  <c:v>Servicios técnicos de arquitectura e ingeniería, ensayos y análisis técnicos</c:v>
                </c:pt>
                <c:pt idx="18">
                  <c:v>Investigación y desarrollo</c:v>
                </c:pt>
                <c:pt idx="19">
                  <c:v>Publicidad, estudios de mercado, relaciones públicas y comunicación</c:v>
                </c:pt>
                <c:pt idx="20">
                  <c:v>Otras actividades profesionales, científicas y técnicas</c:v>
                </c:pt>
                <c:pt idx="21">
                  <c:v>Actividades de alquiler</c:v>
                </c:pt>
                <c:pt idx="22">
                  <c:v>Actividades relacionadas con el empleo</c:v>
                </c:pt>
                <c:pt idx="23">
                  <c:v>Agencias de viajes y actividades relacionadas</c:v>
                </c:pt>
                <c:pt idx="24">
                  <c:v>Otras actividades auxiliares</c:v>
                </c:pt>
                <c:pt idx="25">
                  <c:v>Administración pública y defensa, seguridad social obligatoria</c:v>
                </c:pt>
                <c:pt idx="26">
                  <c:v>Educación</c:v>
                </c:pt>
                <c:pt idx="27">
                  <c:v>Actividades sanitarias</c:v>
                </c:pt>
                <c:pt idx="28">
                  <c:v>Actividades de servicios sociales</c:v>
                </c:pt>
                <c:pt idx="29">
                  <c:v>Actividades artísticas, culturales; juego</c:v>
                </c:pt>
                <c:pt idx="30">
                  <c:v>Actividades deportivas, recreativas y de entretenimiento</c:v>
                </c:pt>
                <c:pt idx="31">
                  <c:v>Actividades asociativas</c:v>
                </c:pt>
                <c:pt idx="32">
                  <c:v>Reparación de ordenadores, artículos personales y enseres domésticos y vehículos de motor y motocicletas</c:v>
                </c:pt>
                <c:pt idx="33">
                  <c:v>Servicios personales</c:v>
                </c:pt>
                <c:pt idx="34">
                  <c:v>Actividades de los hogares como empleadores de personal doméstico</c:v>
                </c:pt>
                <c:pt idx="35">
                  <c:v>Organismos extraterritoriales</c:v>
                </c:pt>
              </c:strCache>
            </c:strRef>
          </c:cat>
          <c:val>
            <c:numRef>
              <c:f>'EMPRESAS S.S.'!$B$8:$B$43</c:f>
              <c:numCache>
                <c:formatCode>#,##0</c:formatCode>
                <c:ptCount val="36"/>
                <c:pt idx="0">
                  <c:v>1548</c:v>
                </c:pt>
                <c:pt idx="1">
                  <c:v>4037</c:v>
                </c:pt>
                <c:pt idx="2">
                  <c:v>1453</c:v>
                </c:pt>
                <c:pt idx="3">
                  <c:v>77</c:v>
                </c:pt>
                <c:pt idx="4">
                  <c:v>16</c:v>
                </c:pt>
                <c:pt idx="5">
                  <c:v>258</c:v>
                </c:pt>
                <c:pt idx="6">
                  <c:v>65</c:v>
                </c:pt>
                <c:pt idx="7">
                  <c:v>4744</c:v>
                </c:pt>
                <c:pt idx="8">
                  <c:v>38</c:v>
                </c:pt>
                <c:pt idx="9">
                  <c:v>183</c:v>
                </c:pt>
                <c:pt idx="10">
                  <c:v>58</c:v>
                </c:pt>
                <c:pt idx="11">
                  <c:v>303</c:v>
                </c:pt>
                <c:pt idx="12">
                  <c:v>52</c:v>
                </c:pt>
                <c:pt idx="13">
                  <c:v>45</c:v>
                </c:pt>
                <c:pt idx="14">
                  <c:v>253</c:v>
                </c:pt>
                <c:pt idx="15">
                  <c:v>1163</c:v>
                </c:pt>
                <c:pt idx="16">
                  <c:v>1116</c:v>
                </c:pt>
                <c:pt idx="17">
                  <c:v>288</c:v>
                </c:pt>
                <c:pt idx="18">
                  <c:v>52</c:v>
                </c:pt>
                <c:pt idx="19">
                  <c:v>191</c:v>
                </c:pt>
                <c:pt idx="20">
                  <c:v>277</c:v>
                </c:pt>
                <c:pt idx="21">
                  <c:v>272</c:v>
                </c:pt>
                <c:pt idx="22">
                  <c:v>44</c:v>
                </c:pt>
                <c:pt idx="23">
                  <c:v>177</c:v>
                </c:pt>
                <c:pt idx="24">
                  <c:v>1036</c:v>
                </c:pt>
                <c:pt idx="25">
                  <c:v>0</c:v>
                </c:pt>
                <c:pt idx="26">
                  <c:v>736</c:v>
                </c:pt>
                <c:pt idx="27">
                  <c:v>833</c:v>
                </c:pt>
                <c:pt idx="28">
                  <c:v>206</c:v>
                </c:pt>
                <c:pt idx="29">
                  <c:v>241</c:v>
                </c:pt>
                <c:pt idx="30">
                  <c:v>600</c:v>
                </c:pt>
                <c:pt idx="31">
                  <c:v>369</c:v>
                </c:pt>
                <c:pt idx="32">
                  <c:v>783</c:v>
                </c:pt>
                <c:pt idx="33">
                  <c:v>1221</c:v>
                </c:pt>
                <c:pt idx="34">
                  <c:v>418</c:v>
                </c:pt>
                <c:pt idx="35">
                  <c:v>4</c:v>
                </c:pt>
              </c:numCache>
            </c:numRef>
          </c:val>
          <c:extLst>
            <c:ext xmlns:c16="http://schemas.microsoft.com/office/drawing/2014/chart" uri="{C3380CC4-5D6E-409C-BE32-E72D297353CC}">
              <c16:uniqueId val="{00000000-5A1D-4647-ADEF-07067ADEA79D}"/>
            </c:ext>
          </c:extLst>
        </c:ser>
        <c:dLbls>
          <c:showLegendKey val="0"/>
          <c:showVal val="0"/>
          <c:showCatName val="0"/>
          <c:showSerName val="0"/>
          <c:showPercent val="0"/>
          <c:showBubbleSize val="0"/>
        </c:dLbls>
        <c:gapWidth val="100"/>
        <c:axId val="221220864"/>
        <c:axId val="221160000"/>
      </c:barChart>
      <c:catAx>
        <c:axId val="221220864"/>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2">
                    <a:lumMod val="50000"/>
                  </a:schemeClr>
                </a:solidFill>
                <a:latin typeface="+mn-lt"/>
                <a:ea typeface="+mn-ea"/>
                <a:cs typeface="+mn-cs"/>
              </a:defRPr>
            </a:pPr>
            <a:endParaRPr lang="es-ES"/>
          </a:p>
        </c:txPr>
        <c:crossAx val="221160000"/>
        <c:crosses val="autoZero"/>
        <c:auto val="1"/>
        <c:lblAlgn val="ctr"/>
        <c:lblOffset val="100"/>
        <c:noMultiLvlLbl val="0"/>
      </c:catAx>
      <c:valAx>
        <c:axId val="221160000"/>
        <c:scaling>
          <c:orientation val="minMax"/>
        </c:scaling>
        <c:delete val="0"/>
        <c:axPos val="b"/>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2212208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tx1">
                    <a:lumMod val="65000"/>
                    <a:lumOff val="35000"/>
                  </a:schemeClr>
                </a:solidFill>
                <a:latin typeface="+mn-lt"/>
                <a:ea typeface="+mn-ea"/>
                <a:cs typeface="+mn-cs"/>
              </a:defRPr>
            </a:pPr>
            <a:r>
              <a:rPr lang="es-ES" b="1">
                <a:solidFill>
                  <a:schemeClr val="accent1">
                    <a:lumMod val="50000"/>
                  </a:schemeClr>
                </a:solidFill>
              </a:rPr>
              <a:t>Variación</a:t>
            </a:r>
            <a:r>
              <a:rPr lang="es-ES" b="1" baseline="0">
                <a:solidFill>
                  <a:schemeClr val="accent1">
                    <a:lumMod val="50000"/>
                  </a:schemeClr>
                </a:solidFill>
              </a:rPr>
              <a:t> Interanual Pernoctaciones Mayo 2026 </a:t>
            </a:r>
            <a:endParaRPr lang="es-ES" b="1">
              <a:solidFill>
                <a:schemeClr val="accent1">
                  <a:lumMod val="50000"/>
                </a:schemeClr>
              </a:solidFill>
            </a:endParaRPr>
          </a:p>
        </c:rich>
      </c:tx>
      <c:layout/>
      <c:overlay val="0"/>
      <c:spPr>
        <a:noFill/>
        <a:ln>
          <a:noFill/>
        </a:ln>
        <a:effectLst/>
      </c:spPr>
    </c:title>
    <c:autoTitleDeleted val="0"/>
    <c:plotArea>
      <c:layout/>
      <c:barChart>
        <c:barDir val="col"/>
        <c:grouping val="clustered"/>
        <c:varyColors val="0"/>
        <c:ser>
          <c:idx val="0"/>
          <c:order val="0"/>
          <c:tx>
            <c:strRef>
              <c:f>TURISMO_2!$I$3</c:f>
              <c:strCache>
                <c:ptCount val="1"/>
                <c:pt idx="0">
                  <c:v>2023</c:v>
                </c:pt>
              </c:strCache>
            </c:strRef>
          </c:tx>
          <c:spPr>
            <a:noFill/>
            <a:ln w="25400" cap="flat" cmpd="sng" algn="ctr">
              <a:solidFill>
                <a:schemeClr val="accent1"/>
              </a:solidFill>
              <a:miter lim="800000"/>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TURISMO_2!$I$8</c:f>
              <c:numCache>
                <c:formatCode>#,##0_);\(#,##0\)</c:formatCode>
                <c:ptCount val="1"/>
                <c:pt idx="0">
                  <c:v>2616813</c:v>
                </c:pt>
              </c:numCache>
            </c:numRef>
          </c:val>
          <c:extLst>
            <c:ext xmlns:c16="http://schemas.microsoft.com/office/drawing/2014/chart" uri="{C3380CC4-5D6E-409C-BE32-E72D297353CC}">
              <c16:uniqueId val="{00000000-01F1-4F14-AC5D-37480C6EE7B4}"/>
            </c:ext>
          </c:extLst>
        </c:ser>
        <c:ser>
          <c:idx val="1"/>
          <c:order val="1"/>
          <c:tx>
            <c:strRef>
              <c:f>TURISMO_2!$J$3</c:f>
              <c:strCache>
                <c:ptCount val="1"/>
                <c:pt idx="0">
                  <c:v>2024</c:v>
                </c:pt>
              </c:strCache>
            </c:strRef>
          </c:tx>
          <c:spPr>
            <a:noFill/>
            <a:ln w="25400" cap="flat" cmpd="sng" algn="ctr">
              <a:solidFill>
                <a:schemeClr val="accent6">
                  <a:lumMod val="75000"/>
                </a:schemeClr>
              </a:solidFill>
              <a:miter lim="800000"/>
            </a:ln>
            <a:effectLst/>
          </c:spPr>
          <c:invertIfNegative val="0"/>
          <c:dLbls>
            <c:dLbl>
              <c:idx val="0"/>
              <c:layout>
                <c:manualLayout>
                  <c:x val="-9.2460201242794474E-17"/>
                  <c:y val="7.0436716243802863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01F1-4F14-AC5D-37480C6EE7B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TURISMO_2!$J$8</c:f>
              <c:numCache>
                <c:formatCode>#,##0_);\(#,##0\)</c:formatCode>
                <c:ptCount val="1"/>
                <c:pt idx="0">
                  <c:v>2805296</c:v>
                </c:pt>
              </c:numCache>
            </c:numRef>
          </c:val>
          <c:extLst>
            <c:ext xmlns:c16="http://schemas.microsoft.com/office/drawing/2014/chart" uri="{C3380CC4-5D6E-409C-BE32-E72D297353CC}">
              <c16:uniqueId val="{00000002-01F1-4F14-AC5D-37480C6EE7B4}"/>
            </c:ext>
          </c:extLst>
        </c:ser>
        <c:ser>
          <c:idx val="2"/>
          <c:order val="2"/>
          <c:tx>
            <c:strRef>
              <c:f>TURISMO_2!$K$3</c:f>
              <c:strCache>
                <c:ptCount val="1"/>
                <c:pt idx="0">
                  <c:v>2025</c:v>
                </c:pt>
              </c:strCache>
            </c:strRef>
          </c:tx>
          <c:spPr>
            <a:noFill/>
            <a:ln w="25400" cap="flat" cmpd="sng" algn="ctr">
              <a:solidFill>
                <a:schemeClr val="accent3"/>
              </a:solidFill>
              <a:miter lim="800000"/>
            </a:ln>
            <a:effectLst/>
          </c:spPr>
          <c:invertIfNegative val="0"/>
          <c:dLbls>
            <c:dLbl>
              <c:idx val="0"/>
              <c:layout>
                <c:manualLayout>
                  <c:x val="1.6771490684427367E-3"/>
                  <c:y val="1.3271361913094196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01F1-4F14-AC5D-37480C6EE7B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TURISMO_2!$K$8</c:f>
              <c:numCache>
                <c:formatCode>#,##0_);\(#,##0\)</c:formatCode>
                <c:ptCount val="1"/>
                <c:pt idx="0">
                  <c:v>2790129</c:v>
                </c:pt>
              </c:numCache>
            </c:numRef>
          </c:val>
          <c:extLst>
            <c:ext xmlns:c16="http://schemas.microsoft.com/office/drawing/2014/chart" uri="{C3380CC4-5D6E-409C-BE32-E72D297353CC}">
              <c16:uniqueId val="{00000004-01F1-4F14-AC5D-37480C6EE7B4}"/>
            </c:ext>
          </c:extLst>
        </c:ser>
        <c:ser>
          <c:idx val="3"/>
          <c:order val="3"/>
          <c:tx>
            <c:strRef>
              <c:f>TURISMO_2!$L$3</c:f>
              <c:strCache>
                <c:ptCount val="1"/>
                <c:pt idx="0">
                  <c:v>2026</c:v>
                </c:pt>
              </c:strCache>
            </c:strRef>
          </c:tx>
          <c:spPr>
            <a:noFill/>
            <a:ln>
              <a:solidFill>
                <a:srgbClr val="885CB4"/>
              </a:solidFill>
            </a:ln>
          </c:spPr>
          <c:invertIfNegative val="0"/>
          <c:dLbls>
            <c:spPr>
              <a:noFill/>
              <a:ln>
                <a:noFill/>
              </a:ln>
              <a:effectLst/>
            </c:sp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TURISMO_2!$L$8</c:f>
              <c:numCache>
                <c:formatCode>#,##0_);\(#,##0\)</c:formatCode>
                <c:ptCount val="1"/>
                <c:pt idx="0">
                  <c:v>2683053</c:v>
                </c:pt>
              </c:numCache>
            </c:numRef>
          </c:val>
          <c:extLst>
            <c:ext xmlns:c16="http://schemas.microsoft.com/office/drawing/2014/chart" uri="{C3380CC4-5D6E-409C-BE32-E72D297353CC}">
              <c16:uniqueId val="{00000005-01F1-4F14-AC5D-37480C6EE7B4}"/>
            </c:ext>
          </c:extLst>
        </c:ser>
        <c:dLbls>
          <c:dLblPos val="inEnd"/>
          <c:showLegendKey val="0"/>
          <c:showVal val="1"/>
          <c:showCatName val="0"/>
          <c:showSerName val="0"/>
          <c:showPercent val="0"/>
          <c:showBubbleSize val="0"/>
        </c:dLbls>
        <c:gapWidth val="164"/>
        <c:overlap val="-35"/>
        <c:axId val="205719552"/>
        <c:axId val="207492736"/>
      </c:barChart>
      <c:catAx>
        <c:axId val="205719552"/>
        <c:scaling>
          <c:orientation val="minMax"/>
        </c:scaling>
        <c:delete val="1"/>
        <c:axPos val="b"/>
        <c:numFmt formatCode="#,##0_);\(#,##0\)" sourceLinked="1"/>
        <c:majorTickMark val="none"/>
        <c:minorTickMark val="none"/>
        <c:tickLblPos val="nextTo"/>
        <c:crossAx val="207492736"/>
        <c:crosses val="autoZero"/>
        <c:auto val="1"/>
        <c:lblAlgn val="ctr"/>
        <c:lblOffset val="100"/>
        <c:noMultiLvlLbl val="0"/>
      </c:catAx>
      <c:valAx>
        <c:axId val="207492736"/>
        <c:scaling>
          <c:orientation val="minMax"/>
        </c:scaling>
        <c:delete val="0"/>
        <c:axPos val="l"/>
        <c:numFmt formatCode="#,##0_);\(#,##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05719552"/>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Indicadores Mensuales de Empleo en el Sector Turístico de la Isla de Tenerife - Febrero 2026</a:t>
            </a:r>
          </a:p>
        </c:rich>
      </c:tx>
      <c:layout/>
      <c:overlay val="0"/>
      <c:spPr>
        <a:noFill/>
        <a:ln w="25400">
          <a:noFill/>
        </a:ln>
      </c:spPr>
    </c:title>
    <c:autoTitleDeleted val="0"/>
    <c:plotArea>
      <c:layout/>
      <c:barChart>
        <c:barDir val="bar"/>
        <c:grouping val="clustered"/>
        <c:varyColors val="0"/>
        <c:ser>
          <c:idx val="0"/>
          <c:order val="0"/>
          <c:tx>
            <c:strRef>
              <c:f>TURISMO_3!$B$2</c:f>
              <c:strCache>
                <c:ptCount val="1"/>
                <c:pt idx="0">
                  <c:v>Contratos</c:v>
                </c:pt>
              </c:strCache>
            </c:strRef>
          </c:tx>
          <c:spPr>
            <a:solidFill>
              <a:srgbClr val="5B9BD5"/>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TURISMO_3!$B$3:$B$14</c:f>
              <c:numCache>
                <c:formatCode>#,##0</c:formatCode>
                <c:ptCount val="12"/>
                <c:pt idx="0">
                  <c:v>358</c:v>
                </c:pt>
                <c:pt idx="1">
                  <c:v>88</c:v>
                </c:pt>
                <c:pt idx="2">
                  <c:v>11</c:v>
                </c:pt>
                <c:pt idx="3">
                  <c:v>5102</c:v>
                </c:pt>
                <c:pt idx="4">
                  <c:v>3153</c:v>
                </c:pt>
                <c:pt idx="5">
                  <c:v>131</c:v>
                </c:pt>
                <c:pt idx="6">
                  <c:v>200</c:v>
                </c:pt>
                <c:pt idx="7">
                  <c:v>57</c:v>
                </c:pt>
                <c:pt idx="8">
                  <c:v>640</c:v>
                </c:pt>
                <c:pt idx="9">
                  <c:v>12</c:v>
                </c:pt>
                <c:pt idx="10">
                  <c:v>21</c:v>
                </c:pt>
                <c:pt idx="11">
                  <c:v>400</c:v>
                </c:pt>
              </c:numCache>
            </c:numRef>
          </c:val>
          <c:extLst>
            <c:ext xmlns:c16="http://schemas.microsoft.com/office/drawing/2014/chart" uri="{C3380CC4-5D6E-409C-BE32-E72D297353CC}">
              <c16:uniqueId val="{00000000-DDC2-4558-AB97-12F816A0BDC6}"/>
            </c:ext>
          </c:extLst>
        </c:ser>
        <c:ser>
          <c:idx val="1"/>
          <c:order val="1"/>
          <c:tx>
            <c:strRef>
              <c:f>TURISMO_3!$C$2</c:f>
              <c:strCache>
                <c:ptCount val="1"/>
                <c:pt idx="0">
                  <c:v>Demandas de empleo</c:v>
                </c:pt>
              </c:strCache>
            </c:strRef>
          </c:tx>
          <c:spPr>
            <a:solidFill>
              <a:srgbClr val="ED7D31"/>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TURISMO_3!$C$3:$C$14</c:f>
              <c:numCache>
                <c:formatCode>#,##0</c:formatCode>
                <c:ptCount val="12"/>
                <c:pt idx="0">
                  <c:v>881</c:v>
                </c:pt>
                <c:pt idx="1">
                  <c:v>132</c:v>
                </c:pt>
                <c:pt idx="2">
                  <c:v>112</c:v>
                </c:pt>
                <c:pt idx="3">
                  <c:v>2663</c:v>
                </c:pt>
                <c:pt idx="4">
                  <c:v>7027</c:v>
                </c:pt>
                <c:pt idx="5">
                  <c:v>459</c:v>
                </c:pt>
                <c:pt idx="6">
                  <c:v>340</c:v>
                </c:pt>
                <c:pt idx="7">
                  <c:v>193</c:v>
                </c:pt>
                <c:pt idx="8">
                  <c:v>408</c:v>
                </c:pt>
                <c:pt idx="9">
                  <c:v>59</c:v>
                </c:pt>
                <c:pt idx="10">
                  <c:v>95</c:v>
                </c:pt>
                <c:pt idx="11">
                  <c:v>756</c:v>
                </c:pt>
              </c:numCache>
            </c:numRef>
          </c:val>
          <c:extLst>
            <c:ext xmlns:c16="http://schemas.microsoft.com/office/drawing/2014/chart" uri="{C3380CC4-5D6E-409C-BE32-E72D297353CC}">
              <c16:uniqueId val="{00000001-DDC2-4558-AB97-12F816A0BDC6}"/>
            </c:ext>
          </c:extLst>
        </c:ser>
        <c:dLbls>
          <c:showLegendKey val="0"/>
          <c:showVal val="0"/>
          <c:showCatName val="0"/>
          <c:showSerName val="0"/>
          <c:showPercent val="0"/>
          <c:showBubbleSize val="0"/>
        </c:dLbls>
        <c:gapWidth val="182"/>
        <c:axId val="213648384"/>
        <c:axId val="207493888"/>
      </c:barChart>
      <c:catAx>
        <c:axId val="2136483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7493888"/>
        <c:crosses val="autoZero"/>
        <c:auto val="1"/>
        <c:lblAlgn val="ctr"/>
        <c:lblOffset val="100"/>
        <c:noMultiLvlLbl val="0"/>
      </c:catAx>
      <c:valAx>
        <c:axId val="20749388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8384"/>
        <c:crosses val="autoZero"/>
        <c:crossBetween val="between"/>
      </c:valAx>
      <c:spPr>
        <a:noFill/>
        <a:ln w="25400">
          <a:noFill/>
        </a:ln>
      </c:spPr>
    </c:plotArea>
    <c:legend>
      <c:legendPos val="b"/>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los Afiliados a la S.S. en el Sector Turístico</a:t>
            </a:r>
          </a:p>
        </c:rich>
      </c:tx>
      <c:overlay val="0"/>
      <c:spPr>
        <a:noFill/>
        <a:ln w="25400">
          <a:noFill/>
        </a:ln>
      </c:spPr>
    </c:title>
    <c:autoTitleDeleted val="0"/>
    <c:plotArea>
      <c:layout/>
      <c:barChart>
        <c:barDir val="col"/>
        <c:grouping val="clustered"/>
        <c:varyColors val="0"/>
        <c:ser>
          <c:idx val="0"/>
          <c:order val="0"/>
          <c:tx>
            <c:strRef>
              <c:f>TURISMO_3!$Q$2</c:f>
              <c:strCache>
                <c:ptCount val="1"/>
                <c:pt idx="0">
                  <c:v>Afiliados a la S.S.</c:v>
                </c:pt>
              </c:strCache>
            </c:strRef>
          </c:tx>
          <c:spPr>
            <a:gradFill flip="none" rotWithShape="1">
              <a:gsLst>
                <a:gs pos="29204">
                  <a:schemeClr val="accent6">
                    <a:lumMod val="20000"/>
                    <a:lumOff val="80000"/>
                  </a:schemeClr>
                </a:gs>
                <a:gs pos="42000">
                  <a:schemeClr val="accent6">
                    <a:lumMod val="40000"/>
                    <a:lumOff val="60000"/>
                  </a:schemeClr>
                </a:gs>
                <a:gs pos="57000">
                  <a:schemeClr val="accent6">
                    <a:lumMod val="60000"/>
                    <a:lumOff val="40000"/>
                  </a:schemeClr>
                </a:gs>
                <a:gs pos="100000">
                  <a:srgbClr val="FF6600"/>
                </a:gs>
              </a:gsLst>
              <a:path path="circle">
                <a:fillToRect l="100000" t="100000"/>
              </a:path>
              <a:tileRect r="-100000" b="-100000"/>
            </a:gradFill>
            <a:ln>
              <a:noFill/>
            </a:ln>
            <a:effectLst/>
          </c:spPr>
          <c:invertIfNegative val="0"/>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TURISMO_3!$Q$3:$Q$31</c:f>
              <c:numCache>
                <c:formatCode>#,##0</c:formatCode>
                <c:ptCount val="29"/>
                <c:pt idx="0">
                  <c:v>61119</c:v>
                </c:pt>
                <c:pt idx="1">
                  <c:v>63389</c:v>
                </c:pt>
                <c:pt idx="2">
                  <c:v>65786</c:v>
                </c:pt>
                <c:pt idx="3">
                  <c:v>65673</c:v>
                </c:pt>
                <c:pt idx="4">
                  <c:v>63722</c:v>
                </c:pt>
                <c:pt idx="5">
                  <c:v>65653</c:v>
                </c:pt>
                <c:pt idx="6">
                  <c:v>67744</c:v>
                </c:pt>
                <c:pt idx="7">
                  <c:v>67588</c:v>
                </c:pt>
                <c:pt idx="8">
                  <c:v>65347</c:v>
                </c:pt>
                <c:pt idx="9">
                  <c:v>67927</c:v>
                </c:pt>
                <c:pt idx="10">
                  <c:v>70772</c:v>
                </c:pt>
                <c:pt idx="11">
                  <c:v>70668</c:v>
                </c:pt>
                <c:pt idx="12">
                  <c:v>69985</c:v>
                </c:pt>
                <c:pt idx="13">
                  <c:v>72657</c:v>
                </c:pt>
                <c:pt idx="14">
                  <c:v>75727</c:v>
                </c:pt>
                <c:pt idx="15">
                  <c:v>75348</c:v>
                </c:pt>
                <c:pt idx="16">
                  <c:v>74267</c:v>
                </c:pt>
                <c:pt idx="17">
                  <c:v>77781</c:v>
                </c:pt>
                <c:pt idx="18">
                  <c:v>78744</c:v>
                </c:pt>
                <c:pt idx="19">
                  <c:v>79025</c:v>
                </c:pt>
                <c:pt idx="20">
                  <c:v>77908</c:v>
                </c:pt>
                <c:pt idx="21">
                  <c:v>79828</c:v>
                </c:pt>
                <c:pt idx="22">
                  <c:v>81309</c:v>
                </c:pt>
                <c:pt idx="23">
                  <c:v>81481</c:v>
                </c:pt>
                <c:pt idx="24">
                  <c:v>80384</c:v>
                </c:pt>
                <c:pt idx="25">
                  <c:v>81715</c:v>
                </c:pt>
                <c:pt idx="26">
                  <c:v>83328</c:v>
                </c:pt>
                <c:pt idx="27">
                  <c:v>72704</c:v>
                </c:pt>
                <c:pt idx="28">
                  <c:v>72265</c:v>
                </c:pt>
              </c:numCache>
            </c:numRef>
          </c:val>
          <c:extLst>
            <c:ext xmlns:c16="http://schemas.microsoft.com/office/drawing/2014/chart" uri="{C3380CC4-5D6E-409C-BE32-E72D297353CC}">
              <c16:uniqueId val="{00000000-2897-49BA-9A7E-6C80B7124DEB}"/>
            </c:ext>
          </c:extLst>
        </c:ser>
        <c:dLbls>
          <c:showLegendKey val="0"/>
          <c:showVal val="0"/>
          <c:showCatName val="0"/>
          <c:showSerName val="0"/>
          <c:showPercent val="0"/>
          <c:showBubbleSize val="0"/>
        </c:dLbls>
        <c:gapWidth val="150"/>
        <c:axId val="213649408"/>
        <c:axId val="205822720"/>
      </c:barChart>
      <c:catAx>
        <c:axId val="213649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05822720"/>
        <c:crosses val="autoZero"/>
        <c:auto val="1"/>
        <c:lblAlgn val="ctr"/>
        <c:lblOffset val="100"/>
        <c:noMultiLvlLbl val="0"/>
      </c:catAx>
      <c:valAx>
        <c:axId val="2058227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9408"/>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Empresas Inscritas a la S.S. en el Sector Turístico</a:t>
            </a:r>
          </a:p>
        </c:rich>
      </c:tx>
      <c:overlay val="0"/>
      <c:spPr>
        <a:noFill/>
        <a:ln w="25400">
          <a:noFill/>
        </a:ln>
      </c:spPr>
    </c:title>
    <c:autoTitleDeleted val="0"/>
    <c:plotArea>
      <c:layout/>
      <c:lineChart>
        <c:grouping val="standard"/>
        <c:varyColors val="0"/>
        <c:ser>
          <c:idx val="0"/>
          <c:order val="0"/>
          <c:tx>
            <c:strRef>
              <c:f>TURISMO_3!$R$2</c:f>
              <c:strCache>
                <c:ptCount val="1"/>
                <c:pt idx="0">
                  <c:v>Empresas Inscritas S.S.</c:v>
                </c:pt>
              </c:strCache>
            </c:strRef>
          </c:tx>
          <c:spPr>
            <a:ln w="28575" cap="rnd">
              <a:solidFill>
                <a:schemeClr val="accent1"/>
              </a:solidFill>
              <a:round/>
            </a:ln>
            <a:effectLst/>
          </c:spPr>
          <c:marker>
            <c:symbol val="none"/>
          </c:marker>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TURISMO_3!$R$3:$R$31</c:f>
              <c:numCache>
                <c:formatCode>#,##0</c:formatCode>
                <c:ptCount val="29"/>
                <c:pt idx="0">
                  <c:v>6000</c:v>
                </c:pt>
                <c:pt idx="1">
                  <c:v>6050</c:v>
                </c:pt>
                <c:pt idx="2">
                  <c:v>6184</c:v>
                </c:pt>
                <c:pt idx="3">
                  <c:v>6179</c:v>
                </c:pt>
                <c:pt idx="4">
                  <c:v>6098</c:v>
                </c:pt>
                <c:pt idx="5">
                  <c:v>6139</c:v>
                </c:pt>
                <c:pt idx="6">
                  <c:v>6237</c:v>
                </c:pt>
                <c:pt idx="7">
                  <c:v>6212</c:v>
                </c:pt>
                <c:pt idx="8">
                  <c:v>6111</c:v>
                </c:pt>
                <c:pt idx="9">
                  <c:v>6200</c:v>
                </c:pt>
                <c:pt idx="10">
                  <c:v>6369</c:v>
                </c:pt>
                <c:pt idx="11">
                  <c:v>6356</c:v>
                </c:pt>
                <c:pt idx="12">
                  <c:v>6323</c:v>
                </c:pt>
                <c:pt idx="13">
                  <c:v>6410</c:v>
                </c:pt>
                <c:pt idx="14">
                  <c:v>6657</c:v>
                </c:pt>
                <c:pt idx="15">
                  <c:v>6627</c:v>
                </c:pt>
                <c:pt idx="16">
                  <c:v>6529</c:v>
                </c:pt>
                <c:pt idx="17">
                  <c:v>6607</c:v>
                </c:pt>
                <c:pt idx="18">
                  <c:v>6745</c:v>
                </c:pt>
                <c:pt idx="19">
                  <c:v>6746</c:v>
                </c:pt>
                <c:pt idx="20">
                  <c:v>6690</c:v>
                </c:pt>
                <c:pt idx="21">
                  <c:v>6686</c:v>
                </c:pt>
                <c:pt idx="22">
                  <c:v>6794</c:v>
                </c:pt>
                <c:pt idx="23">
                  <c:v>6748</c:v>
                </c:pt>
                <c:pt idx="24">
                  <c:v>6695</c:v>
                </c:pt>
                <c:pt idx="25">
                  <c:v>6652</c:v>
                </c:pt>
                <c:pt idx="26">
                  <c:v>6802</c:v>
                </c:pt>
                <c:pt idx="27">
                  <c:v>5780</c:v>
                </c:pt>
                <c:pt idx="28">
                  <c:v>5818</c:v>
                </c:pt>
              </c:numCache>
            </c:numRef>
          </c:val>
          <c:smooth val="0"/>
          <c:extLst>
            <c:ext xmlns:c16="http://schemas.microsoft.com/office/drawing/2014/chart" uri="{C3380CC4-5D6E-409C-BE32-E72D297353CC}">
              <c16:uniqueId val="{00000000-0D2B-40ED-B822-3461F3033641}"/>
            </c:ext>
          </c:extLst>
        </c:ser>
        <c:dLbls>
          <c:showLegendKey val="0"/>
          <c:showVal val="0"/>
          <c:showCatName val="0"/>
          <c:showSerName val="0"/>
          <c:showPercent val="0"/>
          <c:showBubbleSize val="0"/>
        </c:dLbls>
        <c:smooth val="0"/>
        <c:axId val="213649920"/>
        <c:axId val="214270528"/>
      </c:lineChart>
      <c:catAx>
        <c:axId val="213649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14270528"/>
        <c:crosses val="autoZero"/>
        <c:auto val="1"/>
        <c:lblAlgn val="ctr"/>
        <c:lblOffset val="100"/>
        <c:noMultiLvlLbl val="0"/>
      </c:catAx>
      <c:valAx>
        <c:axId val="2142705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9920"/>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Mensual de los Afiliados a la S.S. en el Sector Turístico</a:t>
            </a:r>
          </a:p>
        </c:rich>
      </c:tx>
      <c:overlay val="0"/>
      <c:spPr>
        <a:noFill/>
        <a:ln>
          <a:noFill/>
        </a:ln>
        <a:effectLst/>
      </c:spPr>
    </c:title>
    <c:autoTitleDeleted val="0"/>
    <c:plotArea>
      <c:layout/>
      <c:barChart>
        <c:barDir val="bar"/>
        <c:grouping val="clustered"/>
        <c:varyColors val="0"/>
        <c:ser>
          <c:idx val="0"/>
          <c:order val="0"/>
          <c:tx>
            <c:strRef>
              <c:f>TURISMO_3!$U$2</c:f>
              <c:strCache>
                <c:ptCount val="1"/>
                <c:pt idx="0">
                  <c:v>Afiliados a la S.S.</c:v>
                </c:pt>
              </c:strCache>
            </c:strRef>
          </c:tx>
          <c:spPr>
            <a:solidFill>
              <a:schemeClr val="accent6"/>
            </a:solidFill>
            <a:ln>
              <a:noFill/>
            </a:ln>
            <a:effectLst>
              <a:outerShdw blurRad="40000" dist="23000" dir="5400000" rotWithShape="0">
                <a:srgbClr val="000000">
                  <a:alpha val="35000"/>
                </a:srgbClr>
              </a:outerShdw>
            </a:effectLst>
          </c:spPr>
          <c:invertIfNegative val="0"/>
          <c:cat>
            <c:strRef>
              <c:f>TURISMO_3!$T$39:$T$51</c:f>
              <c:strCache>
                <c:ptCount val="13"/>
                <c:pt idx="0">
                  <c:v>      2025 Mayo</c:v>
                </c:pt>
                <c:pt idx="1">
                  <c:v>      2025 Junio</c:v>
                </c:pt>
                <c:pt idx="2">
                  <c:v>      2025 Julio</c:v>
                </c:pt>
                <c:pt idx="3">
                  <c:v>      2025 Agosto</c:v>
                </c:pt>
                <c:pt idx="4">
                  <c:v>      2025 Septiembre</c:v>
                </c:pt>
                <c:pt idx="5">
                  <c:v>      2025 Octubre</c:v>
                </c:pt>
                <c:pt idx="6">
                  <c:v>      2025 Noviembre</c:v>
                </c:pt>
                <c:pt idx="7">
                  <c:v>      2025 Diciembre</c:v>
                </c:pt>
                <c:pt idx="8">
                  <c:v>      2026 Enero</c:v>
                </c:pt>
                <c:pt idx="9">
                  <c:v>      2026 Febrero</c:v>
                </c:pt>
                <c:pt idx="10">
                  <c:v>      2026 Marzo</c:v>
                </c:pt>
                <c:pt idx="11">
                  <c:v>      2026 Abril</c:v>
                </c:pt>
                <c:pt idx="12">
                  <c:v>      2026 Mayo</c:v>
                </c:pt>
              </c:strCache>
            </c:strRef>
          </c:cat>
          <c:val>
            <c:numRef>
              <c:f>TURISMO_3!$U$39:$U$51</c:f>
              <c:numCache>
                <c:formatCode>#,##0</c:formatCode>
                <c:ptCount val="13"/>
                <c:pt idx="0">
                  <c:v>94625</c:v>
                </c:pt>
                <c:pt idx="1">
                  <c:v>92910</c:v>
                </c:pt>
                <c:pt idx="2">
                  <c:v>93735</c:v>
                </c:pt>
                <c:pt idx="3">
                  <c:v>94050</c:v>
                </c:pt>
                <c:pt idx="4">
                  <c:v>94835</c:v>
                </c:pt>
                <c:pt idx="5">
                  <c:v>96465</c:v>
                </c:pt>
                <c:pt idx="6">
                  <c:v>96810</c:v>
                </c:pt>
                <c:pt idx="7">
                  <c:v>96750</c:v>
                </c:pt>
                <c:pt idx="8">
                  <c:v>95895</c:v>
                </c:pt>
                <c:pt idx="9">
                  <c:v>96185</c:v>
                </c:pt>
                <c:pt idx="10">
                  <c:v>95900</c:v>
                </c:pt>
                <c:pt idx="11">
                  <c:v>95345</c:v>
                </c:pt>
                <c:pt idx="12">
                  <c:v>95760</c:v>
                </c:pt>
              </c:numCache>
            </c:numRef>
          </c:val>
          <c:extLst>
            <c:ext xmlns:c16="http://schemas.microsoft.com/office/drawing/2014/chart" uri="{C3380CC4-5D6E-409C-BE32-E72D297353CC}">
              <c16:uniqueId val="{00000000-E93A-46C2-9BB0-80111B96FAFD}"/>
            </c:ext>
          </c:extLst>
        </c:ser>
        <c:dLbls>
          <c:showLegendKey val="0"/>
          <c:showVal val="0"/>
          <c:showCatName val="0"/>
          <c:showSerName val="0"/>
          <c:showPercent val="0"/>
          <c:showBubbleSize val="0"/>
        </c:dLbls>
        <c:gapWidth val="220"/>
        <c:axId val="214372864"/>
        <c:axId val="214272256"/>
      </c:barChart>
      <c:catAx>
        <c:axId val="214372864"/>
        <c:scaling>
          <c:orientation val="maxMin"/>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272256"/>
        <c:crosses val="autoZero"/>
        <c:auto val="1"/>
        <c:lblAlgn val="ctr"/>
        <c:lblOffset val="100"/>
        <c:noMultiLvlLbl val="0"/>
      </c:catAx>
      <c:valAx>
        <c:axId val="214272256"/>
        <c:scaling>
          <c:orientation val="minMax"/>
        </c:scaling>
        <c:delete val="0"/>
        <c:axPos val="t"/>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3728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500" b="1" i="0" u="none" strike="noStrike" kern="1200" cap="all" spc="100" normalizeH="0" baseline="0">
                <a:solidFill>
                  <a:schemeClr val="accent1">
                    <a:lumMod val="20000"/>
                    <a:lumOff val="80000"/>
                  </a:schemeClr>
                </a:solidFill>
                <a:latin typeface="+mn-lt"/>
                <a:ea typeface="+mn-ea"/>
                <a:cs typeface="+mn-cs"/>
              </a:defRPr>
            </a:pPr>
            <a:r>
              <a:rPr lang="en-US" sz="1400" b="1" i="0" baseline="0">
                <a:solidFill>
                  <a:schemeClr val="accent1">
                    <a:lumMod val="20000"/>
                    <a:lumOff val="80000"/>
                  </a:schemeClr>
                </a:solidFill>
                <a:effectLst/>
                <a:latin typeface="Century Gothic" panose="020B0502020202020204" pitchFamily="34" charset="0"/>
              </a:rPr>
              <a:t>EVOLUCIÓN MENSUAL DE EMPRESAS INSCRITAS A LA S.S. EN EL SECTOR TURÍSTICO</a:t>
            </a:r>
            <a:endParaRPr lang="es-ES" sz="1400">
              <a:solidFill>
                <a:schemeClr val="accent1">
                  <a:lumMod val="20000"/>
                  <a:lumOff val="80000"/>
                </a:schemeClr>
              </a:solidFill>
              <a:effectLst/>
              <a:latin typeface="Century Gothic" panose="020B0502020202020204" pitchFamily="34" charset="0"/>
            </a:endParaRPr>
          </a:p>
        </c:rich>
      </c:tx>
      <c:overlay val="0"/>
      <c:spPr>
        <a:noFill/>
        <a:ln>
          <a:noFill/>
        </a:ln>
        <a:effectLst/>
      </c:spPr>
    </c:title>
    <c:autoTitleDeleted val="0"/>
    <c:plotArea>
      <c:layout/>
      <c:lineChart>
        <c:grouping val="standard"/>
        <c:varyColors val="0"/>
        <c:ser>
          <c:idx val="0"/>
          <c:order val="0"/>
          <c:tx>
            <c:strRef>
              <c:f>TURISMO_3!$V$2</c:f>
              <c:strCache>
                <c:ptCount val="1"/>
                <c:pt idx="0">
                  <c:v>Empresas Inscritas S.S.</c:v>
                </c:pt>
              </c:strCache>
            </c:strRef>
          </c:tx>
          <c:spPr>
            <a:ln w="25400" cap="rnd">
              <a:solidFill>
                <a:schemeClr val="accent6"/>
              </a:solidFill>
              <a:round/>
            </a:ln>
            <a:effectLst>
              <a:outerShdw dist="25400" dir="2700000" algn="tl" rotWithShape="0">
                <a:schemeClr val="accent1"/>
              </a:outerShdw>
            </a:effectLst>
          </c:spPr>
          <c:marker>
            <c:symbol val="none"/>
          </c:marker>
          <c:dLbls>
            <c:spPr>
              <a:solidFill>
                <a:schemeClr val="accent1"/>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accent1">
                          <a:lumMod val="60000"/>
                          <a:lumOff val="40000"/>
                        </a:schemeClr>
                      </a:solidFill>
                    </a:ln>
                    <a:effectLst/>
                  </c:spPr>
                </c15:leaderLines>
              </c:ext>
            </c:extLst>
          </c:dLbls>
          <c:cat>
            <c:strRef>
              <c:f>TURISMO_3!$T$39:$T$51</c:f>
              <c:strCache>
                <c:ptCount val="13"/>
                <c:pt idx="0">
                  <c:v>      2025 Mayo</c:v>
                </c:pt>
                <c:pt idx="1">
                  <c:v>      2025 Junio</c:v>
                </c:pt>
                <c:pt idx="2">
                  <c:v>      2025 Julio</c:v>
                </c:pt>
                <c:pt idx="3">
                  <c:v>      2025 Agosto</c:v>
                </c:pt>
                <c:pt idx="4">
                  <c:v>      2025 Septiembre</c:v>
                </c:pt>
                <c:pt idx="5">
                  <c:v>      2025 Octubre</c:v>
                </c:pt>
                <c:pt idx="6">
                  <c:v>      2025 Noviembre</c:v>
                </c:pt>
                <c:pt idx="7">
                  <c:v>      2025 Diciembre</c:v>
                </c:pt>
                <c:pt idx="8">
                  <c:v>      2026 Enero</c:v>
                </c:pt>
                <c:pt idx="9">
                  <c:v>      2026 Febrero</c:v>
                </c:pt>
                <c:pt idx="10">
                  <c:v>      2026 Marzo</c:v>
                </c:pt>
                <c:pt idx="11">
                  <c:v>      2026 Abril</c:v>
                </c:pt>
                <c:pt idx="12">
                  <c:v>      2026 Mayo</c:v>
                </c:pt>
              </c:strCache>
            </c:strRef>
          </c:cat>
          <c:val>
            <c:numRef>
              <c:f>TURISMO_3!$V$39:$V$51</c:f>
              <c:numCache>
                <c:formatCode>#,##0</c:formatCode>
                <c:ptCount val="13"/>
                <c:pt idx="0">
                  <c:v>6743</c:v>
                </c:pt>
                <c:pt idx="1">
                  <c:v>6690</c:v>
                </c:pt>
                <c:pt idx="2">
                  <c:v>6668</c:v>
                </c:pt>
                <c:pt idx="3">
                  <c:v>6689</c:v>
                </c:pt>
                <c:pt idx="4">
                  <c:v>6711</c:v>
                </c:pt>
                <c:pt idx="5">
                  <c:v>6752</c:v>
                </c:pt>
                <c:pt idx="6">
                  <c:v>6828</c:v>
                </c:pt>
                <c:pt idx="7">
                  <c:v>6824</c:v>
                </c:pt>
                <c:pt idx="8">
                  <c:v>6851</c:v>
                </c:pt>
                <c:pt idx="9">
                  <c:v>6876</c:v>
                </c:pt>
                <c:pt idx="10">
                  <c:v>6840</c:v>
                </c:pt>
                <c:pt idx="11">
                  <c:v>6803</c:v>
                </c:pt>
                <c:pt idx="12">
                  <c:v>6820</c:v>
                </c:pt>
              </c:numCache>
            </c:numRef>
          </c:val>
          <c:smooth val="0"/>
          <c:extLst>
            <c:ext xmlns:c16="http://schemas.microsoft.com/office/drawing/2014/chart" uri="{C3380CC4-5D6E-409C-BE32-E72D297353CC}">
              <c16:uniqueId val="{00000000-A966-41A5-8D23-1336D43C58AD}"/>
            </c:ext>
          </c:extLst>
        </c:ser>
        <c:dLbls>
          <c:dLblPos val="ctr"/>
          <c:showLegendKey val="0"/>
          <c:showVal val="1"/>
          <c:showCatName val="0"/>
          <c:showSerName val="0"/>
          <c:showPercent val="0"/>
          <c:showBubbleSize val="0"/>
        </c:dLbls>
        <c:dropLines>
          <c:spPr>
            <a:ln w="9525" cap="flat" cmpd="sng" algn="ctr">
              <a:gradFill>
                <a:gsLst>
                  <a:gs pos="0">
                    <a:schemeClr val="lt1"/>
                  </a:gs>
                  <a:gs pos="100000">
                    <a:schemeClr val="lt1">
                      <a:alpha val="0"/>
                    </a:schemeClr>
                  </a:gs>
                </a:gsLst>
                <a:lin ang="5400000" scaled="0"/>
              </a:gradFill>
              <a:round/>
            </a:ln>
            <a:effectLst/>
          </c:spPr>
        </c:dropLines>
        <c:smooth val="0"/>
        <c:axId val="214373888"/>
        <c:axId val="214273984"/>
      </c:lineChart>
      <c:catAx>
        <c:axId val="21437388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30" baseline="0">
                <a:solidFill>
                  <a:schemeClr val="lt1"/>
                </a:solidFill>
                <a:latin typeface="+mn-lt"/>
                <a:ea typeface="+mn-ea"/>
                <a:cs typeface="+mn-cs"/>
              </a:defRPr>
            </a:pPr>
            <a:endParaRPr lang="es-ES"/>
          </a:p>
        </c:txPr>
        <c:crossAx val="214273984"/>
        <c:crosses val="autoZero"/>
        <c:auto val="1"/>
        <c:lblAlgn val="ctr"/>
        <c:lblOffset val="100"/>
        <c:noMultiLvlLbl val="0"/>
      </c:catAx>
      <c:valAx>
        <c:axId val="214273984"/>
        <c:scaling>
          <c:orientation val="minMax"/>
        </c:scaling>
        <c:delete val="1"/>
        <c:axPos val="l"/>
        <c:numFmt formatCode="#,##0" sourceLinked="1"/>
        <c:majorTickMark val="none"/>
        <c:minorTickMark val="none"/>
        <c:tickLblPos val="nextTo"/>
        <c:crossAx val="214373888"/>
        <c:crosses val="autoZero"/>
        <c:crossBetween val="between"/>
      </c:valAx>
      <c:spPr>
        <a:noFill/>
        <a:ln>
          <a:noFill/>
        </a:ln>
        <a:effectLst/>
      </c:spPr>
    </c:plotArea>
    <c:plotVisOnly val="1"/>
    <c:dispBlanksAs val="gap"/>
    <c:showDLblsOverMax val="0"/>
  </c:chart>
  <c:spPr>
    <a:solidFill>
      <a:schemeClr val="accent1"/>
    </a:solidFill>
    <a:ln w="9525" cap="flat" cmpd="sng" algn="ctr">
      <a:solidFill>
        <a:schemeClr val="lt1">
          <a:lumMod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withinLinearReversed" id="26">
  <a:schemeClr val="accent6"/>
</cs:colorStyle>
</file>

<file path=xl/charts/colors7.xml><?xml version="1.0" encoding="utf-8"?>
<cs:colorStyle xmlns:cs="http://schemas.microsoft.com/office/drawing/2012/chartStyle" xmlns:a="http://schemas.openxmlformats.org/drawingml/2006/main" meth="withinLinearReversed" id="26">
  <a:schemeClr val="accent6"/>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iagrams/_rels/data1.xml.rels><?xml version="1.0" encoding="UTF-8" standalone="no"?><Relationships xmlns="http://schemas.openxmlformats.org/package/2006/relationships"><Relationship Id="rId1" Target="../media/image2.jpeg" Type="http://schemas.openxmlformats.org/officeDocument/2006/relationships/image"/><Relationship Id="rId2" Target="https://www.tenerifedata.com/" TargetMode="External" Type="http://schemas.openxmlformats.org/officeDocument/2006/relationships/hyperlink"/></Relationships>
</file>

<file path=xl/diagrams/_rels/data2.xml.rels><?xml version="1.0" encoding="UTF-8" standalone="no"?><Relationships xmlns="http://schemas.openxmlformats.org/package/2006/relationships"><Relationship Id="rId1" Target="../media/image3.png" Type="http://schemas.openxmlformats.org/officeDocument/2006/relationships/image"/><Relationship Id="rId2" Target="https://www.tenerife.es/bancodatos/" TargetMode="External" Type="http://schemas.openxmlformats.org/officeDocument/2006/relationships/hyperlink"/></Relationships>
</file>

<file path=xl/diagrams/_rels/drawing1.xml.rels><?xml version="1.0" encoding="UTF-8" standalone="no"?><Relationships xmlns="http://schemas.openxmlformats.org/package/2006/relationships"><Relationship Id="rId1" Target="../media/image2.jpeg" Type="http://schemas.openxmlformats.org/officeDocument/2006/relationships/image"/></Relationships>
</file>

<file path=xl/diagrams/_rels/drawing2.xml.rels><?xml version="1.0" encoding="UTF-8" standalone="no"?><Relationships xmlns="http://schemas.openxmlformats.org/package/2006/relationships"><Relationship Id="rId1" Target="../media/image3.png" Type="http://schemas.openxmlformats.org/officeDocument/2006/relationships/image"/></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@tenerifedata</a:t>
          </a:r>
          <a:endParaRPr lang="es-ES" sz="1600" b="0">
            <a:solidFill>
              <a:schemeClr val="bg1"/>
            </a:solidFill>
          </a:endParaRP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 tenerifedata"/>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31853" custScaleY="116411" custLinFactNeighborX="3801" custLinFactNeighborY="-71267">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1D5EF4FC-D63A-4854-8354-0127ECF0A97E}" type="presOf" srcId="{2DF13632-B6B1-4A90-B7EA-03D007B8977D}" destId="{5BB06E32-3874-4D31-AFD2-A8A6FA3668E9}" srcOrd="0" destOrd="0" presId="urn:microsoft.com/office/officeart/2008/layout/BubblePictureList"/>
    <dgm:cxn modelId="{243A91EF-EC7E-4E89-8B51-581A3A081844}" type="presOf" srcId="{2B06BCDF-9560-4442-9A03-128B74F1542D}" destId="{C9FCCE3E-DC19-4561-B065-7E54C8663564}" srcOrd="0" destOrd="0" presId="urn:microsoft.com/office/officeart/2008/layout/BubblePictureList"/>
    <dgm:cxn modelId="{BBE1E904-D363-4DD5-A7CA-7237DB84D56F}" type="presOf" srcId="{9AA32BE3-2A9E-433B-AB2B-E1B2AC56F8A7}" destId="{09A7B253-4A8F-49D6-81C0-57DECE6A92D4}" srcOrd="0" destOrd="0" presId="urn:microsoft.com/office/officeart/2008/layout/BubblePictureList"/>
    <dgm:cxn modelId="{5D227CD7-0C3E-4198-A36D-7B637EC91017}" type="presParOf" srcId="{09A7B253-4A8F-49D6-81C0-57DECE6A92D4}" destId="{C9FCCE3E-DC19-4561-B065-7E54C8663564}" srcOrd="0" destOrd="0" presId="urn:microsoft.com/office/officeart/2008/layout/BubblePictureList"/>
    <dgm:cxn modelId="{2D1C93C0-0A3F-417E-B8A2-7EC120B50055}" type="presParOf" srcId="{09A7B253-4A8F-49D6-81C0-57DECE6A92D4}" destId="{183D66FF-A335-404D-8FC1-16E9C1DD2B89}" srcOrd="1" destOrd="0" presId="urn:microsoft.com/office/officeart/2008/layout/BubblePictureList"/>
    <dgm:cxn modelId="{98FD654F-0840-4092-A02A-646E2DBD9682}" type="presParOf" srcId="{183D66FF-A335-404D-8FC1-16E9C1DD2B89}" destId="{30F5965A-9749-4515-A35C-872501DB529B}" srcOrd="0" destOrd="0" presId="urn:microsoft.com/office/officeart/2008/layout/BubblePictureList"/>
    <dgm:cxn modelId="{7E6031EA-A80A-430E-A7E4-B4BD1F25C71B}" type="presParOf" srcId="{09A7B253-4A8F-49D6-81C0-57DECE6A92D4}" destId="{40CF3A0E-24E0-4582-9092-B55E137D5FBB}" srcOrd="2" destOrd="0" presId="urn:microsoft.com/office/officeart/2008/layout/BubblePictureList"/>
    <dgm:cxn modelId="{F6212BD5-7D55-4C4C-85C5-D36D0D6F2216}" type="presParOf" srcId="{09A7B253-4A8F-49D6-81C0-57DECE6A92D4}" destId="{BED9E59F-DC6E-4CFC-B27C-B513872CF1B5}" srcOrd="3" destOrd="0" presId="urn:microsoft.com/office/officeart/2008/layout/BubblePictureList"/>
    <dgm:cxn modelId="{20B365C1-671B-47AD-8EAE-52A5B55DAA5D}"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@tfebancodatos</a:t>
          </a: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l Banco de Datos"/>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41355" custScaleY="144918" custLinFactNeighborX="8552" custLinFactNeighborY="-90271">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custLinFactNeighborX="-14257" custLinFactNeighborY="-19004"/>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F3B9E65F-703D-4B2E-B4F7-BABCDD678627}" type="presOf" srcId="{9AA32BE3-2A9E-433B-AB2B-E1B2AC56F8A7}" destId="{09A7B253-4A8F-49D6-81C0-57DECE6A92D4}" srcOrd="0" destOrd="0" presId="urn:microsoft.com/office/officeart/2008/layout/BubblePictureList"/>
    <dgm:cxn modelId="{D191260B-9A15-4C6D-B7A9-6F7576607E74}" type="presOf" srcId="{2DF13632-B6B1-4A90-B7EA-03D007B8977D}" destId="{5BB06E32-3874-4D31-AFD2-A8A6FA3668E9}" srcOrd="0" destOrd="0" presId="urn:microsoft.com/office/officeart/2008/layout/BubblePictureList"/>
    <dgm:cxn modelId="{0053877D-36A1-4BE1-9066-98427EAA0064}" type="presOf" srcId="{2B06BCDF-9560-4442-9A03-128B74F1542D}" destId="{C9FCCE3E-DC19-4561-B065-7E54C8663564}" srcOrd="0" destOrd="0" presId="urn:microsoft.com/office/officeart/2008/layout/BubblePictureList"/>
    <dgm:cxn modelId="{49A9CC77-DA20-40FB-9E8B-87F164E8648B}" type="presParOf" srcId="{09A7B253-4A8F-49D6-81C0-57DECE6A92D4}" destId="{C9FCCE3E-DC19-4561-B065-7E54C8663564}" srcOrd="0" destOrd="0" presId="urn:microsoft.com/office/officeart/2008/layout/BubblePictureList"/>
    <dgm:cxn modelId="{D6491364-D74B-49DA-88C4-F5AE8B19994F}" type="presParOf" srcId="{09A7B253-4A8F-49D6-81C0-57DECE6A92D4}" destId="{183D66FF-A335-404D-8FC1-16E9C1DD2B89}" srcOrd="1" destOrd="0" presId="urn:microsoft.com/office/officeart/2008/layout/BubblePictureList"/>
    <dgm:cxn modelId="{3F0D8C65-6F3B-40B5-8E89-9E2978A4D0C6}" type="presParOf" srcId="{183D66FF-A335-404D-8FC1-16E9C1DD2B89}" destId="{30F5965A-9749-4515-A35C-872501DB529B}" srcOrd="0" destOrd="0" presId="urn:microsoft.com/office/officeart/2008/layout/BubblePictureList"/>
    <dgm:cxn modelId="{2BC4E87A-5028-4BC7-B335-0EB44DAEFBBC}" type="presParOf" srcId="{09A7B253-4A8F-49D6-81C0-57DECE6A92D4}" destId="{40CF3A0E-24E0-4582-9092-B55E137D5FBB}" srcOrd="2" destOrd="0" presId="urn:microsoft.com/office/officeart/2008/layout/BubblePictureList"/>
    <dgm:cxn modelId="{017829E1-F7E3-47B4-BFA4-535827F0FC15}" type="presParOf" srcId="{09A7B253-4A8F-49D6-81C0-57DECE6A92D4}" destId="{BED9E59F-DC6E-4CFC-B27C-B513872CF1B5}" srcOrd="3" destOrd="0" presId="urn:microsoft.com/office/officeart/2008/layout/BubblePictureList"/>
    <dgm:cxn modelId="{F88C9A0E-5B85-432B-B2DA-A8404003C0D6}"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11"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316705" y="809633"/>
          <a:ext cx="1189059" cy="1189140"/>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519973" y="664421"/>
          <a:ext cx="352728" cy="352837"/>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358235" y="855424"/>
          <a:ext cx="1097803" cy="1097715"/>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73430" y="150199"/>
          <a:ext cx="2326139" cy="41074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@tenerifedata</a:t>
          </a:r>
          <a:endParaRPr lang="es-ES" sz="1600" b="0" kern="1200">
            <a:solidFill>
              <a:schemeClr val="bg1"/>
            </a:solidFill>
          </a:endParaRPr>
        </a:p>
      </dsp:txBody>
      <dsp:txXfrm>
        <a:off x="-73430" y="150199"/>
        <a:ext cx="2326139" cy="410741"/>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358613" y="834779"/>
          <a:ext cx="1189059" cy="1189140"/>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511592" y="622514"/>
          <a:ext cx="352728" cy="352837"/>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400143" y="880570"/>
          <a:ext cx="1097803" cy="1097715"/>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31521" y="58000"/>
          <a:ext cx="2493772" cy="511324"/>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@tfebancodatos</a:t>
          </a:r>
        </a:p>
      </dsp:txBody>
      <dsp:txXfrm>
        <a:off x="-31521" y="58000"/>
        <a:ext cx="2493772" cy="511324"/>
      </dsp:txXfrm>
    </dsp:sp>
  </dsp:spTree>
</dsp:drawing>
</file>

<file path=xl/diagrams/layout1.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layout2.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no"?><Relationships xmlns="http://schemas.openxmlformats.org/package/2006/relationships"><Relationship Id="rId1" Target="../media/image1.jpg" Type="http://schemas.openxmlformats.org/officeDocument/2006/relationships/image"/><Relationship Id="rId10" Target="../diagrams/colors2.xml" Type="http://schemas.openxmlformats.org/officeDocument/2006/relationships/diagramColors"/><Relationship Id="rId11" Target="../diagrams/drawing2.xml" Type="http://schemas.microsoft.com/office/2007/relationships/diagramDrawing"/><Relationship Id="rId2" Target="../diagrams/data1.xml" Type="http://schemas.openxmlformats.org/officeDocument/2006/relationships/diagramData"/><Relationship Id="rId3" Target="../diagrams/layout1.xml" Type="http://schemas.openxmlformats.org/officeDocument/2006/relationships/diagramLayout"/><Relationship Id="rId4" Target="../diagrams/quickStyle1.xml" Type="http://schemas.openxmlformats.org/officeDocument/2006/relationships/diagramQuickStyle"/><Relationship Id="rId5" Target="../diagrams/colors1.xml" Type="http://schemas.openxmlformats.org/officeDocument/2006/relationships/diagramColors"/><Relationship Id="rId6" Target="../diagrams/drawing1.xml" Type="http://schemas.microsoft.com/office/2007/relationships/diagramDrawing"/><Relationship Id="rId7" Target="../diagrams/data2.xml" Type="http://schemas.openxmlformats.org/officeDocument/2006/relationships/diagramData"/><Relationship Id="rId8" Target="../diagrams/layout2.xml" Type="http://schemas.openxmlformats.org/officeDocument/2006/relationships/diagramLayout"/><Relationship Id="rId9" Target="../diagrams/quickStyle2.xml" Type="http://schemas.openxmlformats.org/officeDocument/2006/relationships/diagramQuickStyle"/></Relationships>
</file>

<file path=xl/drawings/_rels/drawing10.xml.rels><?xml version="1.0" encoding="UTF-8" standalone="no"?><Relationships xmlns="http://schemas.openxmlformats.org/package/2006/relationships"><Relationship Id="rId1" Target="../charts/chart20.xml" Type="http://schemas.openxmlformats.org/officeDocument/2006/relationships/chart"/><Relationship Id="rId2" Target="#&#205;NDICE!A1" Type="http://schemas.openxmlformats.org/officeDocument/2006/relationships/hyperlink"/></Relationships>
</file>

<file path=xl/drawings/_rels/drawing11.xml.rels><?xml version="1.0" encoding="UTF-8" standalone="no"?><Relationships xmlns="http://schemas.openxmlformats.org/package/2006/relationships"><Relationship Id="rId1" Target="../charts/chart21.xml" Type="http://schemas.openxmlformats.org/officeDocument/2006/relationships/chart"/><Relationship Id="rId2" Target="#&#205;NDICE!A1" Type="http://schemas.openxmlformats.org/officeDocument/2006/relationships/hyperlink"/></Relationships>
</file>

<file path=xl/drawings/_rels/drawing12.xml.rels><?xml version="1.0" encoding="UTF-8" standalone="no"?><Relationships xmlns="http://schemas.openxmlformats.org/package/2006/relationships"><Relationship Id="rId1" Target="../charts/chart22.xml" Type="http://schemas.openxmlformats.org/officeDocument/2006/relationships/chart"/><Relationship Id="rId2" Target="#&#205;NDICE!A1" Type="http://schemas.openxmlformats.org/officeDocument/2006/relationships/hyperlink"/></Relationships>
</file>

<file path=xl/drawings/_rels/drawing13.xml.rels><?xml version="1.0" encoding="UTF-8" standalone="no"?><Relationships xmlns="http://schemas.openxmlformats.org/package/2006/relationships"><Relationship Id="rId1" Target="#&#205;NDICE!A1" Type="http://schemas.openxmlformats.org/officeDocument/2006/relationships/hyperlink"/></Relationships>
</file>

<file path=xl/drawings/_rels/drawing14.xml.rels><?xml version="1.0" encoding="UTF-8" standalone="no"?><Relationships xmlns="http://schemas.openxmlformats.org/package/2006/relationships"><Relationship Id="rId1" Target="../charts/chart23.xml" Type="http://schemas.openxmlformats.org/officeDocument/2006/relationships/chart"/><Relationship Id="rId2" Target="#&#205;NDICE!A1" Type="http://schemas.openxmlformats.org/officeDocument/2006/relationships/hyperlink"/></Relationships>
</file>

<file path=xl/drawings/_rels/drawing15.xml.rels><?xml version="1.0" encoding="UTF-8" standalone="no"?><Relationships xmlns="http://schemas.openxmlformats.org/package/2006/relationships"><Relationship Id="rId1" Target="#&#205;NDICE!A1" Type="http://schemas.openxmlformats.org/officeDocument/2006/relationships/hyperlink"/><Relationship Id="rId2" Target="../charts/chart24.xml" Type="http://schemas.openxmlformats.org/officeDocument/2006/relationships/chart"/><Relationship Id="rId3" Target="../charts/chart25.xml" Type="http://schemas.openxmlformats.org/officeDocument/2006/relationships/chart"/><Relationship Id="rId4" Target="../charts/chart26.xml" Type="http://schemas.openxmlformats.org/officeDocument/2006/relationships/chart"/><Relationship Id="rId5" Target="../charts/chart27.xml" Type="http://schemas.openxmlformats.org/officeDocument/2006/relationships/chart"/></Relationships>
</file>

<file path=xl/drawings/_rels/drawing16.xml.rels><?xml version="1.0" encoding="UTF-8" standalone="no"?><Relationships xmlns="http://schemas.openxmlformats.org/package/2006/relationships"><Relationship Id="rId1" Target="../charts/chart28.xml" Type="http://schemas.openxmlformats.org/officeDocument/2006/relationships/chart"/><Relationship Id="rId2" Target="#&#205;NDICE!A1" Type="http://schemas.openxmlformats.org/officeDocument/2006/relationships/hyperlink"/></Relationships>
</file>

<file path=xl/drawings/_rels/drawing17.xml.rels><?xml version="1.0" encoding="UTF-8" standalone="no"?><Relationships xmlns="http://schemas.openxmlformats.org/package/2006/relationships"><Relationship Id="rId1" Target="../charts/chart29.xml" Type="http://schemas.openxmlformats.org/officeDocument/2006/relationships/chart"/><Relationship Id="rId2" Target="#&#205;NDICE!A1" Type="http://schemas.openxmlformats.org/officeDocument/2006/relationships/hyperlink"/></Relationships>
</file>

<file path=xl/drawings/_rels/drawing18.xml.rels><?xml version="1.0" encoding="UTF-8" standalone="no"?><Relationships xmlns="http://schemas.openxmlformats.org/package/2006/relationships"><Relationship Id="rId1" Target="#&#205;NDICE!A1" Type="http://schemas.openxmlformats.org/officeDocument/2006/relationships/hyperlink"/><Relationship Id="rId2" Target="../charts/chart30.xml" Type="http://schemas.openxmlformats.org/officeDocument/2006/relationships/chart"/></Relationships>
</file>

<file path=xl/drawings/_rels/drawing19.xml.rels><?xml version="1.0" encoding="UTF-8" standalone="no"?><Relationships xmlns="http://schemas.openxmlformats.org/package/2006/relationships"><Relationship Id="rId1" Target="#&#205;NDICE!A1" Type="http://schemas.openxmlformats.org/officeDocument/2006/relationships/hyperlink"/></Relationships>
</file>

<file path=xl/drawings/_rels/drawing2.xml.rels><?xml version="1.0" encoding="UTF-8" standalone="no"?><Relationships xmlns="http://schemas.openxmlformats.org/package/2006/relationships"><Relationship Id="rId1" Target="#&#205;NDICE!A1" Type="http://schemas.openxmlformats.org/officeDocument/2006/relationships/hyperlink"/><Relationship Id="rId2" Target="../charts/chart1.xml" Type="http://schemas.openxmlformats.org/officeDocument/2006/relationships/chart"/></Relationships>
</file>

<file path=xl/drawings/_rels/drawing20.xml.rels><?xml version="1.0" encoding="UTF-8" standalone="no"?><Relationships xmlns="http://schemas.openxmlformats.org/package/2006/relationships"><Relationship Id="rId1" Target="../charts/chart31.xml" Type="http://schemas.openxmlformats.org/officeDocument/2006/relationships/chart"/><Relationship Id="rId2" Target="#&#205;NDICE!A1" Type="http://schemas.openxmlformats.org/officeDocument/2006/relationships/hyperlink"/></Relationships>
</file>

<file path=xl/drawings/_rels/drawing21.xml.rels><?xml version="1.0" encoding="UTF-8" standalone="no"?><Relationships xmlns="http://schemas.openxmlformats.org/package/2006/relationships"><Relationship Id="rId1" Target="../charts/chart32.xml" Type="http://schemas.openxmlformats.org/officeDocument/2006/relationships/chart"/><Relationship Id="rId2" Target="#&#205;NDICE!A1" Type="http://schemas.openxmlformats.org/officeDocument/2006/relationships/hyperlink"/></Relationships>
</file>

<file path=xl/drawings/_rels/drawing22.xml.rels><?xml version="1.0" encoding="UTF-8" standalone="no"?><Relationships xmlns="http://schemas.openxmlformats.org/package/2006/relationships"><Relationship Id="rId1" Target="../charts/chart33.xml" Type="http://schemas.openxmlformats.org/officeDocument/2006/relationships/chart"/><Relationship Id="rId2" Target="#&#205;NDICE!A1" Type="http://schemas.openxmlformats.org/officeDocument/2006/relationships/hyperlink"/><Relationship Id="rId3" Target="../charts/chart34.xml" Type="http://schemas.openxmlformats.org/officeDocument/2006/relationships/chart"/></Relationships>
</file>

<file path=xl/drawings/_rels/drawing23.xml.rels><?xml version="1.0" encoding="UTF-8" standalone="no"?><Relationships xmlns="http://schemas.openxmlformats.org/package/2006/relationships"><Relationship Id="rId1" Target="#&#205;NDICE!A1" Type="http://schemas.openxmlformats.org/officeDocument/2006/relationships/hyperlink"/></Relationships>
</file>

<file path=xl/drawings/_rels/drawing24.xml.rels><?xml version="1.0" encoding="UTF-8" standalone="no"?><Relationships xmlns="http://schemas.openxmlformats.org/package/2006/relationships"><Relationship Id="rId1" Target="../charts/chart35.xml" Type="http://schemas.openxmlformats.org/officeDocument/2006/relationships/chart"/><Relationship Id="rId2" Target="#&#205;NDICE!A1" Type="http://schemas.openxmlformats.org/officeDocument/2006/relationships/hyperlink"/><Relationship Id="rId3" Target="../charts/chart36.xml" Type="http://schemas.openxmlformats.org/officeDocument/2006/relationships/chart"/></Relationships>
</file>

<file path=xl/drawings/_rels/drawing25.xml.rels><?xml version="1.0" encoding="UTF-8" standalone="no"?><Relationships xmlns="http://schemas.openxmlformats.org/package/2006/relationships"><Relationship Id="rId1" Target="../charts/chart37.xml" Type="http://schemas.openxmlformats.org/officeDocument/2006/relationships/chart"/><Relationship Id="rId2" Target="../charts/chart38.xml" Type="http://schemas.openxmlformats.org/officeDocument/2006/relationships/chart"/><Relationship Id="rId3" Target="#&#205;NDICE!A1" Type="http://schemas.openxmlformats.org/officeDocument/2006/relationships/hyperlink"/></Relationships>
</file>

<file path=xl/drawings/_rels/drawing26.xml.rels><?xml version="1.0" encoding="UTF-8" standalone="no"?><Relationships xmlns="http://schemas.openxmlformats.org/package/2006/relationships"><Relationship Id="rId1" Target="#&#205;NDICE!A1" Type="http://schemas.openxmlformats.org/officeDocument/2006/relationships/hyperlink"/></Relationships>
</file>

<file path=xl/drawings/_rels/drawing27.xml.rels><?xml version="1.0" encoding="UTF-8" standalone="no"?><Relationships xmlns="http://schemas.openxmlformats.org/package/2006/relationships"><Relationship Id="rId1" Target="#&#205;NDICE!A1" Type="http://schemas.openxmlformats.org/officeDocument/2006/relationships/hyperlink"/></Relationships>
</file>

<file path=xl/drawings/_rels/drawing3.xml.rels><?xml version="1.0" encoding="UTF-8" standalone="no"?><Relationships xmlns="http://schemas.openxmlformats.org/package/2006/relationships"><Relationship Id="rId1" Target="#&#205;NDICE!A1" Type="http://schemas.openxmlformats.org/officeDocument/2006/relationships/hyperlink"/></Relationships>
</file>

<file path=xl/drawings/_rels/drawing4.xml.rels><?xml version="1.0" encoding="UTF-8" standalone="no"?><Relationships xmlns="http://schemas.openxmlformats.org/package/2006/relationships"><Relationship Id="rId1" Target="#&#205;NDICE!A1" Type="http://schemas.openxmlformats.org/officeDocument/2006/relationships/hyperlink"/></Relationships>
</file>

<file path=xl/drawings/_rels/drawing5.xml.rels><?xml version="1.0" encoding="UTF-8" standalone="no"?><Relationships xmlns="http://schemas.openxmlformats.org/package/2006/relationships"><Relationship Id="rId1" Target="../charts/chart2.xml" Type="http://schemas.openxmlformats.org/officeDocument/2006/relationships/chart"/><Relationship Id="rId2" Target="../charts/chart3.xml" Type="http://schemas.openxmlformats.org/officeDocument/2006/relationships/chart"/><Relationship Id="rId3" Target="../charts/chart4.xml" Type="http://schemas.openxmlformats.org/officeDocument/2006/relationships/chart"/><Relationship Id="rId4" Target="#&#205;NDICE!A1" Type="http://schemas.openxmlformats.org/officeDocument/2006/relationships/hyperlink"/></Relationships>
</file>

<file path=xl/drawings/_rels/drawing6.xml.rels><?xml version="1.0" encoding="UTF-8" standalone="no"?><Relationships xmlns="http://schemas.openxmlformats.org/package/2006/relationships"><Relationship Id="rId1" Target="../charts/chart5.xml" Type="http://schemas.openxmlformats.org/officeDocument/2006/relationships/chart"/><Relationship Id="rId2" Target="../charts/chart6.xml" Type="http://schemas.openxmlformats.org/officeDocument/2006/relationships/chart"/><Relationship Id="rId3" Target="../charts/chart7.xml" Type="http://schemas.openxmlformats.org/officeDocument/2006/relationships/chart"/><Relationship Id="rId4" Target="#&#205;NDICE!A1" Type="http://schemas.openxmlformats.org/officeDocument/2006/relationships/hyperlink"/><Relationship Id="rId5" Target="../charts/chart8.xml" Type="http://schemas.openxmlformats.org/officeDocument/2006/relationships/chart"/><Relationship Id="rId6" Target="../charts/chart9.xml" Type="http://schemas.openxmlformats.org/officeDocument/2006/relationships/chart"/><Relationship Id="rId7" Target="../charts/chart10.xml" Type="http://schemas.openxmlformats.org/officeDocument/2006/relationships/chart"/><Relationship Id="rId8" Target="../charts/chart11.xml" Type="http://schemas.openxmlformats.org/officeDocument/2006/relationships/chart"/><Relationship Id="rId9" Target="../charts/chart12.xml" Type="http://schemas.openxmlformats.org/officeDocument/2006/relationships/chart"/></Relationships>
</file>

<file path=xl/drawings/_rels/drawing7.xml.rels><?xml version="1.0" encoding="UTF-8" standalone="no"?><Relationships xmlns="http://schemas.openxmlformats.org/package/2006/relationships"><Relationship Id="rId1" Target="../charts/chart13.xml" Type="http://schemas.openxmlformats.org/officeDocument/2006/relationships/chart"/><Relationship Id="rId2" Target="#&#205;NDICE!A8" Type="http://schemas.openxmlformats.org/officeDocument/2006/relationships/hyperlink"/><Relationship Id="rId3" Target="../media/image4.png" Type="http://schemas.openxmlformats.org/officeDocument/2006/relationships/image"/></Relationships>
</file>

<file path=xl/drawings/_rels/drawing8.xml.rels><?xml version="1.0" encoding="UTF-8" standalone="no"?><Relationships xmlns="http://schemas.openxmlformats.org/package/2006/relationships"><Relationship Id="rId1" Target="../charts/chart14.xml" Type="http://schemas.openxmlformats.org/officeDocument/2006/relationships/chart"/><Relationship Id="rId2" Target="../charts/chart15.xml" Type="http://schemas.openxmlformats.org/officeDocument/2006/relationships/chart"/><Relationship Id="rId3" Target="../charts/chart16.xml" Type="http://schemas.openxmlformats.org/officeDocument/2006/relationships/chart"/><Relationship Id="rId4" Target="#&#205;NDICE!A1" Type="http://schemas.openxmlformats.org/officeDocument/2006/relationships/hyperlink"/><Relationship Id="rId5" Target="../charts/chart17.xml" Type="http://schemas.openxmlformats.org/officeDocument/2006/relationships/chart"/><Relationship Id="rId6" Target="../charts/chart18.xml" Type="http://schemas.openxmlformats.org/officeDocument/2006/relationships/chart"/></Relationships>
</file>

<file path=xl/drawings/_rels/drawing9.xml.rels><?xml version="1.0" encoding="UTF-8" standalone="no"?><Relationships xmlns="http://schemas.openxmlformats.org/package/2006/relationships"><Relationship Id="rId1" Target="../charts/chart19.xml" Type="http://schemas.openxmlformats.org/officeDocument/2006/relationships/chart"/><Relationship Id="rId2" Target="#&#205;NDICE!A1" Type="http://schemas.openxmlformats.org/officeDocument/2006/relationships/hyperlink"/></Relationships>
</file>

<file path=xl/drawings/drawing1.xml><?xml version="1.0" encoding="utf-8"?>
<xdr:wsDr xmlns:xdr="http://schemas.openxmlformats.org/drawingml/2006/spreadsheetDrawing" xmlns:a="http://schemas.openxmlformats.org/drawingml/2006/main">
  <xdr:twoCellAnchor>
    <xdr:from>
      <xdr:col>0</xdr:col>
      <xdr:colOff>0</xdr:colOff>
      <xdr:row>28</xdr:row>
      <xdr:rowOff>37522</xdr:rowOff>
    </xdr:from>
    <xdr:to>
      <xdr:col>16</xdr:col>
      <xdr:colOff>0</xdr:colOff>
      <xdr:row>55</xdr:row>
      <xdr:rowOff>103909</xdr:rowOff>
    </xdr:to>
    <xdr:grpSp>
      <xdr:nvGrpSpPr>
        <xdr:cNvPr id="2" name="Grupo 1"/>
        <xdr:cNvGrpSpPr/>
      </xdr:nvGrpSpPr>
      <xdr:grpSpPr>
        <a:xfrm>
          <a:off x="0" y="8229022"/>
          <a:ext cx="15915409" cy="5244523"/>
          <a:chOff x="0" y="5714999"/>
          <a:chExt cx="10047817" cy="3352800"/>
        </a:xfrm>
      </xdr:grpSpPr>
      <xdr:pic>
        <xdr:nvPicPr>
          <xdr:cNvPr id="21" name="Imagen 2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4999"/>
            <a:ext cx="10047817" cy="3352800"/>
          </a:xfrm>
          <a:prstGeom prst="rect">
            <a:avLst/>
          </a:prstGeom>
        </xdr:spPr>
      </xdr:pic>
      <xdr:graphicFrame macro="">
        <xdr:nvGraphicFramePr>
          <xdr:cNvPr id="47" name="Diagrama 46"/>
          <xdr:cNvGraphicFramePr/>
        </xdr:nvGraphicFramePr>
        <xdr:xfrm>
          <a:off x="8011584" y="5948853"/>
          <a:ext cx="1724919" cy="1534584"/>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graphicFrame macro="">
        <xdr:nvGraphicFramePr>
          <xdr:cNvPr id="48" name="Diagrama 47"/>
          <xdr:cNvGraphicFramePr/>
        </xdr:nvGraphicFramePr>
        <xdr:xfrm>
          <a:off x="8001001" y="7386293"/>
          <a:ext cx="1724919" cy="1534584"/>
        </xdr:xfrm>
        <a:graphic>
          <a:graphicData uri="http://schemas.openxmlformats.org/drawingml/2006/diagram">
            <dgm:relIds xmlns:dgm="http://schemas.openxmlformats.org/drawingml/2006/diagram" xmlns:r="http://schemas.openxmlformats.org/officeDocument/2006/relationships" r:dm="rId7" r:lo="rId8" r:qs="rId9" r:cs="rId10"/>
          </a:graphicData>
        </a:graphic>
      </xdr:graphicFrame>
    </xdr:grpSp>
    <xdr:clientData/>
  </xdr:twoCellAnchor>
  <xdr:oneCellAnchor>
    <xdr:from>
      <xdr:col>0</xdr:col>
      <xdr:colOff>0</xdr:colOff>
      <xdr:row>0</xdr:row>
      <xdr:rowOff>28575</xdr:rowOff>
    </xdr:from>
    <xdr:ext cx="1076325" cy="409388"/>
    <xdr:sp macro="" textlink="">
      <xdr:nvSpPr>
        <xdr:cNvPr id="6" name="Rectángulo 5"/>
        <xdr:cNvSpPr/>
      </xdr:nvSpPr>
      <xdr:spPr>
        <a:xfrm>
          <a:off x="0" y="28575"/>
          <a:ext cx="1076325" cy="409388"/>
        </a:xfrm>
        <a:prstGeom prst="rect">
          <a:avLst/>
        </a:prstGeom>
        <a:noFill/>
      </xdr:spPr>
      <xdr:txBody>
        <a:bodyPr wrap="square" lIns="91440" tIns="45720" rIns="91440" bIns="45720" anchor="b">
          <a:noAutofit/>
        </a:bodyPr>
        <a:lstStyle/>
        <a:p>
          <a:pPr algn="ctr"/>
          <a:r>
            <a:rPr lang="es-ES" sz="2400" b="1" cap="none" spc="0">
              <a:ln w="0"/>
              <a:solidFill>
                <a:schemeClr val="accent1">
                  <a:lumMod val="75000"/>
                </a:schemeClr>
              </a:solidFill>
              <a:effectLst>
                <a:reflection blurRad="6350" stA="53000" endA="300" endPos="35500" dir="5400000" sy="-90000" algn="bl" rotWithShape="0"/>
              </a:effectLst>
            </a:rPr>
            <a:t>ÍNDICE</a:t>
          </a:r>
        </a:p>
      </xdr:txBody>
    </xdr:sp>
    <xdr:clientData/>
  </xdr:oneCellAnchor>
  <xdr:twoCellAnchor>
    <xdr:from>
      <xdr:col>6</xdr:col>
      <xdr:colOff>719478</xdr:colOff>
      <xdr:row>30</xdr:row>
      <xdr:rowOff>176894</xdr:rowOff>
    </xdr:from>
    <xdr:to>
      <xdr:col>13</xdr:col>
      <xdr:colOff>362290</xdr:colOff>
      <xdr:row>36</xdr:row>
      <xdr:rowOff>45925</xdr:rowOff>
    </xdr:to>
    <xdr:sp macro="" textlink="">
      <xdr:nvSpPr>
        <xdr:cNvPr id="3" name="Rectángulo 2"/>
        <xdr:cNvSpPr/>
      </xdr:nvSpPr>
      <xdr:spPr>
        <a:xfrm>
          <a:off x="6298407" y="6504215"/>
          <a:ext cx="4976812" cy="10120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800" b="1">
              <a:latin typeface="Century Gothic" panose="020B0502020202020204" pitchFamily="34" charset="0"/>
            </a:rPr>
            <a:t>Amplía</a:t>
          </a:r>
          <a:r>
            <a:rPr lang="es-ES" sz="1800" b="1" baseline="0">
              <a:latin typeface="Century Gothic" panose="020B0502020202020204" pitchFamily="34" charset="0"/>
            </a:rPr>
            <a:t> Información con un clic en </a:t>
          </a:r>
        </a:p>
        <a:p>
          <a:pPr algn="l"/>
          <a:r>
            <a:rPr lang="es-ES" sz="1800" b="1" baseline="0">
              <a:latin typeface="Century Gothic" panose="020B0502020202020204" pitchFamily="34" charset="0"/>
            </a:rPr>
            <a:t>nuestros portales web:</a:t>
          </a:r>
          <a:endParaRPr lang="es-ES" sz="1800" b="1">
            <a:latin typeface="Century Gothic" panose="020B0502020202020204" pitchFamily="34" charset="0"/>
          </a:endParaRPr>
        </a:p>
      </xdr:txBody>
    </xdr:sp>
    <xdr:clientData/>
  </xdr:twoCellAnchor>
  <xdr:twoCellAnchor>
    <xdr:from>
      <xdr:col>0</xdr:col>
      <xdr:colOff>0</xdr:colOff>
      <xdr:row>1</xdr:row>
      <xdr:rowOff>3025</xdr:rowOff>
    </xdr:from>
    <xdr:to>
      <xdr:col>15</xdr:col>
      <xdr:colOff>2865545</xdr:colOff>
      <xdr:row>1</xdr:row>
      <xdr:rowOff>3025</xdr:rowOff>
    </xdr:to>
    <xdr:cxnSp macro="">
      <xdr:nvCxnSpPr>
        <xdr:cNvPr id="5" name="Conector recto 4"/>
        <xdr:cNvCxnSpPr/>
      </xdr:nvCxnSpPr>
      <xdr:spPr>
        <a:xfrm>
          <a:off x="0" y="591843"/>
          <a:ext cx="15300000" cy="0"/>
        </a:xfrm>
        <a:prstGeom prst="line">
          <a:avLst/>
        </a:prstGeom>
        <a:ln w="28575"/>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34637</xdr:colOff>
      <xdr:row>47</xdr:row>
      <xdr:rowOff>54840</xdr:rowOff>
    </xdr:from>
    <xdr:to>
      <xdr:col>15</xdr:col>
      <xdr:colOff>606136</xdr:colOff>
      <xdr:row>53</xdr:row>
      <xdr:rowOff>124113</xdr:rowOff>
    </xdr:to>
    <xdr:sp macro="" textlink="">
      <xdr:nvSpPr>
        <xdr:cNvPr id="9" name="Rectángulo 8"/>
        <xdr:cNvSpPr/>
      </xdr:nvSpPr>
      <xdr:spPr>
        <a:xfrm>
          <a:off x="6199910" y="12125613"/>
          <a:ext cx="7429499" cy="12122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200" b="0" i="0" u="none" strike="noStrike">
              <a:solidFill>
                <a:schemeClr val="lt1"/>
              </a:solidFill>
              <a:effectLst/>
              <a:latin typeface="+mn-lt"/>
              <a:ea typeface="+mn-ea"/>
              <a:cs typeface="+mn-cs"/>
            </a:rPr>
            <a:t>Unidad del Banco de Datos y Centro de Documentación </a:t>
          </a:r>
          <a:r>
            <a:rPr lang="es-ES" sz="1200"/>
            <a:t> </a:t>
          </a:r>
          <a:r>
            <a:rPr lang="es-ES" sz="1200" b="0" i="0" u="none" strike="noStrike">
              <a:solidFill>
                <a:schemeClr val="lt1"/>
              </a:solidFill>
              <a:effectLst/>
              <a:latin typeface="+mn-lt"/>
              <a:ea typeface="+mn-ea"/>
              <a:cs typeface="+mn-cs"/>
            </a:rPr>
            <a:t>Servicio Técnico de Desarrollo Socioeconómico y Comercio </a:t>
          </a:r>
          <a:r>
            <a:rPr lang="es-ES" sz="1200"/>
            <a:t> </a:t>
          </a:r>
          <a:r>
            <a:rPr lang="es-ES" sz="1200" b="0" i="0" u="none" strike="noStrike">
              <a:solidFill>
                <a:schemeClr val="lt1"/>
              </a:solidFill>
              <a:effectLst/>
              <a:latin typeface="+mn-lt"/>
              <a:ea typeface="+mn-ea"/>
              <a:cs typeface="+mn-cs"/>
            </a:rPr>
            <a:t>Consejería Insular de Industria, Comercio, Sector Primario y Bienestar Animal </a:t>
          </a:r>
          <a:r>
            <a:rPr lang="es-ES" sz="1200"/>
            <a:t> </a:t>
          </a:r>
        </a:p>
        <a:p>
          <a:pPr algn="ctr"/>
          <a:r>
            <a:rPr lang="es-ES" sz="1200" b="0" i="0" u="none" strike="noStrike">
              <a:solidFill>
                <a:schemeClr val="lt1"/>
              </a:solidFill>
              <a:effectLst/>
              <a:latin typeface="+mn-lt"/>
              <a:ea typeface="+mn-ea"/>
              <a:cs typeface="+mn-cs"/>
            </a:rPr>
            <a:t>Consejería con Delegación en Comercio y Apoyo a la Empresa</a:t>
          </a:r>
          <a:r>
            <a:rPr lang="es-ES" sz="1200"/>
            <a:t> </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xdr:row>
      <xdr:rowOff>9524</xdr:rowOff>
    </xdr:from>
    <xdr:to>
      <xdr:col>7</xdr:col>
      <xdr:colOff>23812</xdr:colOff>
      <xdr:row>21</xdr:row>
      <xdr:rowOff>35719</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642937</xdr:colOff>
      <xdr:row>23</xdr:row>
      <xdr:rowOff>178594</xdr:rowOff>
    </xdr:from>
    <xdr:to>
      <xdr:col>6</xdr:col>
      <xdr:colOff>1445737</xdr:colOff>
      <xdr:row>30</xdr:row>
      <xdr:rowOff>23814</xdr:rowOff>
    </xdr:to>
    <xdr:grpSp>
      <xdr:nvGrpSpPr>
        <xdr:cNvPr id="3" name="Grupo 2">
          <a:hlinkClick xmlns:r="http://schemas.openxmlformats.org/officeDocument/2006/relationships" r:id="rId2" tooltip="VOLVER AL ÍNDICE"/>
        </xdr:cNvPr>
        <xdr:cNvGrpSpPr/>
      </xdr:nvGrpSpPr>
      <xdr:grpSpPr>
        <a:xfrm>
          <a:off x="6529387" y="4969669"/>
          <a:ext cx="802800"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xdr:row>
      <xdr:rowOff>76199</xdr:rowOff>
    </xdr:from>
    <xdr:to>
      <xdr:col>8</xdr:col>
      <xdr:colOff>321468</xdr:colOff>
      <xdr:row>28</xdr:row>
      <xdr:rowOff>59530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1131094</xdr:colOff>
      <xdr:row>29</xdr:row>
      <xdr:rowOff>166687</xdr:rowOff>
    </xdr:from>
    <xdr:to>
      <xdr:col>6</xdr:col>
      <xdr:colOff>743360</xdr:colOff>
      <xdr:row>36</xdr:row>
      <xdr:rowOff>11907</xdr:rowOff>
    </xdr:to>
    <xdr:grpSp>
      <xdr:nvGrpSpPr>
        <xdr:cNvPr id="3" name="Grupo 2">
          <a:hlinkClick xmlns:r="http://schemas.openxmlformats.org/officeDocument/2006/relationships" r:id="rId2" tooltip="VOLVER AL ÍNDICE"/>
        </xdr:cNvPr>
        <xdr:cNvGrpSpPr/>
      </xdr:nvGrpSpPr>
      <xdr:grpSpPr>
        <a:xfrm>
          <a:off x="6512719" y="6822281"/>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11</xdr:col>
      <xdr:colOff>7408</xdr:colOff>
      <xdr:row>2</xdr:row>
      <xdr:rowOff>22489</xdr:rowOff>
    </xdr:from>
    <xdr:to>
      <xdr:col>21</xdr:col>
      <xdr:colOff>702733</xdr:colOff>
      <xdr:row>33</xdr:row>
      <xdr:rowOff>108214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440532</xdr:colOff>
      <xdr:row>37</xdr:row>
      <xdr:rowOff>107156</xdr:rowOff>
    </xdr:from>
    <xdr:to>
      <xdr:col>6</xdr:col>
      <xdr:colOff>481423</xdr:colOff>
      <xdr:row>43</xdr:row>
      <xdr:rowOff>142876</xdr:rowOff>
    </xdr:to>
    <xdr:grpSp>
      <xdr:nvGrpSpPr>
        <xdr:cNvPr id="3" name="Grupo 2">
          <a:hlinkClick xmlns:r="http://schemas.openxmlformats.org/officeDocument/2006/relationships" r:id="rId2" tooltip="VOLVER AL ÍNDICE"/>
        </xdr:cNvPr>
        <xdr:cNvGrpSpPr/>
      </xdr:nvGrpSpPr>
      <xdr:grpSpPr>
        <a:xfrm>
          <a:off x="5652068" y="7645513"/>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209411</xdr:colOff>
      <xdr:row>37</xdr:row>
      <xdr:rowOff>119062</xdr:rowOff>
    </xdr:from>
    <xdr:to>
      <xdr:col>6</xdr:col>
      <xdr:colOff>114431</xdr:colOff>
      <xdr:row>43</xdr:row>
      <xdr:rowOff>154782</xdr:rowOff>
    </xdr:to>
    <xdr:grpSp>
      <xdr:nvGrpSpPr>
        <xdr:cNvPr id="2" name="Grupo 6">
          <a:hlinkClick xmlns:r="http://schemas.openxmlformats.org/officeDocument/2006/relationships" r:id="rId1" tooltip="VOLVER AL ÍNDICE"/>
        </xdr:cNvPr>
        <xdr:cNvGrpSpPr/>
      </xdr:nvGrpSpPr>
      <xdr:grpSpPr>
        <a:xfrm>
          <a:off x="5599440" y="7514944"/>
          <a:ext cx="812697" cy="1178720"/>
          <a:chOff x="10453114" y="4625162"/>
          <a:chExt cx="1354123" cy="1987980"/>
        </a:xfrm>
      </xdr:grpSpPr>
      <xdr:sp macro="" textlink="">
        <xdr:nvSpPr>
          <xdr:cNvPr id="3"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214314</xdr:colOff>
      <xdr:row>1</xdr:row>
      <xdr:rowOff>39290</xdr:rowOff>
    </xdr:from>
    <xdr:to>
      <xdr:col>12</xdr:col>
      <xdr:colOff>654844</xdr:colOff>
      <xdr:row>13</xdr:row>
      <xdr:rowOff>47625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559594</xdr:colOff>
      <xdr:row>15</xdr:row>
      <xdr:rowOff>166688</xdr:rowOff>
    </xdr:from>
    <xdr:to>
      <xdr:col>7</xdr:col>
      <xdr:colOff>600485</xdr:colOff>
      <xdr:row>22</xdr:row>
      <xdr:rowOff>11908</xdr:rowOff>
    </xdr:to>
    <xdr:grpSp>
      <xdr:nvGrpSpPr>
        <xdr:cNvPr id="3" name="Grupo 2">
          <a:hlinkClick xmlns:r="http://schemas.openxmlformats.org/officeDocument/2006/relationships" r:id="rId2" tooltip="VOLVER AL ÍNDICE"/>
        </xdr:cNvPr>
        <xdr:cNvGrpSpPr/>
      </xdr:nvGrpSpPr>
      <xdr:grpSpPr>
        <a:xfrm>
          <a:off x="6512719" y="4433888"/>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11</xdr:col>
      <xdr:colOff>330702</xdr:colOff>
      <xdr:row>53</xdr:row>
      <xdr:rowOff>1</xdr:rowOff>
    </xdr:from>
    <xdr:to>
      <xdr:col>12</xdr:col>
      <xdr:colOff>540702</xdr:colOff>
      <xdr:row>60</xdr:row>
      <xdr:rowOff>131701</xdr:rowOff>
    </xdr:to>
    <xdr:grpSp>
      <xdr:nvGrpSpPr>
        <xdr:cNvPr id="2" name="Grupo 1">
          <a:hlinkClick xmlns:r="http://schemas.openxmlformats.org/officeDocument/2006/relationships" r:id="rId1" tooltip="VOLVER AL ÍNDICE"/>
        </xdr:cNvPr>
        <xdr:cNvGrpSpPr/>
      </xdr:nvGrpSpPr>
      <xdr:grpSpPr>
        <a:xfrm>
          <a:off x="10227177" y="11325226"/>
          <a:ext cx="972000" cy="14652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1100" b="1" kern="1200">
                <a:solidFill>
                  <a:schemeClr val="accent1"/>
                </a:solidFill>
                <a:latin typeface="Century Gothic" panose="020B0502020202020204" pitchFamily="34" charset="0"/>
              </a:rPr>
              <a:t>ÍNDICE</a:t>
            </a:r>
            <a:endParaRPr lang="es-ES" sz="900" b="1" kern="1200">
              <a:solidFill>
                <a:schemeClr val="accent1"/>
              </a:solidFill>
              <a:latin typeface="Century Gothic" panose="020B0502020202020204" pitchFamily="34" charset="0"/>
            </a:endParaRP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107157</xdr:colOff>
      <xdr:row>0</xdr:row>
      <xdr:rowOff>3572</xdr:rowOff>
    </xdr:from>
    <xdr:to>
      <xdr:col>13</xdr:col>
      <xdr:colOff>0</xdr:colOff>
      <xdr:row>17</xdr:row>
      <xdr:rowOff>163116</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0</xdr:colOff>
      <xdr:row>0</xdr:row>
      <xdr:rowOff>0</xdr:rowOff>
    </xdr:from>
    <xdr:to>
      <xdr:col>21</xdr:col>
      <xdr:colOff>357187</xdr:colOff>
      <xdr:row>17</xdr:row>
      <xdr:rowOff>40822</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71438</xdr:colOff>
      <xdr:row>19</xdr:row>
      <xdr:rowOff>166688</xdr:rowOff>
    </xdr:from>
    <xdr:to>
      <xdr:col>23</xdr:col>
      <xdr:colOff>83343</xdr:colOff>
      <xdr:row>34</xdr:row>
      <xdr:rowOff>47626</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28</xdr:row>
      <xdr:rowOff>139244</xdr:rowOff>
    </xdr:from>
    <xdr:to>
      <xdr:col>6</xdr:col>
      <xdr:colOff>369094</xdr:colOff>
      <xdr:row>47</xdr:row>
      <xdr:rowOff>141624</xdr:rowOff>
    </xdr:to>
    <xdr:graphicFrame macro="">
      <xdr:nvGraphicFramePr>
        <xdr:cNvPr id="12" name="Gráfico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704850</xdr:colOff>
      <xdr:row>4</xdr:row>
      <xdr:rowOff>83342</xdr:rowOff>
    </xdr:from>
    <xdr:to>
      <xdr:col>7</xdr:col>
      <xdr:colOff>14288</xdr:colOff>
      <xdr:row>20</xdr:row>
      <xdr:rowOff>30955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130968</xdr:colOff>
      <xdr:row>20</xdr:row>
      <xdr:rowOff>178593</xdr:rowOff>
    </xdr:from>
    <xdr:to>
      <xdr:col>7</xdr:col>
      <xdr:colOff>933859</xdr:colOff>
      <xdr:row>27</xdr:row>
      <xdr:rowOff>23813</xdr:rowOff>
    </xdr:to>
    <xdr:grpSp>
      <xdr:nvGrpSpPr>
        <xdr:cNvPr id="3" name="Grupo 2">
          <a:hlinkClick xmlns:r="http://schemas.openxmlformats.org/officeDocument/2006/relationships" r:id="rId2" tooltip="VOLVER AL ÍNDICE"/>
        </xdr:cNvPr>
        <xdr:cNvGrpSpPr/>
      </xdr:nvGrpSpPr>
      <xdr:grpSpPr>
        <a:xfrm>
          <a:off x="6798468" y="4444136"/>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3</xdr:row>
      <xdr:rowOff>133348</xdr:rowOff>
    </xdr:from>
    <xdr:to>
      <xdr:col>7</xdr:col>
      <xdr:colOff>940594</xdr:colOff>
      <xdr:row>22</xdr:row>
      <xdr:rowOff>109537</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607218</xdr:colOff>
      <xdr:row>23</xdr:row>
      <xdr:rowOff>166688</xdr:rowOff>
    </xdr:from>
    <xdr:to>
      <xdr:col>7</xdr:col>
      <xdr:colOff>481422</xdr:colOff>
      <xdr:row>30</xdr:row>
      <xdr:rowOff>11908</xdr:rowOff>
    </xdr:to>
    <xdr:grpSp>
      <xdr:nvGrpSpPr>
        <xdr:cNvPr id="3" name="Grupo 2">
          <a:hlinkClick xmlns:r="http://schemas.openxmlformats.org/officeDocument/2006/relationships" r:id="rId2" tooltip="VOLVER AL ÍNDICE"/>
        </xdr:cNvPr>
        <xdr:cNvGrpSpPr/>
      </xdr:nvGrpSpPr>
      <xdr:grpSpPr>
        <a:xfrm>
          <a:off x="6504435" y="4970601"/>
          <a:ext cx="810139"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773906</xdr:colOff>
      <xdr:row>31</xdr:row>
      <xdr:rowOff>178594</xdr:rowOff>
    </xdr:from>
    <xdr:to>
      <xdr:col>6</xdr:col>
      <xdr:colOff>386172</xdr:colOff>
      <xdr:row>38</xdr:row>
      <xdr:rowOff>23814</xdr:rowOff>
    </xdr:to>
    <xdr:grpSp>
      <xdr:nvGrpSpPr>
        <xdr:cNvPr id="3" name="Grupo 2">
          <a:hlinkClick xmlns:r="http://schemas.openxmlformats.org/officeDocument/2006/relationships" r:id="rId1" tooltip="VOLVER AL ÍNDICE"/>
        </xdr:cNvPr>
        <xdr:cNvGrpSpPr/>
      </xdr:nvGrpSpPr>
      <xdr:grpSpPr>
        <a:xfrm>
          <a:off x="6441281" y="7215188"/>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0</xdr:col>
      <xdr:colOff>0</xdr:colOff>
      <xdr:row>3</xdr:row>
      <xdr:rowOff>63101</xdr:rowOff>
    </xdr:from>
    <xdr:to>
      <xdr:col>7</xdr:col>
      <xdr:colOff>273844</xdr:colOff>
      <xdr:row>31</xdr:row>
      <xdr:rowOff>142875</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5442857</xdr:colOff>
      <xdr:row>68</xdr:row>
      <xdr:rowOff>84667</xdr:rowOff>
    </xdr:from>
    <xdr:to>
      <xdr:col>1</xdr:col>
      <xdr:colOff>802891</xdr:colOff>
      <xdr:row>75</xdr:row>
      <xdr:rowOff>120387</xdr:rowOff>
    </xdr:to>
    <xdr:grpSp>
      <xdr:nvGrpSpPr>
        <xdr:cNvPr id="2" name="Grupo 1">
          <a:hlinkClick xmlns:r="http://schemas.openxmlformats.org/officeDocument/2006/relationships" r:id="rId1" tooltip="VOLVER AL ÍNDICE"/>
        </xdr:cNvPr>
        <xdr:cNvGrpSpPr/>
      </xdr:nvGrpSpPr>
      <xdr:grpSpPr>
        <a:xfrm>
          <a:off x="5442857" y="12107334"/>
          <a:ext cx="810451" cy="117872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545042</xdr:colOff>
      <xdr:row>36</xdr:row>
      <xdr:rowOff>93926</xdr:rowOff>
    </xdr:from>
    <xdr:to>
      <xdr:col>12</xdr:col>
      <xdr:colOff>585842</xdr:colOff>
      <xdr:row>41</xdr:row>
      <xdr:rowOff>181043</xdr:rowOff>
    </xdr:to>
    <xdr:grpSp>
      <xdr:nvGrpSpPr>
        <xdr:cNvPr id="2" name="Grupo 1">
          <a:hlinkClick xmlns:r="http://schemas.openxmlformats.org/officeDocument/2006/relationships" r:id="rId1" tooltip="VOLVER AL ÍNDICE"/>
        </xdr:cNvPr>
        <xdr:cNvGrpSpPr/>
      </xdr:nvGrpSpPr>
      <xdr:grpSpPr>
        <a:xfrm>
          <a:off x="9879542" y="7422573"/>
          <a:ext cx="802800" cy="1174088"/>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25</xdr:col>
      <xdr:colOff>309563</xdr:colOff>
      <xdr:row>0</xdr:row>
      <xdr:rowOff>154782</xdr:rowOff>
    </xdr:from>
    <xdr:to>
      <xdr:col>32</xdr:col>
      <xdr:colOff>619125</xdr:colOff>
      <xdr:row>15</xdr:row>
      <xdr:rowOff>38101</xdr:rowOff>
    </xdr:to>
    <xdr:graphicFrame macro="">
      <xdr:nvGraphicFramePr>
        <xdr:cNvPr id="8" name="7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2</xdr:col>
      <xdr:colOff>317500</xdr:colOff>
      <xdr:row>2</xdr:row>
      <xdr:rowOff>130969</xdr:rowOff>
    </xdr:from>
    <xdr:to>
      <xdr:col>9</xdr:col>
      <xdr:colOff>709084</xdr:colOff>
      <xdr:row>18</xdr:row>
      <xdr:rowOff>95249</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140001</xdr:colOff>
      <xdr:row>18</xdr:row>
      <xdr:rowOff>109272</xdr:rowOff>
    </xdr:from>
    <xdr:to>
      <xdr:col>8</xdr:col>
      <xdr:colOff>188001</xdr:colOff>
      <xdr:row>24</xdr:row>
      <xdr:rowOff>143472</xdr:rowOff>
    </xdr:to>
    <xdr:grpSp>
      <xdr:nvGrpSpPr>
        <xdr:cNvPr id="4" name="Grupo 3">
          <a:hlinkClick xmlns:r="http://schemas.openxmlformats.org/officeDocument/2006/relationships" r:id="rId2" tooltip="VOLVER AL ÍNDICE"/>
        </xdr:cNvPr>
        <xdr:cNvGrpSpPr/>
      </xdr:nvGrpSpPr>
      <xdr:grpSpPr>
        <a:xfrm>
          <a:off x="5643334" y="3601772"/>
          <a:ext cx="810000" cy="1177200"/>
          <a:chOff x="10453114" y="4625162"/>
          <a:chExt cx="1354123" cy="1987980"/>
        </a:xfrm>
      </xdr:grpSpPr>
      <xdr:sp macro="" textlink="">
        <xdr:nvSpPr>
          <xdr:cNvPr id="5" name="Flecha circular 4"/>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6" name="Forma libre 5"/>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7" name="Forma libre 6"/>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8" name="Forma libre 7"/>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7</xdr:row>
      <xdr:rowOff>-1</xdr:rowOff>
    </xdr:from>
    <xdr:to>
      <xdr:col>9</xdr:col>
      <xdr:colOff>5118</xdr:colOff>
      <xdr:row>43</xdr:row>
      <xdr:rowOff>178593</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552979</xdr:colOff>
      <xdr:row>45</xdr:row>
      <xdr:rowOff>135732</xdr:rowOff>
    </xdr:from>
    <xdr:to>
      <xdr:col>6</xdr:col>
      <xdr:colOff>477189</xdr:colOff>
      <xdr:row>51</xdr:row>
      <xdr:rowOff>171452</xdr:rowOff>
    </xdr:to>
    <xdr:grpSp>
      <xdr:nvGrpSpPr>
        <xdr:cNvPr id="14" name="Grupo 2">
          <a:hlinkClick xmlns:r="http://schemas.openxmlformats.org/officeDocument/2006/relationships" r:id="rId2" tooltip="VOLVER AL ÍNDICE"/>
        </xdr:cNvPr>
        <xdr:cNvGrpSpPr/>
      </xdr:nvGrpSpPr>
      <xdr:grpSpPr>
        <a:xfrm>
          <a:off x="6431265" y="9701553"/>
          <a:ext cx="781460" cy="1178720"/>
          <a:chOff x="10453114" y="4625162"/>
          <a:chExt cx="1354123" cy="1987980"/>
        </a:xfrm>
      </xdr:grpSpPr>
      <xdr:sp macro="" textlink="">
        <xdr:nvSpPr>
          <xdr:cNvPr id="15"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6"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7"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8"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7</xdr:col>
      <xdr:colOff>273164</xdr:colOff>
      <xdr:row>1</xdr:row>
      <xdr:rowOff>114299</xdr:rowOff>
    </xdr:from>
    <xdr:to>
      <xdr:col>17</xdr:col>
      <xdr:colOff>245726</xdr:colOff>
      <xdr:row>14</xdr:row>
      <xdr:rowOff>68036</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53406</xdr:colOff>
      <xdr:row>41</xdr:row>
      <xdr:rowOff>181656</xdr:rowOff>
    </xdr:from>
    <xdr:to>
      <xdr:col>6</xdr:col>
      <xdr:colOff>854307</xdr:colOff>
      <xdr:row>48</xdr:row>
      <xdr:rowOff>25356</xdr:rowOff>
    </xdr:to>
    <xdr:grpSp>
      <xdr:nvGrpSpPr>
        <xdr:cNvPr id="3" name="Grupo 2">
          <a:hlinkClick xmlns:r="http://schemas.openxmlformats.org/officeDocument/2006/relationships" r:id="rId2" tooltip="VOLVER AL ÍNDICE"/>
        </xdr:cNvPr>
        <xdr:cNvGrpSpPr/>
      </xdr:nvGrpSpPr>
      <xdr:grpSpPr>
        <a:xfrm>
          <a:off x="6216641" y="10020421"/>
          <a:ext cx="800901" cy="117720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4</xdr:col>
      <xdr:colOff>751794</xdr:colOff>
      <xdr:row>26</xdr:row>
      <xdr:rowOff>377769</xdr:rowOff>
    </xdr:from>
    <xdr:to>
      <xdr:col>21</xdr:col>
      <xdr:colOff>489856</xdr:colOff>
      <xdr:row>41</xdr:row>
      <xdr:rowOff>62763</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5</xdr:col>
      <xdr:colOff>250031</xdr:colOff>
      <xdr:row>31</xdr:row>
      <xdr:rowOff>21432</xdr:rowOff>
    </xdr:from>
    <xdr:to>
      <xdr:col>6</xdr:col>
      <xdr:colOff>128850</xdr:colOff>
      <xdr:row>37</xdr:row>
      <xdr:rowOff>31819</xdr:rowOff>
    </xdr:to>
    <xdr:grpSp>
      <xdr:nvGrpSpPr>
        <xdr:cNvPr id="2" name="Grupo 1">
          <a:hlinkClick xmlns:r="http://schemas.openxmlformats.org/officeDocument/2006/relationships" r:id="rId1" tooltip="VOLVER AL ÍNDICE"/>
        </xdr:cNvPr>
        <xdr:cNvGrpSpPr/>
      </xdr:nvGrpSpPr>
      <xdr:grpSpPr>
        <a:xfrm>
          <a:off x="6144325" y="7294050"/>
          <a:ext cx="797701" cy="1175798"/>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4.xml><?xml version="1.0" encoding="utf-8"?>
<xdr:wsDr xmlns:xdr="http://schemas.openxmlformats.org/drawingml/2006/spreadsheetDrawing" xmlns:a="http://schemas.openxmlformats.org/drawingml/2006/main">
  <xdr:twoCellAnchor>
    <xdr:from>
      <xdr:col>4</xdr:col>
      <xdr:colOff>121445</xdr:colOff>
      <xdr:row>0</xdr:row>
      <xdr:rowOff>50798</xdr:rowOff>
    </xdr:from>
    <xdr:to>
      <xdr:col>19</xdr:col>
      <xdr:colOff>7145</xdr:colOff>
      <xdr:row>48</xdr:row>
      <xdr:rowOff>130968</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363802</xdr:colOff>
      <xdr:row>98</xdr:row>
      <xdr:rowOff>327555</xdr:rowOff>
    </xdr:from>
    <xdr:to>
      <xdr:col>4</xdr:col>
      <xdr:colOff>1166602</xdr:colOff>
      <xdr:row>105</xdr:row>
      <xdr:rowOff>40286</xdr:rowOff>
    </xdr:to>
    <xdr:grpSp>
      <xdr:nvGrpSpPr>
        <xdr:cNvPr id="3" name="Grupo 2">
          <a:hlinkClick xmlns:r="http://schemas.openxmlformats.org/officeDocument/2006/relationships" r:id="rId2" tooltip="VOLVER AL ÍNDICE"/>
        </xdr:cNvPr>
        <xdr:cNvGrpSpPr/>
      </xdr:nvGrpSpPr>
      <xdr:grpSpPr>
        <a:xfrm>
          <a:off x="8376008" y="28510349"/>
          <a:ext cx="802800" cy="1147084"/>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71436</xdr:colOff>
      <xdr:row>54</xdr:row>
      <xdr:rowOff>71437</xdr:rowOff>
    </xdr:from>
    <xdr:to>
      <xdr:col>19</xdr:col>
      <xdr:colOff>476249</xdr:colOff>
      <xdr:row>95</xdr:row>
      <xdr:rowOff>59531</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2</xdr:col>
      <xdr:colOff>245797</xdr:colOff>
      <xdr:row>0</xdr:row>
      <xdr:rowOff>50273</xdr:rowOff>
    </xdr:from>
    <xdr:to>
      <xdr:col>13</xdr:col>
      <xdr:colOff>138642</xdr:colOff>
      <xdr:row>19</xdr:row>
      <xdr:rowOff>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438942</xdr:colOff>
      <xdr:row>19</xdr:row>
      <xdr:rowOff>93662</xdr:rowOff>
    </xdr:from>
    <xdr:to>
      <xdr:col>14</xdr:col>
      <xdr:colOff>153193</xdr:colOff>
      <xdr:row>38</xdr:row>
      <xdr:rowOff>123825</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571500</xdr:colOff>
      <xdr:row>53</xdr:row>
      <xdr:rowOff>179917</xdr:rowOff>
    </xdr:from>
    <xdr:to>
      <xdr:col>3</xdr:col>
      <xdr:colOff>612300</xdr:colOff>
      <xdr:row>60</xdr:row>
      <xdr:rowOff>23616</xdr:rowOff>
    </xdr:to>
    <xdr:grpSp>
      <xdr:nvGrpSpPr>
        <xdr:cNvPr id="5" name="Grupo 4">
          <a:hlinkClick xmlns:r="http://schemas.openxmlformats.org/officeDocument/2006/relationships" r:id="rId3" tooltip="VOLVER AL ÍNDICE"/>
        </xdr:cNvPr>
        <xdr:cNvGrpSpPr/>
      </xdr:nvGrpSpPr>
      <xdr:grpSpPr>
        <a:xfrm>
          <a:off x="6086475" y="14534092"/>
          <a:ext cx="802800" cy="1177199"/>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3</xdr:col>
      <xdr:colOff>388374</xdr:colOff>
      <xdr:row>32</xdr:row>
      <xdr:rowOff>30200</xdr:rowOff>
    </xdr:from>
    <xdr:to>
      <xdr:col>3</xdr:col>
      <xdr:colOff>1182267</xdr:colOff>
      <xdr:row>39</xdr:row>
      <xdr:rowOff>72987</xdr:rowOff>
    </xdr:to>
    <xdr:grpSp>
      <xdr:nvGrpSpPr>
        <xdr:cNvPr id="2" name="Grupo 1">
          <a:hlinkClick xmlns:r="http://schemas.openxmlformats.org/officeDocument/2006/relationships" r:id="rId1" tooltip="VOLVER AL ÍNDICE"/>
        </xdr:cNvPr>
        <xdr:cNvGrpSpPr/>
      </xdr:nvGrpSpPr>
      <xdr:grpSpPr>
        <a:xfrm>
          <a:off x="6379599" y="5459450"/>
          <a:ext cx="793893" cy="1176262"/>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4</xdr:col>
      <xdr:colOff>274372</xdr:colOff>
      <xdr:row>31</xdr:row>
      <xdr:rowOff>64558</xdr:rowOff>
    </xdr:from>
    <xdr:to>
      <xdr:col>5</xdr:col>
      <xdr:colOff>458665</xdr:colOff>
      <xdr:row>38</xdr:row>
      <xdr:rowOff>109803</xdr:rowOff>
    </xdr:to>
    <xdr:grpSp>
      <xdr:nvGrpSpPr>
        <xdr:cNvPr id="2" name="Grupo 1">
          <a:hlinkClick xmlns:r="http://schemas.openxmlformats.org/officeDocument/2006/relationships" r:id="rId1" tooltip="VOLVER AL ÍNDICE"/>
        </xdr:cNvPr>
        <xdr:cNvGrpSpPr/>
      </xdr:nvGrpSpPr>
      <xdr:grpSpPr>
        <a:xfrm>
          <a:off x="6414334" y="5288654"/>
          <a:ext cx="792427" cy="1173591"/>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401412</xdr:colOff>
      <xdr:row>35</xdr:row>
      <xdr:rowOff>168388</xdr:rowOff>
    </xdr:from>
    <xdr:to>
      <xdr:col>13</xdr:col>
      <xdr:colOff>401481</xdr:colOff>
      <xdr:row>42</xdr:row>
      <xdr:rowOff>13608</xdr:rowOff>
    </xdr:to>
    <xdr:grpSp>
      <xdr:nvGrpSpPr>
        <xdr:cNvPr id="8" name="Grupo 7">
          <a:hlinkClick xmlns:r="http://schemas.openxmlformats.org/officeDocument/2006/relationships" r:id="rId1" tooltip="VOLVER AL ÍNDICE"/>
        </xdr:cNvPr>
        <xdr:cNvGrpSpPr/>
      </xdr:nvGrpSpPr>
      <xdr:grpSpPr>
        <a:xfrm>
          <a:off x="9640662" y="7514544"/>
          <a:ext cx="809694"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321470</xdr:colOff>
      <xdr:row>42</xdr:row>
      <xdr:rowOff>71437</xdr:rowOff>
    </xdr:from>
    <xdr:to>
      <xdr:col>0</xdr:col>
      <xdr:colOff>1124361</xdr:colOff>
      <xdr:row>48</xdr:row>
      <xdr:rowOff>105637</xdr:rowOff>
    </xdr:to>
    <xdr:grpSp>
      <xdr:nvGrpSpPr>
        <xdr:cNvPr id="7" name="Grupo 6">
          <a:hlinkClick xmlns:r="http://schemas.openxmlformats.org/officeDocument/2006/relationships" r:id="rId1" tooltip="VOLVER AL ÍNDICE"/>
        </xdr:cNvPr>
        <xdr:cNvGrpSpPr/>
      </xdr:nvGrpSpPr>
      <xdr:grpSpPr>
        <a:xfrm>
          <a:off x="321470" y="8072437"/>
          <a:ext cx="802891" cy="1177200"/>
          <a:chOff x="10453114" y="4625162"/>
          <a:chExt cx="1354123" cy="1987980"/>
        </a:xfrm>
      </xdr:grpSpPr>
      <xdr:sp macro="" textlink="">
        <xdr:nvSpPr>
          <xdr:cNvPr id="8"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9"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0"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1"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172099</xdr:colOff>
      <xdr:row>20</xdr:row>
      <xdr:rowOff>111485</xdr:rowOff>
    </xdr:from>
    <xdr:to>
      <xdr:col>12</xdr:col>
      <xdr:colOff>457849</xdr:colOff>
      <xdr:row>41</xdr:row>
      <xdr:rowOff>101960</xdr:rowOff>
    </xdr:to>
    <xdr:graphicFrame macro="">
      <xdr:nvGraphicFramePr>
        <xdr:cNvPr id="2"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807893</xdr:colOff>
      <xdr:row>20</xdr:row>
      <xdr:rowOff>18831</xdr:rowOff>
    </xdr:from>
    <xdr:to>
      <xdr:col>29</xdr:col>
      <xdr:colOff>488156</xdr:colOff>
      <xdr:row>40</xdr:row>
      <xdr:rowOff>178593</xdr:rowOff>
    </xdr:to>
    <xdr:graphicFrame macro="">
      <xdr:nvGraphicFramePr>
        <xdr:cNvPr id="4" name="1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275168</xdr:colOff>
      <xdr:row>41</xdr:row>
      <xdr:rowOff>85120</xdr:rowOff>
    </xdr:from>
    <xdr:to>
      <xdr:col>12</xdr:col>
      <xdr:colOff>179917</xdr:colOff>
      <xdr:row>55</xdr:row>
      <xdr:rowOff>161320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724013</xdr:colOff>
      <xdr:row>59</xdr:row>
      <xdr:rowOff>162530</xdr:rowOff>
    </xdr:from>
    <xdr:to>
      <xdr:col>7</xdr:col>
      <xdr:colOff>681561</xdr:colOff>
      <xdr:row>66</xdr:row>
      <xdr:rowOff>7750</xdr:rowOff>
    </xdr:to>
    <xdr:grpSp>
      <xdr:nvGrpSpPr>
        <xdr:cNvPr id="15" name="Grupo 14">
          <a:hlinkClick xmlns:r="http://schemas.openxmlformats.org/officeDocument/2006/relationships" r:id="rId4" tooltip="VOLVER AL ÍNDICE"/>
        </xdr:cNvPr>
        <xdr:cNvGrpSpPr/>
      </xdr:nvGrpSpPr>
      <xdr:grpSpPr>
        <a:xfrm>
          <a:off x="5878719" y="11402030"/>
          <a:ext cx="809195" cy="1178720"/>
          <a:chOff x="10453114" y="4625162"/>
          <a:chExt cx="1354123" cy="1987980"/>
        </a:xfrm>
      </xdr:grpSpPr>
      <xdr:sp macro="" textlink="">
        <xdr:nvSpPr>
          <xdr:cNvPr id="16" name="Flecha circular 1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7" name="Forma libre 1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8" name="Forma libre 1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9" name="Forma libre 1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190500</xdr:colOff>
      <xdr:row>0</xdr:row>
      <xdr:rowOff>0</xdr:rowOff>
    </xdr:from>
    <xdr:to>
      <xdr:col>10</xdr:col>
      <xdr:colOff>717177</xdr:colOff>
      <xdr:row>19</xdr:row>
      <xdr:rowOff>47625</xdr:rowOff>
    </xdr:to>
    <xdr:graphicFrame macro="">
      <xdr:nvGraphicFramePr>
        <xdr:cNvPr id="2"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324907</xdr:colOff>
      <xdr:row>92</xdr:row>
      <xdr:rowOff>126736</xdr:rowOff>
    </xdr:from>
    <xdr:to>
      <xdr:col>23</xdr:col>
      <xdr:colOff>591607</xdr:colOff>
      <xdr:row>105</xdr:row>
      <xdr:rowOff>117211</xdr:rowOff>
    </xdr:to>
    <xdr:graphicFrame macro="">
      <xdr:nvGraphicFramePr>
        <xdr:cNvPr id="6"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233626</xdr:colOff>
      <xdr:row>106</xdr:row>
      <xdr:rowOff>35720</xdr:rowOff>
    </xdr:from>
    <xdr:to>
      <xdr:col>23</xdr:col>
      <xdr:colOff>500326</xdr:colOff>
      <xdr:row>124</xdr:row>
      <xdr:rowOff>122503</xdr:rowOff>
    </xdr:to>
    <xdr:graphicFrame macro="">
      <xdr:nvGraphicFramePr>
        <xdr:cNvPr id="7"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332454</xdr:colOff>
      <xdr:row>82</xdr:row>
      <xdr:rowOff>562694</xdr:rowOff>
    </xdr:from>
    <xdr:to>
      <xdr:col>7</xdr:col>
      <xdr:colOff>373254</xdr:colOff>
      <xdr:row>89</xdr:row>
      <xdr:rowOff>13488</xdr:rowOff>
    </xdr:to>
    <xdr:grpSp>
      <xdr:nvGrpSpPr>
        <xdr:cNvPr id="13" name="Grupo 12">
          <a:hlinkClick xmlns:r="http://schemas.openxmlformats.org/officeDocument/2006/relationships" r:id="rId4" tooltip="VOLVER AL ÍNDICE"/>
        </xdr:cNvPr>
        <xdr:cNvGrpSpPr/>
      </xdr:nvGrpSpPr>
      <xdr:grpSpPr>
        <a:xfrm>
          <a:off x="10238454" y="16681375"/>
          <a:ext cx="802800" cy="1155769"/>
          <a:chOff x="10453114" y="4625162"/>
          <a:chExt cx="1354123" cy="1987980"/>
        </a:xfrm>
      </xdr:grpSpPr>
      <xdr:sp macro="" textlink="">
        <xdr:nvSpPr>
          <xdr:cNvPr id="14" name="Flecha circular 1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5" name="Forma libre 1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6" name="Forma libre 1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7" name="Forma libre 1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18</xdr:col>
      <xdr:colOff>869949</xdr:colOff>
      <xdr:row>52</xdr:row>
      <xdr:rowOff>107157</xdr:rowOff>
    </xdr:from>
    <xdr:to>
      <xdr:col>22</xdr:col>
      <xdr:colOff>437355</xdr:colOff>
      <xdr:row>73</xdr:row>
      <xdr:rowOff>166687</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16</xdr:col>
      <xdr:colOff>964406</xdr:colOff>
      <xdr:row>80</xdr:row>
      <xdr:rowOff>40612</xdr:rowOff>
    </xdr:from>
    <xdr:to>
      <xdr:col>24</xdr:col>
      <xdr:colOff>678656</xdr:colOff>
      <xdr:row>92</xdr:row>
      <xdr:rowOff>106229</xdr:rowOff>
    </xdr:to>
    <xdr:graphicFrame macro="">
      <xdr:nvGraphicFramePr>
        <xdr:cNvPr id="9" name="Gráfico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981075</xdr:colOff>
      <xdr:row>54</xdr:row>
      <xdr:rowOff>9525</xdr:rowOff>
    </xdr:from>
    <xdr:to>
      <xdr:col>18</xdr:col>
      <xdr:colOff>537856</xdr:colOff>
      <xdr:row>74</xdr:row>
      <xdr:rowOff>52386</xdr:rowOff>
    </xdr:to>
    <xdr:graphicFrame macro="">
      <xdr:nvGraphicFramePr>
        <xdr:cNvPr id="10" name="Gráfico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565438</xdr:colOff>
      <xdr:row>24</xdr:row>
      <xdr:rowOff>91786</xdr:rowOff>
    </xdr:from>
    <xdr:to>
      <xdr:col>10</xdr:col>
      <xdr:colOff>1064778</xdr:colOff>
      <xdr:row>40</xdr:row>
      <xdr:rowOff>86590</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280986</xdr:colOff>
      <xdr:row>41</xdr:row>
      <xdr:rowOff>116031</xdr:rowOff>
    </xdr:from>
    <xdr:to>
      <xdr:col>10</xdr:col>
      <xdr:colOff>623455</xdr:colOff>
      <xdr:row>59</xdr:row>
      <xdr:rowOff>92912</xdr:rowOff>
    </xdr:to>
    <xdr:graphicFrame macro="">
      <xdr:nvGraphicFramePr>
        <xdr:cNvPr id="11" name="Gráfico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14286</xdr:colOff>
      <xdr:row>2</xdr:row>
      <xdr:rowOff>0</xdr:rowOff>
    </xdr:from>
    <xdr:to>
      <xdr:col>12</xdr:col>
      <xdr:colOff>314325</xdr:colOff>
      <xdr:row>19</xdr:row>
      <xdr:rowOff>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603250</xdr:colOff>
      <xdr:row>37</xdr:row>
      <xdr:rowOff>127000</xdr:rowOff>
    </xdr:from>
    <xdr:to>
      <xdr:col>5</xdr:col>
      <xdr:colOff>548447</xdr:colOff>
      <xdr:row>43</xdr:row>
      <xdr:rowOff>111858</xdr:rowOff>
    </xdr:to>
    <xdr:pic>
      <xdr:nvPicPr>
        <xdr:cNvPr id="4" name="3 Imagen">
          <a:hlinkClick xmlns:r="http://schemas.openxmlformats.org/officeDocument/2006/relationships" r:id="rId2"/>
        </xdr:cNvPr>
        <xdr:cNvPicPr>
          <a:picLocks noChangeAspect="1"/>
        </xdr:cNvPicPr>
      </xdr:nvPicPr>
      <xdr:blipFill>
        <a:blip xmlns:r="http://schemas.openxmlformats.org/officeDocument/2006/relationships" r:embed="rId3"/>
        <a:stretch>
          <a:fillRect/>
        </a:stretch>
      </xdr:blipFill>
      <xdr:spPr>
        <a:xfrm>
          <a:off x="5461000" y="8191500"/>
          <a:ext cx="707197" cy="112785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33</xdr:row>
      <xdr:rowOff>178593</xdr:rowOff>
    </xdr:from>
    <xdr:to>
      <xdr:col>6</xdr:col>
      <xdr:colOff>571500</xdr:colOff>
      <xdr:row>52</xdr:row>
      <xdr:rowOff>35718</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35719</xdr:colOff>
      <xdr:row>19</xdr:row>
      <xdr:rowOff>134539</xdr:rowOff>
    </xdr:from>
    <xdr:to>
      <xdr:col>6</xdr:col>
      <xdr:colOff>607219</xdr:colOff>
      <xdr:row>34</xdr:row>
      <xdr:rowOff>20239</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297655</xdr:colOff>
      <xdr:row>19</xdr:row>
      <xdr:rowOff>98823</xdr:rowOff>
    </xdr:from>
    <xdr:to>
      <xdr:col>14</xdr:col>
      <xdr:colOff>202406</xdr:colOff>
      <xdr:row>38</xdr:row>
      <xdr:rowOff>47625</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631031</xdr:colOff>
      <xdr:row>56</xdr:row>
      <xdr:rowOff>3774282</xdr:rowOff>
    </xdr:from>
    <xdr:to>
      <xdr:col>9</xdr:col>
      <xdr:colOff>671831</xdr:colOff>
      <xdr:row>62</xdr:row>
      <xdr:rowOff>166690</xdr:rowOff>
    </xdr:to>
    <xdr:grpSp>
      <xdr:nvGrpSpPr>
        <xdr:cNvPr id="5" name="Grupo 4">
          <a:hlinkClick xmlns:r="http://schemas.openxmlformats.org/officeDocument/2006/relationships" r:id="rId4" tooltip="VOLVER AL ÍNDICE"/>
        </xdr:cNvPr>
        <xdr:cNvGrpSpPr/>
      </xdr:nvGrpSpPr>
      <xdr:grpSpPr>
        <a:xfrm>
          <a:off x="5965031" y="14677606"/>
          <a:ext cx="802800" cy="1188525"/>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14</xdr:col>
      <xdr:colOff>95250</xdr:colOff>
      <xdr:row>3</xdr:row>
      <xdr:rowOff>45244</xdr:rowOff>
    </xdr:from>
    <xdr:to>
      <xdr:col>17</xdr:col>
      <xdr:colOff>485775</xdr:colOff>
      <xdr:row>17</xdr:row>
      <xdr:rowOff>180975</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631028</xdr:colOff>
      <xdr:row>55</xdr:row>
      <xdr:rowOff>11905</xdr:rowOff>
    </xdr:from>
    <xdr:to>
      <xdr:col>15</xdr:col>
      <xdr:colOff>440531</xdr:colOff>
      <xdr:row>56</xdr:row>
      <xdr:rowOff>3357562</xdr:rowOff>
    </xdr:to>
    <xdr:graphicFrame macro="">
      <xdr:nvGraphicFramePr>
        <xdr:cNvPr id="11" name="1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2</xdr:row>
      <xdr:rowOff>159543</xdr:rowOff>
    </xdr:from>
    <xdr:to>
      <xdr:col>8</xdr:col>
      <xdr:colOff>750093</xdr:colOff>
      <xdr:row>20</xdr:row>
      <xdr:rowOff>40482</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422009</xdr:colOff>
      <xdr:row>22</xdr:row>
      <xdr:rowOff>166686</xdr:rowOff>
    </xdr:from>
    <xdr:to>
      <xdr:col>8</xdr:col>
      <xdr:colOff>462900</xdr:colOff>
      <xdr:row>29</xdr:row>
      <xdr:rowOff>11906</xdr:rowOff>
    </xdr:to>
    <xdr:grpSp>
      <xdr:nvGrpSpPr>
        <xdr:cNvPr id="3" name="Grupo 2">
          <a:hlinkClick xmlns:r="http://schemas.openxmlformats.org/officeDocument/2006/relationships" r:id="rId2" tooltip="VOLVER AL ÍNDICE"/>
        </xdr:cNvPr>
        <xdr:cNvGrpSpPr/>
      </xdr:nvGrpSpPr>
      <xdr:grpSpPr>
        <a:xfrm>
          <a:off x="6308459" y="4767261"/>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6"/>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externalLinks/_rels/externalLink1.xml.rels><?xml version="1.0" encoding="UTF-8" standalone="no"?><Relationships xmlns="http://schemas.openxmlformats.org/package/2006/relationships"><Relationship Id="rId1" Target="file://///fi01/Buzones/Users/nuriaih.proyecto/Downloads/Afiliaci&#243;n%20UD%202023%20(1).xlsx" TargetMode="External" Type="http://schemas.openxmlformats.org/officeDocument/2006/relationships/externalLinkPath"/></Relationships>
</file>

<file path=xl/externalLinks/_rels/externalLink2.xml.rels><?xml version="1.0" encoding="UTF-8" standalone="no"?><Relationships xmlns="http://schemas.openxmlformats.org/package/2006/relationships"><Relationship Id="rId1" Target="file://///venus/practicas_bcodatos/Users/Alejandro/Desktop/TOSHIBA/Bolet&#237;nes/Boletines%20Mensuales/Bolet&#237;nEnero202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1. EDAD"/>
      <sheetName val="TablasAux"/>
      <sheetName val="DATOS PEST4"/>
      <sheetName val="2. CNAE A DOS DIGITOS (RG+RETA)"/>
      <sheetName val="DATOS PEST2"/>
      <sheetName val="3. CC.AA. PROV.REG"/>
      <sheetName val="DATOS PEST1"/>
      <sheetName val="DATOS PEST567"/>
      <sheetName val="4.ACTIVIDADES PROVINCIA RG+RETA"/>
      <sheetName val="4. ACTIVIDADES PROVINCIA(RG)"/>
      <sheetName val="4. ACTIVIDADES PROVINCIA(RETA)"/>
      <sheetName val="5. EDAD_CUIDADORES_NO_PROF"/>
      <sheetName val="6. PROV_CUIDADORES_NO_PROF"/>
      <sheetName val="7. TIPO DE CONTRATO Y EDAD (RG)"/>
      <sheetName val="8. TIPO DE CONTRATO Y SECC.(RG)"/>
      <sheetName val="DATOS PEST82"/>
      <sheetName val="DATOS PEST8"/>
    </sheetNames>
    <sheetDataSet>
      <sheetData sheetId="0" refreshError="1"/>
      <sheetData sheetId="1" refreshError="1"/>
      <sheetData sheetId="2" refreshError="1">
        <row r="3">
          <cell r="K3" t="str">
            <v>RÉGIMEN GENERAL</v>
          </cell>
          <cell r="L3" t="str">
            <v>REGIMEN GENERAL</v>
          </cell>
        </row>
        <row r="4">
          <cell r="K4" t="str">
            <v>S. E. AGRARIO</v>
          </cell>
          <cell r="L4" t="str">
            <v>R.G.(S.E.AGRARIO)</v>
          </cell>
        </row>
        <row r="5">
          <cell r="K5" t="str">
            <v>S. E. EMPLEADOS HOGAR</v>
          </cell>
          <cell r="L5" t="str">
            <v>R.G.(S.E. EM. HOGAR)</v>
          </cell>
        </row>
        <row r="6">
          <cell r="K6" t="str">
            <v>NO SETA</v>
          </cell>
          <cell r="L6" t="str">
            <v>R.E.AUTONOMOS (NO SET</v>
          </cell>
        </row>
        <row r="7">
          <cell r="K7" t="str">
            <v>S. E. TRAB. AGRARIOS (SETA)</v>
          </cell>
          <cell r="L7" t="str">
            <v>REG.E. AUTONOMOS (SET</v>
          </cell>
        </row>
        <row r="8">
          <cell r="K8" t="str">
            <v>CUENTA AJENA</v>
          </cell>
          <cell r="L8" t="str">
            <v>R.E.MAR(CUENTA AJENA)</v>
          </cell>
        </row>
        <row r="9">
          <cell r="K9" t="str">
            <v>CUENTA PROPIA</v>
          </cell>
          <cell r="L9" t="str">
            <v>R.E.MAR(C. PROPIA)</v>
          </cell>
        </row>
        <row r="10">
          <cell r="K10" t="str">
            <v>MINERÍA CARBÓN</v>
          </cell>
          <cell r="L10" t="str">
            <v>R.E. MINERIA CARBON</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esPoblación2010-2019"/>
      <sheetName val="DiferentesVariables"/>
      <sheetName val="TurismoEnero2020(P)"/>
      <sheetName val="EvoluciónTurismo"/>
      <sheetName val="Paro1"/>
      <sheetName val="Paro2"/>
      <sheetName val="Paro3"/>
      <sheetName val="Paro4"/>
      <sheetName val="Paro5"/>
      <sheetName val="Paro6"/>
      <sheetName val="ParoEneroCCAA"/>
      <sheetName val="ParoCCAA"/>
      <sheetName val="Contratos1"/>
      <sheetName val="Contratos2"/>
      <sheetName val="Contratos3"/>
      <sheetName val="IPC"/>
      <sheetName val="EvoluciónIPCProvinciaTFE"/>
      <sheetName val="AfiliadosSSEnero2020"/>
      <sheetName val="AfiliadosSSMunicipios"/>
      <sheetName val="ResumenEpa1"/>
      <sheetName val="ResumenEpa2"/>
    </sheetNames>
    <sheetDataSet>
      <sheetData sheetId="0"/>
      <sheetData sheetId="1"/>
      <sheetData sheetId="2"/>
      <sheetData sheetId="3"/>
      <sheetData sheetId="4"/>
      <sheetData sheetId="5"/>
      <sheetData sheetId="6">
        <row r="2">
          <cell r="B2" t="str">
            <v>Sin actividad económica</v>
          </cell>
          <cell r="C2" t="str">
            <v>Agricultura</v>
          </cell>
          <cell r="D2" t="str">
            <v>Industria</v>
          </cell>
          <cell r="E2" t="str">
            <v>Construcción</v>
          </cell>
          <cell r="F2" t="str">
            <v>Comercio</v>
          </cell>
          <cell r="G2" t="str">
            <v>Hostelería</v>
          </cell>
          <cell r="H2" t="str">
            <v>Resto de servicios</v>
          </cell>
        </row>
        <row r="3">
          <cell r="A3" t="str">
            <v xml:space="preserve"> Enero 2020</v>
          </cell>
          <cell r="B3">
            <v>7106</v>
          </cell>
          <cell r="C3">
            <v>1812</v>
          </cell>
          <cell r="D3">
            <v>3749</v>
          </cell>
          <cell r="E3">
            <v>9377</v>
          </cell>
          <cell r="F3">
            <v>15607</v>
          </cell>
          <cell r="G3">
            <v>15642</v>
          </cell>
          <cell r="H3">
            <v>38096</v>
          </cell>
        </row>
      </sheetData>
      <sheetData sheetId="7"/>
      <sheetData sheetId="8"/>
      <sheetData sheetId="9"/>
      <sheetData sheetId="10"/>
      <sheetData sheetId="11"/>
      <sheetData sheetId="12"/>
      <sheetData sheetId="13">
        <row r="2">
          <cell r="B2" t="str">
            <v>Analfabetos</v>
          </cell>
          <cell r="C2" t="str">
            <v>Educación primaria</v>
          </cell>
          <cell r="D2" t="str">
            <v>Educación secundaria</v>
          </cell>
          <cell r="E2" t="str">
            <v>Estudios universitarios</v>
          </cell>
          <cell r="F2" t="str">
            <v>Formación profesional</v>
          </cell>
          <cell r="G2" t="str">
            <v>Nivel de estudios desconocido</v>
          </cell>
        </row>
      </sheetData>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no"?><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11.xml.rels><?xml version="1.0" encoding="UTF-8" standalone="no"?><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s>
</file>

<file path=xl/worksheets/_rels/sheet12.xml.rels><?xml version="1.0" encoding="UTF-8" standalone="no"?><Relationships xmlns="http://schemas.openxmlformats.org/package/2006/relationships"><Relationship Id="rId1" Target="../printerSettings/printerSettings12.bin" Type="http://schemas.openxmlformats.org/officeDocument/2006/relationships/printerSettings"/><Relationship Id="rId2" Target="../drawings/drawing12.xml" Type="http://schemas.openxmlformats.org/officeDocument/2006/relationships/drawing"/></Relationships>
</file>

<file path=xl/worksheets/_rels/sheet13.xml.rels><?xml version="1.0" encoding="UTF-8" standalone="no"?><Relationships xmlns="http://schemas.openxmlformats.org/package/2006/relationships"><Relationship Id="rId1" Target="../printerSettings/printerSettings13.bin" Type="http://schemas.openxmlformats.org/officeDocument/2006/relationships/printerSettings"/><Relationship Id="rId2" Target="../drawings/drawing13.xml" Type="http://schemas.openxmlformats.org/officeDocument/2006/relationships/drawing"/></Relationships>
</file>

<file path=xl/worksheets/_rels/sheet14.xml.rels><?xml version="1.0" encoding="UTF-8" standalone="no"?><Relationships xmlns="http://schemas.openxmlformats.org/package/2006/relationships"><Relationship Id="rId1" Target="../printerSettings/printerSettings14.bin" Type="http://schemas.openxmlformats.org/officeDocument/2006/relationships/printerSettings"/><Relationship Id="rId2" Target="../drawings/drawing14.xml" Type="http://schemas.openxmlformats.org/officeDocument/2006/relationships/drawing"/></Relationships>
</file>

<file path=xl/worksheets/_rels/sheet15.xml.rels><?xml version="1.0" encoding="UTF-8" standalone="no"?><Relationships xmlns="http://schemas.openxmlformats.org/package/2006/relationships"><Relationship Id="rId1" Target="../printerSettings/printerSettings15.bin" Type="http://schemas.openxmlformats.org/officeDocument/2006/relationships/printerSettings"/><Relationship Id="rId2" Target="../drawings/drawing15.xml" Type="http://schemas.openxmlformats.org/officeDocument/2006/relationships/drawing"/></Relationships>
</file>

<file path=xl/worksheets/_rels/sheet16.xml.rels><?xml version="1.0" encoding="UTF-8" standalone="no"?><Relationships xmlns="http://schemas.openxmlformats.org/package/2006/relationships"><Relationship Id="rId1" Target="../printerSettings/printerSettings16.bin" Type="http://schemas.openxmlformats.org/officeDocument/2006/relationships/printerSettings"/><Relationship Id="rId2" Target="../drawings/drawing16.xml" Type="http://schemas.openxmlformats.org/officeDocument/2006/relationships/drawing"/></Relationships>
</file>

<file path=xl/worksheets/_rels/sheet17.xml.rels><?xml version="1.0" encoding="UTF-8" standalone="no"?><Relationships xmlns="http://schemas.openxmlformats.org/package/2006/relationships"><Relationship Id="rId1" Target="../printerSettings/printerSettings17.bin" Type="http://schemas.openxmlformats.org/officeDocument/2006/relationships/printerSettings"/><Relationship Id="rId2" Target="../drawings/drawing17.xml" Type="http://schemas.openxmlformats.org/officeDocument/2006/relationships/drawing"/></Relationships>
</file>

<file path=xl/worksheets/_rels/sheet18.xml.rels><?xml version="1.0" encoding="UTF-8" standalone="no"?><Relationships xmlns="http://schemas.openxmlformats.org/package/2006/relationships"><Relationship Id="rId1" Target="../printerSettings/printerSettings18.bin" Type="http://schemas.openxmlformats.org/officeDocument/2006/relationships/printerSettings"/><Relationship Id="rId2" Target="../drawings/drawing18.xml" Type="http://schemas.openxmlformats.org/officeDocument/2006/relationships/drawing"/></Relationships>
</file>

<file path=xl/worksheets/_rels/sheet19.xml.rels><?xml version="1.0" encoding="UTF-8" standalone="no"?><Relationships xmlns="http://schemas.openxmlformats.org/package/2006/relationships"><Relationship Id="rId1" Target="https://www.ine.es/metodologia/t25/principales_caracteristicas_base_2025.pdf" TargetMode="External" Type="http://schemas.openxmlformats.org/officeDocument/2006/relationships/hyperlink"/><Relationship Id="rId2" Target="../printerSettings/printerSettings19.bin" Type="http://schemas.openxmlformats.org/officeDocument/2006/relationships/printerSettings"/><Relationship Id="rId3" Target="../drawings/drawing19.xml" Type="http://schemas.openxmlformats.org/officeDocument/2006/relationships/drawing"/></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20.xml.rels><?xml version="1.0" encoding="UTF-8" standalone="no"?><Relationships xmlns="http://schemas.openxmlformats.org/package/2006/relationships"><Relationship Id="rId1" Target="../printerSettings/printerSettings20.bin" Type="http://schemas.openxmlformats.org/officeDocument/2006/relationships/printerSettings"/><Relationship Id="rId2" Target="../drawings/drawing20.xml" Type="http://schemas.openxmlformats.org/officeDocument/2006/relationships/drawing"/></Relationships>
</file>

<file path=xl/worksheets/_rels/sheet21.xml.rels><?xml version="1.0" encoding="UTF-8" standalone="no"?><Relationships xmlns="http://schemas.openxmlformats.org/package/2006/relationships"><Relationship Id="rId1" Target="../printerSettings/printerSettings21.bin" Type="http://schemas.openxmlformats.org/officeDocument/2006/relationships/printerSettings"/><Relationship Id="rId2" Target="../drawings/drawing21.xml" Type="http://schemas.openxmlformats.org/officeDocument/2006/relationships/drawing"/></Relationships>
</file>

<file path=xl/worksheets/_rels/sheet22.xml.rels><?xml version="1.0" encoding="UTF-8" standalone="no"?><Relationships xmlns="http://schemas.openxmlformats.org/package/2006/relationships"><Relationship Id="rId1" Target="../printerSettings/printerSettings22.bin" Type="http://schemas.openxmlformats.org/officeDocument/2006/relationships/printerSettings"/><Relationship Id="rId2" Target="../drawings/drawing22.xml" Type="http://schemas.openxmlformats.org/officeDocument/2006/relationships/drawing"/></Relationships>
</file>

<file path=xl/worksheets/_rels/sheet23.xml.rels><?xml version="1.0" encoding="UTF-8" standalone="no"?><Relationships xmlns="http://schemas.openxmlformats.org/package/2006/relationships"><Relationship Id="rId1" Target="../printerSettings/printerSettings23.bin" Type="http://schemas.openxmlformats.org/officeDocument/2006/relationships/printerSettings"/><Relationship Id="rId2" Target="../drawings/drawing23.xml" Type="http://schemas.openxmlformats.org/officeDocument/2006/relationships/drawing"/></Relationships>
</file>

<file path=xl/worksheets/_rels/sheet24.xml.rels><?xml version="1.0" encoding="UTF-8" standalone="no"?><Relationships xmlns="http://schemas.openxmlformats.org/package/2006/relationships"><Relationship Id="rId1" Target="../printerSettings/printerSettings24.bin" Type="http://schemas.openxmlformats.org/officeDocument/2006/relationships/printerSettings"/><Relationship Id="rId2" Target="../drawings/drawing24.xml" Type="http://schemas.openxmlformats.org/officeDocument/2006/relationships/drawing"/></Relationships>
</file>

<file path=xl/worksheets/_rels/sheet25.xml.rels><?xml version="1.0" encoding="UTF-8" standalone="no"?><Relationships xmlns="http://schemas.openxmlformats.org/package/2006/relationships"><Relationship Id="rId1" Target="../printerSettings/printerSettings25.bin" Type="http://schemas.openxmlformats.org/officeDocument/2006/relationships/printerSettings"/><Relationship Id="rId2" Target="../drawings/drawing25.xml" Type="http://schemas.openxmlformats.org/officeDocument/2006/relationships/drawing"/></Relationships>
</file>

<file path=xl/worksheets/_rels/sheet26.xml.rels><?xml version="1.0" encoding="UTF-8" standalone="no"?><Relationships xmlns="http://schemas.openxmlformats.org/package/2006/relationships"><Relationship Id="rId1" Target="../printerSettings/printerSettings26.bin" Type="http://schemas.openxmlformats.org/officeDocument/2006/relationships/printerSettings"/><Relationship Id="rId2" Target="../drawings/drawing26.xml" Type="http://schemas.openxmlformats.org/officeDocument/2006/relationships/drawing"/></Relationships>
</file>

<file path=xl/worksheets/_rels/sheet27.xml.rels><?xml version="1.0" encoding="UTF-8" standalone="no"?><Relationships xmlns="http://schemas.openxmlformats.org/package/2006/relationships"><Relationship Id="rId1" Target="../printerSettings/printerSettings27.bin" Type="http://schemas.openxmlformats.org/officeDocument/2006/relationships/printerSettings"/><Relationship Id="rId2" Target="../drawings/drawing27.xml" Type="http://schemas.openxmlformats.org/officeDocument/2006/relationships/drawing"/></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no"?><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no"?><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no"?><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showGridLines="0" tabSelected="1" zoomScale="55" zoomScaleNormal="55" workbookViewId="0">
      <selection activeCell="AD39" sqref="AD39"/>
    </sheetView>
  </sheetViews>
  <sheetFormatPr baseColWidth="10" defaultRowHeight="15"/>
  <cols>
    <col min="1" max="1" width="26.5703125" style="281" customWidth="1"/>
    <col min="2" max="2" width="20.28515625" style="137" customWidth="1"/>
    <col min="3" max="15" width="11.42578125" style="137"/>
    <col min="16" max="16" width="43.28515625" style="293" bestFit="1" customWidth="1"/>
    <col min="17" max="16384" width="11.42578125" style="137"/>
  </cols>
  <sheetData>
    <row r="1" spans="1:16" ht="45.75" customHeight="1">
      <c r="A1" s="511"/>
      <c r="B1" s="511"/>
      <c r="C1" s="511"/>
      <c r="D1" s="511"/>
      <c r="E1" s="511"/>
      <c r="F1" s="511"/>
      <c r="G1" s="511"/>
      <c r="H1" s="511"/>
      <c r="I1" s="511"/>
      <c r="J1" s="511"/>
      <c r="K1" s="511"/>
      <c r="L1" s="511"/>
      <c r="M1" s="511"/>
      <c r="N1" s="511"/>
      <c r="O1" s="511"/>
      <c r="P1" s="511"/>
    </row>
    <row r="2" spans="1:16" ht="32.25" customHeight="1">
      <c r="A2" s="276" t="s">
        <v>430</v>
      </c>
      <c r="B2" s="512" t="s">
        <v>429</v>
      </c>
      <c r="C2" s="512"/>
      <c r="D2" s="512"/>
      <c r="E2" s="512"/>
      <c r="F2" s="512"/>
      <c r="G2" s="512"/>
      <c r="H2" s="512"/>
      <c r="I2" s="512"/>
      <c r="J2" s="512"/>
      <c r="K2" s="512"/>
      <c r="L2" s="512"/>
      <c r="M2" s="512"/>
      <c r="N2" s="512"/>
      <c r="O2" s="275"/>
      <c r="P2" s="291" t="s">
        <v>428</v>
      </c>
    </row>
    <row r="3" spans="1:16" s="286" customFormat="1" ht="18" customHeight="1">
      <c r="A3" s="282" t="s">
        <v>379</v>
      </c>
      <c r="B3" s="283" t="s">
        <v>365</v>
      </c>
      <c r="C3" s="284"/>
      <c r="D3" s="285"/>
      <c r="E3" s="285"/>
      <c r="F3" s="285"/>
      <c r="G3" s="285"/>
      <c r="H3" s="285"/>
      <c r="I3" s="285"/>
      <c r="J3" s="285"/>
      <c r="K3" s="285"/>
      <c r="L3" s="285"/>
      <c r="M3" s="285"/>
      <c r="N3" s="285"/>
      <c r="O3" s="285"/>
      <c r="P3" s="295" t="s">
        <v>606</v>
      </c>
    </row>
    <row r="4" spans="1:16" s="286" customFormat="1" ht="18" customHeight="1">
      <c r="A4" s="282" t="s">
        <v>380</v>
      </c>
      <c r="B4" s="283" t="s">
        <v>37</v>
      </c>
      <c r="C4" s="284"/>
      <c r="D4" s="285"/>
      <c r="E4" s="285"/>
      <c r="F4" s="285"/>
      <c r="G4" s="285"/>
      <c r="H4" s="285"/>
      <c r="I4" s="285"/>
      <c r="J4" s="285"/>
      <c r="K4" s="285"/>
      <c r="L4" s="285"/>
      <c r="M4" s="285"/>
      <c r="N4" s="285"/>
      <c r="O4" s="285"/>
      <c r="P4" s="295" t="s">
        <v>606</v>
      </c>
    </row>
    <row r="5" spans="1:16" s="278" customFormat="1" ht="27.75" customHeight="1">
      <c r="A5" s="279" t="s">
        <v>330</v>
      </c>
      <c r="B5" s="139" t="s">
        <v>366</v>
      </c>
      <c r="C5" s="287"/>
      <c r="D5" s="277"/>
      <c r="E5" s="277"/>
      <c r="F5" s="277"/>
      <c r="G5" s="277"/>
      <c r="H5" s="277"/>
      <c r="I5" s="277"/>
      <c r="J5" s="277"/>
      <c r="K5" s="277"/>
      <c r="L5" s="277"/>
      <c r="M5" s="277"/>
      <c r="N5" s="277"/>
      <c r="O5" s="277"/>
      <c r="P5" s="317" t="s">
        <v>715</v>
      </c>
    </row>
    <row r="6" spans="1:16" s="286" customFormat="1" ht="18" customHeight="1">
      <c r="A6" s="282" t="s">
        <v>332</v>
      </c>
      <c r="B6" s="283" t="s">
        <v>329</v>
      </c>
      <c r="C6" s="284"/>
      <c r="D6" s="285"/>
      <c r="E6" s="285"/>
      <c r="F6" s="285"/>
      <c r="G6" s="285"/>
      <c r="H6" s="285"/>
      <c r="I6" s="285"/>
      <c r="J6" s="285"/>
      <c r="K6" s="285"/>
      <c r="L6" s="285"/>
      <c r="M6" s="285"/>
      <c r="N6" s="285"/>
      <c r="O6" s="285"/>
      <c r="P6" s="317" t="s">
        <v>715</v>
      </c>
    </row>
    <row r="7" spans="1:16" s="286" customFormat="1" ht="18" customHeight="1">
      <c r="A7" s="282" t="s">
        <v>331</v>
      </c>
      <c r="B7" s="283" t="s">
        <v>334</v>
      </c>
      <c r="C7" s="284"/>
      <c r="D7" s="285"/>
      <c r="E7" s="285"/>
      <c r="F7" s="285"/>
      <c r="G7" s="285"/>
      <c r="H7" s="285"/>
      <c r="I7" s="285"/>
      <c r="J7" s="285"/>
      <c r="K7" s="285"/>
      <c r="L7" s="285"/>
      <c r="M7" s="285"/>
      <c r="N7" s="285"/>
      <c r="O7" s="285"/>
      <c r="P7" s="317" t="s">
        <v>715</v>
      </c>
    </row>
    <row r="8" spans="1:16" s="286" customFormat="1" ht="18" customHeight="1">
      <c r="A8" s="282" t="s">
        <v>464</v>
      </c>
      <c r="B8" s="339" t="s">
        <v>467</v>
      </c>
      <c r="C8" s="284"/>
      <c r="D8" s="285"/>
      <c r="E8" s="285"/>
      <c r="F8" s="285"/>
      <c r="G8" s="285"/>
      <c r="H8" s="285"/>
      <c r="I8" s="285"/>
      <c r="J8" s="285"/>
      <c r="K8" s="285"/>
      <c r="L8" s="285"/>
      <c r="M8" s="285"/>
      <c r="N8" s="285"/>
      <c r="O8" s="285"/>
      <c r="P8" s="317" t="s">
        <v>715</v>
      </c>
    </row>
    <row r="9" spans="1:16" s="278" customFormat="1" ht="27.75" customHeight="1">
      <c r="A9" s="279" t="s">
        <v>337</v>
      </c>
      <c r="B9" s="139" t="s">
        <v>335</v>
      </c>
      <c r="C9" s="287"/>
      <c r="D9" s="277"/>
      <c r="E9" s="277"/>
      <c r="F9" s="277"/>
      <c r="G9" s="277"/>
      <c r="H9" s="277"/>
      <c r="I9" s="277"/>
      <c r="J9" s="277"/>
      <c r="K9" s="277"/>
      <c r="L9" s="277"/>
      <c r="M9" s="277"/>
      <c r="N9" s="277"/>
      <c r="O9" s="277"/>
      <c r="P9" s="317" t="s">
        <v>715</v>
      </c>
    </row>
    <row r="10" spans="1:16" s="286" customFormat="1" ht="18" customHeight="1">
      <c r="A10" s="282" t="s">
        <v>338</v>
      </c>
      <c r="B10" s="283" t="s">
        <v>498</v>
      </c>
      <c r="C10" s="284"/>
      <c r="D10" s="285"/>
      <c r="E10" s="285"/>
      <c r="F10" s="285"/>
      <c r="G10" s="285"/>
      <c r="H10" s="285"/>
      <c r="I10" s="285"/>
      <c r="J10" s="285"/>
      <c r="K10" s="285"/>
      <c r="L10" s="285"/>
      <c r="M10" s="285"/>
      <c r="N10" s="285"/>
      <c r="O10" s="285"/>
      <c r="P10" s="317" t="s">
        <v>715</v>
      </c>
    </row>
    <row r="11" spans="1:16" s="286" customFormat="1" ht="18" customHeight="1">
      <c r="A11" s="282" t="s">
        <v>339</v>
      </c>
      <c r="B11" s="283" t="s">
        <v>499</v>
      </c>
      <c r="C11" s="284"/>
      <c r="D11" s="285"/>
      <c r="E11" s="285"/>
      <c r="F11" s="285"/>
      <c r="G11" s="285"/>
      <c r="H11" s="285"/>
      <c r="I11" s="285"/>
      <c r="J11" s="285"/>
      <c r="K11" s="285"/>
      <c r="L11" s="285"/>
      <c r="M11" s="285"/>
      <c r="N11" s="285"/>
      <c r="O11" s="285"/>
      <c r="P11" s="317" t="s">
        <v>715</v>
      </c>
    </row>
    <row r="12" spans="1:16" s="286" customFormat="1" ht="18" customHeight="1">
      <c r="A12" s="282" t="s">
        <v>340</v>
      </c>
      <c r="B12" s="283" t="s">
        <v>344</v>
      </c>
      <c r="C12" s="284"/>
      <c r="D12" s="285"/>
      <c r="E12" s="285"/>
      <c r="F12" s="285"/>
      <c r="G12" s="285"/>
      <c r="H12" s="285"/>
      <c r="I12" s="285"/>
      <c r="J12" s="285"/>
      <c r="K12" s="285"/>
      <c r="L12" s="285"/>
      <c r="M12" s="285"/>
      <c r="N12" s="285"/>
      <c r="O12" s="285"/>
      <c r="P12" s="317" t="s">
        <v>715</v>
      </c>
    </row>
    <row r="13" spans="1:16" s="286" customFormat="1" ht="18" customHeight="1">
      <c r="A13" s="282" t="s">
        <v>341</v>
      </c>
      <c r="B13" s="283" t="s">
        <v>347</v>
      </c>
      <c r="C13" s="284"/>
      <c r="D13" s="285"/>
      <c r="E13" s="285"/>
      <c r="F13" s="285"/>
      <c r="G13" s="285"/>
      <c r="H13" s="285"/>
      <c r="I13" s="285"/>
      <c r="J13" s="285"/>
      <c r="K13" s="285"/>
      <c r="L13" s="285"/>
      <c r="M13" s="285"/>
      <c r="N13" s="285"/>
      <c r="O13" s="285"/>
      <c r="P13" s="317" t="s">
        <v>715</v>
      </c>
    </row>
    <row r="14" spans="1:16" s="286" customFormat="1" ht="18" customHeight="1">
      <c r="A14" s="282" t="s">
        <v>342</v>
      </c>
      <c r="B14" s="283" t="s">
        <v>346</v>
      </c>
      <c r="C14" s="284"/>
      <c r="D14" s="285"/>
      <c r="E14" s="285"/>
      <c r="F14" s="285"/>
      <c r="G14" s="285"/>
      <c r="H14" s="285"/>
      <c r="I14" s="285"/>
      <c r="J14" s="285"/>
      <c r="K14" s="285"/>
      <c r="L14" s="285"/>
      <c r="M14" s="285"/>
      <c r="N14" s="285"/>
      <c r="O14" s="285"/>
      <c r="P14" s="317" t="s">
        <v>715</v>
      </c>
    </row>
    <row r="15" spans="1:16" s="286" customFormat="1" ht="18" customHeight="1">
      <c r="A15" s="282" t="s">
        <v>343</v>
      </c>
      <c r="B15" s="283" t="s">
        <v>345</v>
      </c>
      <c r="C15" s="284"/>
      <c r="D15" s="285"/>
      <c r="E15" s="285"/>
      <c r="F15" s="285"/>
      <c r="G15" s="285"/>
      <c r="H15" s="285"/>
      <c r="I15" s="285"/>
      <c r="J15" s="285"/>
      <c r="K15" s="285"/>
      <c r="L15" s="285"/>
      <c r="M15" s="285"/>
      <c r="N15" s="285"/>
      <c r="O15" s="285"/>
      <c r="P15" s="317" t="s">
        <v>715</v>
      </c>
    </row>
    <row r="16" spans="1:16" s="278" customFormat="1" ht="21" customHeight="1">
      <c r="A16" s="279" t="s">
        <v>348</v>
      </c>
      <c r="B16" s="139" t="s">
        <v>377</v>
      </c>
      <c r="C16" s="287"/>
      <c r="D16" s="277"/>
      <c r="E16" s="277"/>
      <c r="F16" s="277"/>
      <c r="G16" s="277"/>
      <c r="H16" s="277"/>
      <c r="I16" s="277"/>
      <c r="J16" s="277"/>
      <c r="K16" s="277"/>
      <c r="L16" s="277"/>
      <c r="M16" s="277"/>
      <c r="N16" s="277"/>
      <c r="O16" s="277"/>
      <c r="P16" s="317" t="s">
        <v>715</v>
      </c>
    </row>
    <row r="17" spans="1:16" s="286" customFormat="1" ht="18" customHeight="1">
      <c r="A17" s="282" t="s">
        <v>349</v>
      </c>
      <c r="B17" s="283" t="s">
        <v>352</v>
      </c>
      <c r="C17" s="284"/>
      <c r="D17" s="285"/>
      <c r="E17" s="285"/>
      <c r="F17" s="285"/>
      <c r="G17" s="285"/>
      <c r="H17" s="285"/>
      <c r="I17" s="285"/>
      <c r="J17" s="285"/>
      <c r="K17" s="285"/>
      <c r="L17" s="285"/>
      <c r="M17" s="285"/>
      <c r="N17" s="285"/>
      <c r="O17" s="285"/>
      <c r="P17" s="317" t="s">
        <v>715</v>
      </c>
    </row>
    <row r="18" spans="1:16" s="286" customFormat="1" ht="18" customHeight="1">
      <c r="A18" s="282" t="s">
        <v>350</v>
      </c>
      <c r="B18" s="283" t="s">
        <v>353</v>
      </c>
      <c r="C18" s="284"/>
      <c r="D18" s="285"/>
      <c r="E18" s="285"/>
      <c r="F18" s="285"/>
      <c r="G18" s="285"/>
      <c r="H18" s="285"/>
      <c r="I18" s="285"/>
      <c r="J18" s="285"/>
      <c r="K18" s="285"/>
      <c r="L18" s="285"/>
      <c r="M18" s="285"/>
      <c r="N18" s="285"/>
      <c r="O18" s="285"/>
      <c r="P18" s="317" t="s">
        <v>715</v>
      </c>
    </row>
    <row r="19" spans="1:16" s="286" customFormat="1" ht="18" customHeight="1">
      <c r="A19" s="282" t="s">
        <v>351</v>
      </c>
      <c r="B19" s="283" t="s">
        <v>354</v>
      </c>
      <c r="C19" s="284"/>
      <c r="D19" s="285"/>
      <c r="E19" s="285"/>
      <c r="F19" s="285"/>
      <c r="G19" s="285"/>
      <c r="H19" s="285"/>
      <c r="I19" s="285"/>
      <c r="J19" s="285"/>
      <c r="K19" s="285"/>
      <c r="L19" s="285"/>
      <c r="M19" s="285"/>
      <c r="N19" s="285"/>
      <c r="O19" s="285"/>
      <c r="P19" s="317" t="s">
        <v>715</v>
      </c>
    </row>
    <row r="20" spans="1:16" s="278" customFormat="1" ht="27.75" customHeight="1">
      <c r="A20" s="279" t="s">
        <v>355</v>
      </c>
      <c r="B20" s="139" t="s">
        <v>437</v>
      </c>
      <c r="C20" s="287"/>
      <c r="D20" s="277"/>
      <c r="E20" s="277"/>
      <c r="F20" s="277"/>
      <c r="G20" s="277"/>
      <c r="H20" s="277"/>
      <c r="I20" s="277"/>
      <c r="J20" s="277"/>
      <c r="K20" s="277"/>
      <c r="L20" s="277"/>
      <c r="M20" s="277"/>
      <c r="N20" s="277"/>
      <c r="O20" s="277"/>
      <c r="P20" s="317" t="s">
        <v>715</v>
      </c>
    </row>
    <row r="21" spans="1:16" s="286" customFormat="1" ht="18" customHeight="1">
      <c r="A21" s="282" t="s">
        <v>356</v>
      </c>
      <c r="B21" s="283" t="s">
        <v>438</v>
      </c>
      <c r="C21" s="284"/>
      <c r="D21" s="285"/>
      <c r="E21" s="285"/>
      <c r="F21" s="285"/>
      <c r="G21" s="285"/>
      <c r="H21" s="285"/>
      <c r="I21" s="285"/>
      <c r="J21" s="285"/>
      <c r="K21" s="285"/>
      <c r="L21" s="285"/>
      <c r="M21" s="285"/>
      <c r="N21" s="285"/>
      <c r="O21" s="285"/>
      <c r="P21" s="317" t="s">
        <v>715</v>
      </c>
    </row>
    <row r="22" spans="1:16" s="286" customFormat="1" ht="32.25" customHeight="1">
      <c r="A22" s="282" t="s">
        <v>444</v>
      </c>
      <c r="B22" s="283" t="s">
        <v>445</v>
      </c>
      <c r="C22" s="284"/>
      <c r="D22" s="285"/>
      <c r="E22" s="285"/>
      <c r="F22" s="285"/>
      <c r="G22" s="285"/>
      <c r="H22" s="285"/>
      <c r="I22" s="285"/>
      <c r="J22" s="285"/>
      <c r="K22" s="285"/>
      <c r="L22" s="285"/>
      <c r="M22" s="285"/>
      <c r="N22" s="285"/>
      <c r="O22" s="285"/>
      <c r="P22" s="317" t="s">
        <v>738</v>
      </c>
    </row>
    <row r="23" spans="1:16" s="286" customFormat="1" ht="47.25" customHeight="1">
      <c r="A23" s="282" t="s">
        <v>388</v>
      </c>
      <c r="B23" s="513" t="s">
        <v>387</v>
      </c>
      <c r="C23" s="513"/>
      <c r="D23" s="513"/>
      <c r="E23" s="513"/>
      <c r="F23" s="513"/>
      <c r="G23" s="513"/>
      <c r="H23" s="513"/>
      <c r="I23" s="513"/>
      <c r="J23" s="513"/>
      <c r="K23" s="513"/>
      <c r="L23" s="513"/>
      <c r="M23" s="513"/>
      <c r="N23" s="513"/>
      <c r="O23" s="513"/>
      <c r="P23" s="327" t="s">
        <v>709</v>
      </c>
    </row>
    <row r="24" spans="1:16" s="278" customFormat="1" ht="27.75" customHeight="1">
      <c r="A24" s="279" t="s">
        <v>361</v>
      </c>
      <c r="B24" s="139" t="s">
        <v>357</v>
      </c>
      <c r="C24" s="287"/>
      <c r="D24" s="277"/>
      <c r="E24" s="277"/>
      <c r="F24" s="277"/>
      <c r="G24" s="277"/>
      <c r="H24" s="277"/>
      <c r="I24" s="277"/>
      <c r="J24" s="277"/>
      <c r="K24" s="277"/>
      <c r="L24" s="277"/>
      <c r="M24" s="277"/>
      <c r="N24" s="277"/>
      <c r="O24" s="277"/>
      <c r="P24" s="317" t="s">
        <v>715</v>
      </c>
    </row>
    <row r="25" spans="1:16" s="286" customFormat="1" ht="18" customHeight="1">
      <c r="A25" s="282" t="s">
        <v>362</v>
      </c>
      <c r="B25" s="283" t="s">
        <v>358</v>
      </c>
      <c r="C25" s="284"/>
      <c r="D25" s="285"/>
      <c r="E25" s="285"/>
      <c r="F25" s="285"/>
      <c r="G25" s="285"/>
      <c r="H25" s="285"/>
      <c r="I25" s="285"/>
      <c r="J25" s="285"/>
      <c r="K25" s="285"/>
      <c r="L25" s="285"/>
      <c r="M25" s="285"/>
      <c r="N25" s="285"/>
      <c r="O25" s="285"/>
      <c r="P25" s="317" t="s">
        <v>715</v>
      </c>
    </row>
    <row r="26" spans="1:16" s="286" customFormat="1" ht="27.75" customHeight="1">
      <c r="A26" s="282" t="s">
        <v>389</v>
      </c>
      <c r="B26" s="284" t="s">
        <v>390</v>
      </c>
      <c r="C26" s="284"/>
      <c r="D26" s="284"/>
      <c r="E26" s="284"/>
      <c r="F26" s="284"/>
      <c r="G26" s="284"/>
      <c r="H26" s="284"/>
      <c r="I26" s="284"/>
      <c r="J26" s="284"/>
      <c r="K26" s="284"/>
      <c r="L26" s="284"/>
      <c r="M26" s="285"/>
      <c r="N26" s="285"/>
      <c r="O26" s="285"/>
      <c r="P26" s="317" t="s">
        <v>715</v>
      </c>
    </row>
    <row r="27" spans="1:16" s="278" customFormat="1" ht="27.75" customHeight="1">
      <c r="A27" s="279" t="s">
        <v>363</v>
      </c>
      <c r="B27" s="139" t="s">
        <v>359</v>
      </c>
      <c r="C27" s="287"/>
      <c r="D27" s="277"/>
      <c r="E27" s="277"/>
      <c r="F27" s="277"/>
      <c r="G27" s="277"/>
      <c r="H27" s="277"/>
      <c r="I27" s="277"/>
      <c r="J27" s="277"/>
      <c r="K27" s="277"/>
      <c r="L27" s="277"/>
      <c r="M27" s="277"/>
      <c r="N27" s="277"/>
      <c r="O27" s="277"/>
      <c r="P27" s="327" t="s">
        <v>705</v>
      </c>
    </row>
    <row r="28" spans="1:16" s="286" customFormat="1" ht="18" customHeight="1">
      <c r="A28" s="282" t="s">
        <v>364</v>
      </c>
      <c r="B28" s="283" t="s">
        <v>360</v>
      </c>
      <c r="C28" s="284"/>
      <c r="D28" s="285"/>
      <c r="E28" s="285"/>
      <c r="F28" s="285"/>
      <c r="G28" s="285"/>
      <c r="H28" s="285"/>
      <c r="I28" s="285"/>
      <c r="J28" s="285"/>
      <c r="K28" s="285"/>
      <c r="L28" s="285"/>
      <c r="M28" s="285"/>
      <c r="N28" s="285"/>
      <c r="O28" s="285"/>
      <c r="P28" s="327" t="s">
        <v>705</v>
      </c>
    </row>
    <row r="29" spans="1:16" ht="18" customHeight="1">
      <c r="A29" s="280"/>
      <c r="B29" s="138"/>
      <c r="C29" s="138"/>
      <c r="D29" s="138"/>
      <c r="E29" s="138"/>
      <c r="F29" s="138"/>
      <c r="G29" s="138"/>
      <c r="H29" s="138"/>
      <c r="I29" s="138"/>
      <c r="J29" s="138"/>
      <c r="K29" s="138"/>
      <c r="L29" s="138"/>
      <c r="M29" s="138"/>
      <c r="N29" s="138"/>
      <c r="O29" s="138"/>
      <c r="P29" s="292"/>
    </row>
  </sheetData>
  <sheetProtection algorithmName="SHA-512" hashValue="/2czT3sBr2mtHWLk7lFD62uMwgSnan6MPTO0+BrxEUYmMVUe04hQG/XXXA3cUSMeIAcD4P6/lyNZ5kJU+3lJ5g==" saltValue="a7RkIxDORvDKEhEzbe7pPw==" spinCount="100000" sheet="1" objects="1" scenarios="1"/>
  <mergeCells count="3">
    <mergeCell ref="A1:P1"/>
    <mergeCell ref="B2:N2"/>
    <mergeCell ref="B23:O23"/>
  </mergeCells>
  <hyperlinks>
    <hyperlink ref="A3" location="DEMOGRAFÍA_1!A1" display="DEMOGRAFÍA_1"/>
    <hyperlink ref="A4" location="DEMOGRAFÍA_2!A1" display="DEMOGRAFÍA_2"/>
    <hyperlink ref="A5" location="TURISMO_1!A1" display="TURISMO_1"/>
    <hyperlink ref="A6" location="TURISMO_2!A1" display="TURISMO_2"/>
    <hyperlink ref="A7" location="TURISMO_3!A1" display="TURISMO_3"/>
    <hyperlink ref="A9" location="PARO_1!A1" display="PARO_1"/>
    <hyperlink ref="A10" location="PARO_2!A1" display="PARO_2"/>
    <hyperlink ref="A11" location="PARO_3!A1" display="PARO_3"/>
    <hyperlink ref="A12" location="PARO_4!A1" display="PARO_4"/>
    <hyperlink ref="A13" location="PARO_5!A1" display="PARO_5"/>
    <hyperlink ref="A14" location="PARO_6!A1" display="PARO_6"/>
    <hyperlink ref="A15" location="PARO_7!A1" display="PARO_7"/>
    <hyperlink ref="A16" location="CONTRATOS_1!A1" display="CONTRATOS_1"/>
    <hyperlink ref="A17" location="CONTRATOS_2!A1" display="CONTRATOS_2"/>
    <hyperlink ref="A18" location="CONTRATOS_3!A1" display="CONTRATOS_3"/>
    <hyperlink ref="A19" location="CONTRATOS_4!A1" display="CONTRATOS_4"/>
    <hyperlink ref="A20" location="IPC_1!A1" display="IPC_1"/>
    <hyperlink ref="A21" location="IPC_2!A1" display="IPC_2"/>
    <hyperlink ref="A22" location="IGIC!A1" display="B.F.C."/>
    <hyperlink ref="A23" location="PIB_2!A1" display="PIB_2"/>
    <hyperlink ref="A24" location="'AFILIADOS S.S._1'!A1" display="AFILIADOS S.S._1"/>
    <hyperlink ref="A25" location="AFILIADOS_S.S._2!A1" display="AFILIADOS S.S._2"/>
    <hyperlink ref="A27" location="EPA_1!A1" display="EPA_1"/>
    <hyperlink ref="A28" location="EPA_2!A1" display="EPA_2"/>
    <hyperlink ref="A23" location="PIB!A1" display="PIB"/>
    <hyperlink ref="A26" location="'EMPRESAS S.S.'!A1" display="EMPRESAS S.S."/>
    <hyperlink ref="A8" location="CRUCEROS!A1" display="CRUCEROS"/>
  </hyperlinks>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showGridLines="0" zoomScaleNormal="100" workbookViewId="0">
      <selection activeCell="I18" sqref="I18"/>
    </sheetView>
  </sheetViews>
  <sheetFormatPr baseColWidth="10" defaultRowHeight="15"/>
  <cols>
    <col min="1" max="1" width="18.28515625" style="474" customWidth="1"/>
    <col min="2" max="2" width="13.140625" style="474" customWidth="1"/>
    <col min="3" max="3" width="15" style="474" customWidth="1"/>
    <col min="4" max="4" width="14" style="474" customWidth="1"/>
    <col min="5" max="5" width="13.85546875" style="474" customWidth="1"/>
    <col min="6" max="6" width="14" style="474" customWidth="1"/>
    <col min="7" max="7" width="22.42578125" style="474" customWidth="1"/>
    <col min="8" max="16384" width="11.42578125" style="474"/>
  </cols>
  <sheetData>
    <row r="1" spans="1:14" ht="28.5" customHeight="1">
      <c r="A1" s="534" t="s">
        <v>716</v>
      </c>
      <c r="B1" s="534"/>
      <c r="C1" s="534"/>
      <c r="D1" s="534"/>
      <c r="E1" s="534"/>
      <c r="F1" s="534"/>
      <c r="G1" s="534"/>
    </row>
    <row r="2" spans="1:14" ht="33.75" customHeight="1">
      <c r="A2" s="46" t="s">
        <v>87</v>
      </c>
      <c r="B2" s="45" t="s">
        <v>159</v>
      </c>
      <c r="C2" s="45" t="s">
        <v>158</v>
      </c>
      <c r="D2" s="45" t="s">
        <v>157</v>
      </c>
      <c r="E2" s="46" t="s">
        <v>156</v>
      </c>
      <c r="F2" s="45" t="s">
        <v>155</v>
      </c>
      <c r="G2" s="47" t="s">
        <v>131</v>
      </c>
    </row>
    <row r="3" spans="1:14">
      <c r="A3" s="140" t="s">
        <v>715</v>
      </c>
      <c r="B3" s="107">
        <v>175</v>
      </c>
      <c r="C3" s="107">
        <v>33584</v>
      </c>
      <c r="D3" s="107">
        <v>20903</v>
      </c>
      <c r="E3" s="107">
        <v>4030</v>
      </c>
      <c r="F3" s="107">
        <v>4022</v>
      </c>
      <c r="G3" s="316">
        <f>SUM(B3:F3)</f>
        <v>62714</v>
      </c>
      <c r="H3" s="1"/>
      <c r="J3" s="1"/>
      <c r="K3" s="1"/>
      <c r="L3" s="1"/>
      <c r="M3" s="1"/>
      <c r="N3" s="1"/>
    </row>
    <row r="4" spans="1:14">
      <c r="H4" s="1"/>
    </row>
    <row r="6" spans="1:14">
      <c r="H6" s="1"/>
      <c r="I6" s="107"/>
      <c r="J6" s="107"/>
      <c r="K6" s="107"/>
      <c r="L6" s="107"/>
      <c r="M6" s="107"/>
      <c r="N6" s="107"/>
    </row>
    <row r="7" spans="1:14">
      <c r="I7" s="107"/>
      <c r="J7" s="107"/>
      <c r="K7" s="107"/>
      <c r="L7" s="107"/>
      <c r="M7" s="107"/>
      <c r="N7" s="107"/>
    </row>
    <row r="10" spans="1:14">
      <c r="H10" s="107"/>
      <c r="I10" s="107"/>
      <c r="J10" s="107"/>
      <c r="K10" s="107"/>
      <c r="L10" s="107"/>
      <c r="M10" s="107"/>
      <c r="N10" s="1"/>
    </row>
    <row r="27" spans="1:2">
      <c r="A27" s="25" t="s">
        <v>95</v>
      </c>
      <c r="B27" s="25" t="s">
        <v>96</v>
      </c>
    </row>
    <row r="28" spans="1:2">
      <c r="A28" s="25" t="s">
        <v>97</v>
      </c>
      <c r="B28" s="25" t="s">
        <v>40</v>
      </c>
    </row>
  </sheetData>
  <sheetProtection algorithmName="SHA-512" hashValue="kC0YbcREVRMoMEvVhdshCkbS3G3TxdGm1ZUdYVPPT6pJjyfDBwgA6CFZPb703Tx4pFxiWZQ+GX4W3YlZxVLAMQ==" saltValue="ipsYe59d2H/96PxXepodSA==" spinCount="100000" sheet="1" objects="1" scenarios="1"/>
  <mergeCells count="1">
    <mergeCell ref="A1:G1"/>
  </mergeCells>
  <pageMargins left="0.7" right="0.7" top="0.75" bottom="0.75" header="0.3" footer="0.3"/>
  <pageSetup paperSize="9"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showGridLines="0" zoomScale="80" zoomScaleNormal="80" workbookViewId="0">
      <selection activeCell="B4" sqref="B4"/>
    </sheetView>
  </sheetViews>
  <sheetFormatPr baseColWidth="10" defaultRowHeight="15"/>
  <cols>
    <col min="1" max="1" width="17.85546875" style="474" customWidth="1"/>
    <col min="2" max="3" width="13.5703125" style="474" customWidth="1"/>
    <col min="4" max="9" width="17.85546875" style="474" customWidth="1"/>
    <col min="10" max="12" width="13.5703125" style="474" customWidth="1"/>
    <col min="13" max="256" width="11.42578125" style="474"/>
    <col min="257" max="257" width="17.85546875" style="474" customWidth="1"/>
    <col min="258" max="259" width="13.5703125" style="474" customWidth="1"/>
    <col min="260" max="265" width="17.85546875" style="474" customWidth="1"/>
    <col min="266" max="268" width="13.5703125" style="474" customWidth="1"/>
    <col min="269" max="512" width="11.42578125" style="474"/>
    <col min="513" max="513" width="17.85546875" style="474" customWidth="1"/>
    <col min="514" max="515" width="13.5703125" style="474" customWidth="1"/>
    <col min="516" max="521" width="17.85546875" style="474" customWidth="1"/>
    <col min="522" max="524" width="13.5703125" style="474" customWidth="1"/>
    <col min="525" max="768" width="11.42578125" style="474"/>
    <col min="769" max="769" width="17.85546875" style="474" customWidth="1"/>
    <col min="770" max="771" width="13.5703125" style="474" customWidth="1"/>
    <col min="772" max="777" width="17.85546875" style="474" customWidth="1"/>
    <col min="778" max="780" width="13.5703125" style="474" customWidth="1"/>
    <col min="781" max="1024" width="11.42578125" style="474"/>
    <col min="1025" max="1025" width="17.85546875" style="474" customWidth="1"/>
    <col min="1026" max="1027" width="13.5703125" style="474" customWidth="1"/>
    <col min="1028" max="1033" width="17.85546875" style="474" customWidth="1"/>
    <col min="1034" max="1036" width="13.5703125" style="474" customWidth="1"/>
    <col min="1037" max="1280" width="11.42578125" style="474"/>
    <col min="1281" max="1281" width="17.85546875" style="474" customWidth="1"/>
    <col min="1282" max="1283" width="13.5703125" style="474" customWidth="1"/>
    <col min="1284" max="1289" width="17.85546875" style="474" customWidth="1"/>
    <col min="1290" max="1292" width="13.5703125" style="474" customWidth="1"/>
    <col min="1293" max="1536" width="11.42578125" style="474"/>
    <col min="1537" max="1537" width="17.85546875" style="474" customWidth="1"/>
    <col min="1538" max="1539" width="13.5703125" style="474" customWidth="1"/>
    <col min="1540" max="1545" width="17.85546875" style="474" customWidth="1"/>
    <col min="1546" max="1548" width="13.5703125" style="474" customWidth="1"/>
    <col min="1549" max="1792" width="11.42578125" style="474"/>
    <col min="1793" max="1793" width="17.85546875" style="474" customWidth="1"/>
    <col min="1794" max="1795" width="13.5703125" style="474" customWidth="1"/>
    <col min="1796" max="1801" width="17.85546875" style="474" customWidth="1"/>
    <col min="1802" max="1804" width="13.5703125" style="474" customWidth="1"/>
    <col min="1805" max="2048" width="11.42578125" style="474"/>
    <col min="2049" max="2049" width="17.85546875" style="474" customWidth="1"/>
    <col min="2050" max="2051" width="13.5703125" style="474" customWidth="1"/>
    <col min="2052" max="2057" width="17.85546875" style="474" customWidth="1"/>
    <col min="2058" max="2060" width="13.5703125" style="474" customWidth="1"/>
    <col min="2061" max="2304" width="11.42578125" style="474"/>
    <col min="2305" max="2305" width="17.85546875" style="474" customWidth="1"/>
    <col min="2306" max="2307" width="13.5703125" style="474" customWidth="1"/>
    <col min="2308" max="2313" width="17.85546875" style="474" customWidth="1"/>
    <col min="2314" max="2316" width="13.5703125" style="474" customWidth="1"/>
    <col min="2317" max="2560" width="11.42578125" style="474"/>
    <col min="2561" max="2561" width="17.85546875" style="474" customWidth="1"/>
    <col min="2562" max="2563" width="13.5703125" style="474" customWidth="1"/>
    <col min="2564" max="2569" width="17.85546875" style="474" customWidth="1"/>
    <col min="2570" max="2572" width="13.5703125" style="474" customWidth="1"/>
    <col min="2573" max="2816" width="11.42578125" style="474"/>
    <col min="2817" max="2817" width="17.85546875" style="474" customWidth="1"/>
    <col min="2818" max="2819" width="13.5703125" style="474" customWidth="1"/>
    <col min="2820" max="2825" width="17.85546875" style="474" customWidth="1"/>
    <col min="2826" max="2828" width="13.5703125" style="474" customWidth="1"/>
    <col min="2829" max="3072" width="11.42578125" style="474"/>
    <col min="3073" max="3073" width="17.85546875" style="474" customWidth="1"/>
    <col min="3074" max="3075" width="13.5703125" style="474" customWidth="1"/>
    <col min="3076" max="3081" width="17.85546875" style="474" customWidth="1"/>
    <col min="3082" max="3084" width="13.5703125" style="474" customWidth="1"/>
    <col min="3085" max="3328" width="11.42578125" style="474"/>
    <col min="3329" max="3329" width="17.85546875" style="474" customWidth="1"/>
    <col min="3330" max="3331" width="13.5703125" style="474" customWidth="1"/>
    <col min="3332" max="3337" width="17.85546875" style="474" customWidth="1"/>
    <col min="3338" max="3340" width="13.5703125" style="474" customWidth="1"/>
    <col min="3341" max="3584" width="11.42578125" style="474"/>
    <col min="3585" max="3585" width="17.85546875" style="474" customWidth="1"/>
    <col min="3586" max="3587" width="13.5703125" style="474" customWidth="1"/>
    <col min="3588" max="3593" width="17.85546875" style="474" customWidth="1"/>
    <col min="3594" max="3596" width="13.5703125" style="474" customWidth="1"/>
    <col min="3597" max="3840" width="11.42578125" style="474"/>
    <col min="3841" max="3841" width="17.85546875" style="474" customWidth="1"/>
    <col min="3842" max="3843" width="13.5703125" style="474" customWidth="1"/>
    <col min="3844" max="3849" width="17.85546875" style="474" customWidth="1"/>
    <col min="3850" max="3852" width="13.5703125" style="474" customWidth="1"/>
    <col min="3853" max="4096" width="11.42578125" style="474"/>
    <col min="4097" max="4097" width="17.85546875" style="474" customWidth="1"/>
    <col min="4098" max="4099" width="13.5703125" style="474" customWidth="1"/>
    <col min="4100" max="4105" width="17.85546875" style="474" customWidth="1"/>
    <col min="4106" max="4108" width="13.5703125" style="474" customWidth="1"/>
    <col min="4109" max="4352" width="11.42578125" style="474"/>
    <col min="4353" max="4353" width="17.85546875" style="474" customWidth="1"/>
    <col min="4354" max="4355" width="13.5703125" style="474" customWidth="1"/>
    <col min="4356" max="4361" width="17.85546875" style="474" customWidth="1"/>
    <col min="4362" max="4364" width="13.5703125" style="474" customWidth="1"/>
    <col min="4365" max="4608" width="11.42578125" style="474"/>
    <col min="4609" max="4609" width="17.85546875" style="474" customWidth="1"/>
    <col min="4610" max="4611" width="13.5703125" style="474" customWidth="1"/>
    <col min="4612" max="4617" width="17.85546875" style="474" customWidth="1"/>
    <col min="4618" max="4620" width="13.5703125" style="474" customWidth="1"/>
    <col min="4621" max="4864" width="11.42578125" style="474"/>
    <col min="4865" max="4865" width="17.85546875" style="474" customWidth="1"/>
    <col min="4866" max="4867" width="13.5703125" style="474" customWidth="1"/>
    <col min="4868" max="4873" width="17.85546875" style="474" customWidth="1"/>
    <col min="4874" max="4876" width="13.5703125" style="474" customWidth="1"/>
    <col min="4877" max="5120" width="11.42578125" style="474"/>
    <col min="5121" max="5121" width="17.85546875" style="474" customWidth="1"/>
    <col min="5122" max="5123" width="13.5703125" style="474" customWidth="1"/>
    <col min="5124" max="5129" width="17.85546875" style="474" customWidth="1"/>
    <col min="5130" max="5132" width="13.5703125" style="474" customWidth="1"/>
    <col min="5133" max="5376" width="11.42578125" style="474"/>
    <col min="5377" max="5377" width="17.85546875" style="474" customWidth="1"/>
    <col min="5378" max="5379" width="13.5703125" style="474" customWidth="1"/>
    <col min="5380" max="5385" width="17.85546875" style="474" customWidth="1"/>
    <col min="5386" max="5388" width="13.5703125" style="474" customWidth="1"/>
    <col min="5389" max="5632" width="11.42578125" style="474"/>
    <col min="5633" max="5633" width="17.85546875" style="474" customWidth="1"/>
    <col min="5634" max="5635" width="13.5703125" style="474" customWidth="1"/>
    <col min="5636" max="5641" width="17.85546875" style="474" customWidth="1"/>
    <col min="5642" max="5644" width="13.5703125" style="474" customWidth="1"/>
    <col min="5645" max="5888" width="11.42578125" style="474"/>
    <col min="5889" max="5889" width="17.85546875" style="474" customWidth="1"/>
    <col min="5890" max="5891" width="13.5703125" style="474" customWidth="1"/>
    <col min="5892" max="5897" width="17.85546875" style="474" customWidth="1"/>
    <col min="5898" max="5900" width="13.5703125" style="474" customWidth="1"/>
    <col min="5901" max="6144" width="11.42578125" style="474"/>
    <col min="6145" max="6145" width="17.85546875" style="474" customWidth="1"/>
    <col min="6146" max="6147" width="13.5703125" style="474" customWidth="1"/>
    <col min="6148" max="6153" width="17.85546875" style="474" customWidth="1"/>
    <col min="6154" max="6156" width="13.5703125" style="474" customWidth="1"/>
    <col min="6157" max="6400" width="11.42578125" style="474"/>
    <col min="6401" max="6401" width="17.85546875" style="474" customWidth="1"/>
    <col min="6402" max="6403" width="13.5703125" style="474" customWidth="1"/>
    <col min="6404" max="6409" width="17.85546875" style="474" customWidth="1"/>
    <col min="6410" max="6412" width="13.5703125" style="474" customWidth="1"/>
    <col min="6413" max="6656" width="11.42578125" style="474"/>
    <col min="6657" max="6657" width="17.85546875" style="474" customWidth="1"/>
    <col min="6658" max="6659" width="13.5703125" style="474" customWidth="1"/>
    <col min="6660" max="6665" width="17.85546875" style="474" customWidth="1"/>
    <col min="6666" max="6668" width="13.5703125" style="474" customWidth="1"/>
    <col min="6669" max="6912" width="11.42578125" style="474"/>
    <col min="6913" max="6913" width="17.85546875" style="474" customWidth="1"/>
    <col min="6914" max="6915" width="13.5703125" style="474" customWidth="1"/>
    <col min="6916" max="6921" width="17.85546875" style="474" customWidth="1"/>
    <col min="6922" max="6924" width="13.5703125" style="474" customWidth="1"/>
    <col min="6925" max="7168" width="11.42578125" style="474"/>
    <col min="7169" max="7169" width="17.85546875" style="474" customWidth="1"/>
    <col min="7170" max="7171" width="13.5703125" style="474" customWidth="1"/>
    <col min="7172" max="7177" width="17.85546875" style="474" customWidth="1"/>
    <col min="7178" max="7180" width="13.5703125" style="474" customWidth="1"/>
    <col min="7181" max="7424" width="11.42578125" style="474"/>
    <col min="7425" max="7425" width="17.85546875" style="474" customWidth="1"/>
    <col min="7426" max="7427" width="13.5703125" style="474" customWidth="1"/>
    <col min="7428" max="7433" width="17.85546875" style="474" customWidth="1"/>
    <col min="7434" max="7436" width="13.5703125" style="474" customWidth="1"/>
    <col min="7437" max="7680" width="11.42578125" style="474"/>
    <col min="7681" max="7681" width="17.85546875" style="474" customWidth="1"/>
    <col min="7682" max="7683" width="13.5703125" style="474" customWidth="1"/>
    <col min="7684" max="7689" width="17.85546875" style="474" customWidth="1"/>
    <col min="7690" max="7692" width="13.5703125" style="474" customWidth="1"/>
    <col min="7693" max="7936" width="11.42578125" style="474"/>
    <col min="7937" max="7937" width="17.85546875" style="474" customWidth="1"/>
    <col min="7938" max="7939" width="13.5703125" style="474" customWidth="1"/>
    <col min="7940" max="7945" width="17.85546875" style="474" customWidth="1"/>
    <col min="7946" max="7948" width="13.5703125" style="474" customWidth="1"/>
    <col min="7949" max="8192" width="11.42578125" style="474"/>
    <col min="8193" max="8193" width="17.85546875" style="474" customWidth="1"/>
    <col min="8194" max="8195" width="13.5703125" style="474" customWidth="1"/>
    <col min="8196" max="8201" width="17.85546875" style="474" customWidth="1"/>
    <col min="8202" max="8204" width="13.5703125" style="474" customWidth="1"/>
    <col min="8205" max="8448" width="11.42578125" style="474"/>
    <col min="8449" max="8449" width="17.85546875" style="474" customWidth="1"/>
    <col min="8450" max="8451" width="13.5703125" style="474" customWidth="1"/>
    <col min="8452" max="8457" width="17.85546875" style="474" customWidth="1"/>
    <col min="8458" max="8460" width="13.5703125" style="474" customWidth="1"/>
    <col min="8461" max="8704" width="11.42578125" style="474"/>
    <col min="8705" max="8705" width="17.85546875" style="474" customWidth="1"/>
    <col min="8706" max="8707" width="13.5703125" style="474" customWidth="1"/>
    <col min="8708" max="8713" width="17.85546875" style="474" customWidth="1"/>
    <col min="8714" max="8716" width="13.5703125" style="474" customWidth="1"/>
    <col min="8717" max="8960" width="11.42578125" style="474"/>
    <col min="8961" max="8961" width="17.85546875" style="474" customWidth="1"/>
    <col min="8962" max="8963" width="13.5703125" style="474" customWidth="1"/>
    <col min="8964" max="8969" width="17.85546875" style="474" customWidth="1"/>
    <col min="8970" max="8972" width="13.5703125" style="474" customWidth="1"/>
    <col min="8973" max="9216" width="11.42578125" style="474"/>
    <col min="9217" max="9217" width="17.85546875" style="474" customWidth="1"/>
    <col min="9218" max="9219" width="13.5703125" style="474" customWidth="1"/>
    <col min="9220" max="9225" width="17.85546875" style="474" customWidth="1"/>
    <col min="9226" max="9228" width="13.5703125" style="474" customWidth="1"/>
    <col min="9229" max="9472" width="11.42578125" style="474"/>
    <col min="9473" max="9473" width="17.85546875" style="474" customWidth="1"/>
    <col min="9474" max="9475" width="13.5703125" style="474" customWidth="1"/>
    <col min="9476" max="9481" width="17.85546875" style="474" customWidth="1"/>
    <col min="9482" max="9484" width="13.5703125" style="474" customWidth="1"/>
    <col min="9485" max="9728" width="11.42578125" style="474"/>
    <col min="9729" max="9729" width="17.85546875" style="474" customWidth="1"/>
    <col min="9730" max="9731" width="13.5703125" style="474" customWidth="1"/>
    <col min="9732" max="9737" width="17.85546875" style="474" customWidth="1"/>
    <col min="9738" max="9740" width="13.5703125" style="474" customWidth="1"/>
    <col min="9741" max="9984" width="11.42578125" style="474"/>
    <col min="9985" max="9985" width="17.85546875" style="474" customWidth="1"/>
    <col min="9986" max="9987" width="13.5703125" style="474" customWidth="1"/>
    <col min="9988" max="9993" width="17.85546875" style="474" customWidth="1"/>
    <col min="9994" max="9996" width="13.5703125" style="474" customWidth="1"/>
    <col min="9997" max="10240" width="11.42578125" style="474"/>
    <col min="10241" max="10241" width="17.85546875" style="474" customWidth="1"/>
    <col min="10242" max="10243" width="13.5703125" style="474" customWidth="1"/>
    <col min="10244" max="10249" width="17.85546875" style="474" customWidth="1"/>
    <col min="10250" max="10252" width="13.5703125" style="474" customWidth="1"/>
    <col min="10253" max="10496" width="11.42578125" style="474"/>
    <col min="10497" max="10497" width="17.85546875" style="474" customWidth="1"/>
    <col min="10498" max="10499" width="13.5703125" style="474" customWidth="1"/>
    <col min="10500" max="10505" width="17.85546875" style="474" customWidth="1"/>
    <col min="10506" max="10508" width="13.5703125" style="474" customWidth="1"/>
    <col min="10509" max="10752" width="11.42578125" style="474"/>
    <col min="10753" max="10753" width="17.85546875" style="474" customWidth="1"/>
    <col min="10754" max="10755" width="13.5703125" style="474" customWidth="1"/>
    <col min="10756" max="10761" width="17.85546875" style="474" customWidth="1"/>
    <col min="10762" max="10764" width="13.5703125" style="474" customWidth="1"/>
    <col min="10765" max="11008" width="11.42578125" style="474"/>
    <col min="11009" max="11009" width="17.85546875" style="474" customWidth="1"/>
    <col min="11010" max="11011" width="13.5703125" style="474" customWidth="1"/>
    <col min="11012" max="11017" width="17.85546875" style="474" customWidth="1"/>
    <col min="11018" max="11020" width="13.5703125" style="474" customWidth="1"/>
    <col min="11021" max="11264" width="11.42578125" style="474"/>
    <col min="11265" max="11265" width="17.85546875" style="474" customWidth="1"/>
    <col min="11266" max="11267" width="13.5703125" style="474" customWidth="1"/>
    <col min="11268" max="11273" width="17.85546875" style="474" customWidth="1"/>
    <col min="11274" max="11276" width="13.5703125" style="474" customWidth="1"/>
    <col min="11277" max="11520" width="11.42578125" style="474"/>
    <col min="11521" max="11521" width="17.85546875" style="474" customWidth="1"/>
    <col min="11522" max="11523" width="13.5703125" style="474" customWidth="1"/>
    <col min="11524" max="11529" width="17.85546875" style="474" customWidth="1"/>
    <col min="11530" max="11532" width="13.5703125" style="474" customWidth="1"/>
    <col min="11533" max="11776" width="11.42578125" style="474"/>
    <col min="11777" max="11777" width="17.85546875" style="474" customWidth="1"/>
    <col min="11778" max="11779" width="13.5703125" style="474" customWidth="1"/>
    <col min="11780" max="11785" width="17.85546875" style="474" customWidth="1"/>
    <col min="11786" max="11788" width="13.5703125" style="474" customWidth="1"/>
    <col min="11789" max="12032" width="11.42578125" style="474"/>
    <col min="12033" max="12033" width="17.85546875" style="474" customWidth="1"/>
    <col min="12034" max="12035" width="13.5703125" style="474" customWidth="1"/>
    <col min="12036" max="12041" width="17.85546875" style="474" customWidth="1"/>
    <col min="12042" max="12044" width="13.5703125" style="474" customWidth="1"/>
    <col min="12045" max="12288" width="11.42578125" style="474"/>
    <col min="12289" max="12289" width="17.85546875" style="474" customWidth="1"/>
    <col min="12290" max="12291" width="13.5703125" style="474" customWidth="1"/>
    <col min="12292" max="12297" width="17.85546875" style="474" customWidth="1"/>
    <col min="12298" max="12300" width="13.5703125" style="474" customWidth="1"/>
    <col min="12301" max="12544" width="11.42578125" style="474"/>
    <col min="12545" max="12545" width="17.85546875" style="474" customWidth="1"/>
    <col min="12546" max="12547" width="13.5703125" style="474" customWidth="1"/>
    <col min="12548" max="12553" width="17.85546875" style="474" customWidth="1"/>
    <col min="12554" max="12556" width="13.5703125" style="474" customWidth="1"/>
    <col min="12557" max="12800" width="11.42578125" style="474"/>
    <col min="12801" max="12801" width="17.85546875" style="474" customWidth="1"/>
    <col min="12802" max="12803" width="13.5703125" style="474" customWidth="1"/>
    <col min="12804" max="12809" width="17.85546875" style="474" customWidth="1"/>
    <col min="12810" max="12812" width="13.5703125" style="474" customWidth="1"/>
    <col min="12813" max="13056" width="11.42578125" style="474"/>
    <col min="13057" max="13057" width="17.85546875" style="474" customWidth="1"/>
    <col min="13058" max="13059" width="13.5703125" style="474" customWidth="1"/>
    <col min="13060" max="13065" width="17.85546875" style="474" customWidth="1"/>
    <col min="13066" max="13068" width="13.5703125" style="474" customWidth="1"/>
    <col min="13069" max="13312" width="11.42578125" style="474"/>
    <col min="13313" max="13313" width="17.85546875" style="474" customWidth="1"/>
    <col min="13314" max="13315" width="13.5703125" style="474" customWidth="1"/>
    <col min="13316" max="13321" width="17.85546875" style="474" customWidth="1"/>
    <col min="13322" max="13324" width="13.5703125" style="474" customWidth="1"/>
    <col min="13325" max="13568" width="11.42578125" style="474"/>
    <col min="13569" max="13569" width="17.85546875" style="474" customWidth="1"/>
    <col min="13570" max="13571" width="13.5703125" style="474" customWidth="1"/>
    <col min="13572" max="13577" width="17.85546875" style="474" customWidth="1"/>
    <col min="13578" max="13580" width="13.5703125" style="474" customWidth="1"/>
    <col min="13581" max="13824" width="11.42578125" style="474"/>
    <col min="13825" max="13825" width="17.85546875" style="474" customWidth="1"/>
    <col min="13826" max="13827" width="13.5703125" style="474" customWidth="1"/>
    <col min="13828" max="13833" width="17.85546875" style="474" customWidth="1"/>
    <col min="13834" max="13836" width="13.5703125" style="474" customWidth="1"/>
    <col min="13837" max="14080" width="11.42578125" style="474"/>
    <col min="14081" max="14081" width="17.85546875" style="474" customWidth="1"/>
    <col min="14082" max="14083" width="13.5703125" style="474" customWidth="1"/>
    <col min="14084" max="14089" width="17.85546875" style="474" customWidth="1"/>
    <col min="14090" max="14092" width="13.5703125" style="474" customWidth="1"/>
    <col min="14093" max="14336" width="11.42578125" style="474"/>
    <col min="14337" max="14337" width="17.85546875" style="474" customWidth="1"/>
    <col min="14338" max="14339" width="13.5703125" style="474" customWidth="1"/>
    <col min="14340" max="14345" width="17.85546875" style="474" customWidth="1"/>
    <col min="14346" max="14348" width="13.5703125" style="474" customWidth="1"/>
    <col min="14349" max="14592" width="11.42578125" style="474"/>
    <col min="14593" max="14593" width="17.85546875" style="474" customWidth="1"/>
    <col min="14594" max="14595" width="13.5703125" style="474" customWidth="1"/>
    <col min="14596" max="14601" width="17.85546875" style="474" customWidth="1"/>
    <col min="14602" max="14604" width="13.5703125" style="474" customWidth="1"/>
    <col min="14605" max="14848" width="11.42578125" style="474"/>
    <col min="14849" max="14849" width="17.85546875" style="474" customWidth="1"/>
    <col min="14850" max="14851" width="13.5703125" style="474" customWidth="1"/>
    <col min="14852" max="14857" width="17.85546875" style="474" customWidth="1"/>
    <col min="14858" max="14860" width="13.5703125" style="474" customWidth="1"/>
    <col min="14861" max="15104" width="11.42578125" style="474"/>
    <col min="15105" max="15105" width="17.85546875" style="474" customWidth="1"/>
    <col min="15106" max="15107" width="13.5703125" style="474" customWidth="1"/>
    <col min="15108" max="15113" width="17.85546875" style="474" customWidth="1"/>
    <col min="15114" max="15116" width="13.5703125" style="474" customWidth="1"/>
    <col min="15117" max="15360" width="11.42578125" style="474"/>
    <col min="15361" max="15361" width="17.85546875" style="474" customWidth="1"/>
    <col min="15362" max="15363" width="13.5703125" style="474" customWidth="1"/>
    <col min="15364" max="15369" width="17.85546875" style="474" customWidth="1"/>
    <col min="15370" max="15372" width="13.5703125" style="474" customWidth="1"/>
    <col min="15373" max="15616" width="11.42578125" style="474"/>
    <col min="15617" max="15617" width="17.85546875" style="474" customWidth="1"/>
    <col min="15618" max="15619" width="13.5703125" style="474" customWidth="1"/>
    <col min="15620" max="15625" width="17.85546875" style="474" customWidth="1"/>
    <col min="15626" max="15628" width="13.5703125" style="474" customWidth="1"/>
    <col min="15629" max="15872" width="11.42578125" style="474"/>
    <col min="15873" max="15873" width="17.85546875" style="474" customWidth="1"/>
    <col min="15874" max="15875" width="13.5703125" style="474" customWidth="1"/>
    <col min="15876" max="15881" width="17.85546875" style="474" customWidth="1"/>
    <col min="15882" max="15884" width="13.5703125" style="474" customWidth="1"/>
    <col min="15885" max="16128" width="11.42578125" style="474"/>
    <col min="16129" max="16129" width="17.85546875" style="474" customWidth="1"/>
    <col min="16130" max="16131" width="13.5703125" style="474" customWidth="1"/>
    <col min="16132" max="16137" width="17.85546875" style="474" customWidth="1"/>
    <col min="16138" max="16140" width="13.5703125" style="474" customWidth="1"/>
    <col min="16141" max="16384" width="11.42578125" style="474"/>
  </cols>
  <sheetData>
    <row r="1" spans="1:18" ht="22.5" customHeight="1">
      <c r="A1" s="534" t="s">
        <v>717</v>
      </c>
      <c r="B1" s="534"/>
      <c r="C1" s="534"/>
      <c r="D1" s="534"/>
      <c r="E1" s="534"/>
      <c r="F1" s="534"/>
      <c r="G1" s="534"/>
      <c r="H1" s="534"/>
      <c r="I1" s="534"/>
      <c r="J1" s="534"/>
      <c r="K1" s="534"/>
      <c r="L1" s="534"/>
    </row>
    <row r="2" spans="1:18" ht="96.75" customHeight="1">
      <c r="A2" s="46" t="s">
        <v>87</v>
      </c>
      <c r="B2" s="45" t="s">
        <v>133</v>
      </c>
      <c r="C2" s="46" t="s">
        <v>134</v>
      </c>
      <c r="D2" s="45" t="s">
        <v>135</v>
      </c>
      <c r="E2" s="46" t="s">
        <v>136</v>
      </c>
      <c r="F2" s="45" t="s">
        <v>137</v>
      </c>
      <c r="G2" s="46" t="s">
        <v>138</v>
      </c>
      <c r="H2" s="45" t="s">
        <v>139</v>
      </c>
      <c r="I2" s="46" t="s">
        <v>140</v>
      </c>
      <c r="J2" s="45" t="s">
        <v>141</v>
      </c>
      <c r="K2" s="46" t="s">
        <v>142</v>
      </c>
      <c r="L2" s="47" t="s">
        <v>131</v>
      </c>
    </row>
    <row r="3" spans="1:18">
      <c r="A3" s="140" t="s">
        <v>715</v>
      </c>
      <c r="B3" s="108">
        <v>57</v>
      </c>
      <c r="C3" s="108">
        <v>297</v>
      </c>
      <c r="D3" s="108">
        <v>3796</v>
      </c>
      <c r="E3" s="108">
        <v>3844</v>
      </c>
      <c r="F3" s="108">
        <v>6867</v>
      </c>
      <c r="G3" s="108">
        <v>23193</v>
      </c>
      <c r="H3" s="108">
        <v>710</v>
      </c>
      <c r="I3" s="108">
        <v>5121</v>
      </c>
      <c r="J3" s="108">
        <v>1955</v>
      </c>
      <c r="K3" s="108">
        <v>16874</v>
      </c>
      <c r="L3" s="110">
        <f>SUM(B3:K3)</f>
        <v>62714</v>
      </c>
      <c r="M3" s="1"/>
    </row>
    <row r="4" spans="1:18">
      <c r="M4" s="1"/>
    </row>
    <row r="8" spans="1:18">
      <c r="I8" s="1"/>
    </row>
    <row r="12" spans="1:18">
      <c r="H12" s="108"/>
      <c r="I12" s="108"/>
      <c r="J12" s="108"/>
      <c r="K12" s="108"/>
      <c r="L12" s="108"/>
      <c r="M12" s="108"/>
      <c r="N12" s="108"/>
      <c r="O12" s="108"/>
      <c r="P12" s="108"/>
      <c r="Q12" s="108"/>
      <c r="R12" s="108"/>
    </row>
    <row r="33" spans="1:2">
      <c r="A33" s="25" t="s">
        <v>95</v>
      </c>
      <c r="B33" s="25" t="s">
        <v>96</v>
      </c>
    </row>
    <row r="34" spans="1:2">
      <c r="A34" s="25" t="s">
        <v>97</v>
      </c>
      <c r="B34" s="25" t="s">
        <v>40</v>
      </c>
    </row>
  </sheetData>
  <sheetProtection algorithmName="SHA-512" hashValue="FDdXIQ4cxA75dKbXo6tasaAFSmfwhtRMsf9VV55E+Ov0v4PrQwp+ScthZ2iDC0GRb81UUNti/WfsgbHLiCo/+Q==" saltValue="kiNheJv0zdsK8dyVBQsWVg==" spinCount="100000" sheet="1" objects="1" scenarios="1"/>
  <mergeCells count="1">
    <mergeCell ref="A1:L1"/>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3"/>
  <sheetViews>
    <sheetView showGridLines="0" zoomScale="70" zoomScaleNormal="70" workbookViewId="0">
      <selection activeCell="K44" sqref="K44"/>
    </sheetView>
  </sheetViews>
  <sheetFormatPr baseColWidth="10" defaultRowHeight="15"/>
  <cols>
    <col min="1" max="1" width="29.28515625" style="474" bestFit="1" customWidth="1"/>
    <col min="2" max="3" width="11.42578125" style="474"/>
    <col min="4" max="4" width="14.42578125" style="474" bestFit="1" customWidth="1"/>
    <col min="5" max="256" width="11.42578125" style="474"/>
    <col min="257" max="257" width="24.140625" style="474" bestFit="1" customWidth="1"/>
    <col min="258" max="512" width="11.42578125" style="474"/>
    <col min="513" max="513" width="24.140625" style="474" bestFit="1" customWidth="1"/>
    <col min="514" max="768" width="11.42578125" style="474"/>
    <col min="769" max="769" width="24.140625" style="474" bestFit="1" customWidth="1"/>
    <col min="770" max="1024" width="11.42578125" style="474"/>
    <col min="1025" max="1025" width="24.140625" style="474" bestFit="1" customWidth="1"/>
    <col min="1026" max="1280" width="11.42578125" style="474"/>
    <col min="1281" max="1281" width="24.140625" style="474" bestFit="1" customWidth="1"/>
    <col min="1282" max="1536" width="11.42578125" style="474"/>
    <col min="1537" max="1537" width="24.140625" style="474" bestFit="1" customWidth="1"/>
    <col min="1538" max="1792" width="11.42578125" style="474"/>
    <col min="1793" max="1793" width="24.140625" style="474" bestFit="1" customWidth="1"/>
    <col min="1794" max="2048" width="11.42578125" style="474"/>
    <col min="2049" max="2049" width="24.140625" style="474" bestFit="1" customWidth="1"/>
    <col min="2050" max="2304" width="11.42578125" style="474"/>
    <col min="2305" max="2305" width="24.140625" style="474" bestFit="1" customWidth="1"/>
    <col min="2306" max="2560" width="11.42578125" style="474"/>
    <col min="2561" max="2561" width="24.140625" style="474" bestFit="1" customWidth="1"/>
    <col min="2562" max="2816" width="11.42578125" style="474"/>
    <col min="2817" max="2817" width="24.140625" style="474" bestFit="1" customWidth="1"/>
    <col min="2818" max="3072" width="11.42578125" style="474"/>
    <col min="3073" max="3073" width="24.140625" style="474" bestFit="1" customWidth="1"/>
    <col min="3074" max="3328" width="11.42578125" style="474"/>
    <col min="3329" max="3329" width="24.140625" style="474" bestFit="1" customWidth="1"/>
    <col min="3330" max="3584" width="11.42578125" style="474"/>
    <col min="3585" max="3585" width="24.140625" style="474" bestFit="1" customWidth="1"/>
    <col min="3586" max="3840" width="11.42578125" style="474"/>
    <col min="3841" max="3841" width="24.140625" style="474" bestFit="1" customWidth="1"/>
    <col min="3842" max="4096" width="11.42578125" style="474"/>
    <col min="4097" max="4097" width="24.140625" style="474" bestFit="1" customWidth="1"/>
    <col min="4098" max="4352" width="11.42578125" style="474"/>
    <col min="4353" max="4353" width="24.140625" style="474" bestFit="1" customWidth="1"/>
    <col min="4354" max="4608" width="11.42578125" style="474"/>
    <col min="4609" max="4609" width="24.140625" style="474" bestFit="1" customWidth="1"/>
    <col min="4610" max="4864" width="11.42578125" style="474"/>
    <col min="4865" max="4865" width="24.140625" style="474" bestFit="1" customWidth="1"/>
    <col min="4866" max="5120" width="11.42578125" style="474"/>
    <col min="5121" max="5121" width="24.140625" style="474" bestFit="1" customWidth="1"/>
    <col min="5122" max="5376" width="11.42578125" style="474"/>
    <col min="5377" max="5377" width="24.140625" style="474" bestFit="1" customWidth="1"/>
    <col min="5378" max="5632" width="11.42578125" style="474"/>
    <col min="5633" max="5633" width="24.140625" style="474" bestFit="1" customWidth="1"/>
    <col min="5634" max="5888" width="11.42578125" style="474"/>
    <col min="5889" max="5889" width="24.140625" style="474" bestFit="1" customWidth="1"/>
    <col min="5890" max="6144" width="11.42578125" style="474"/>
    <col min="6145" max="6145" width="24.140625" style="474" bestFit="1" customWidth="1"/>
    <col min="6146" max="6400" width="11.42578125" style="474"/>
    <col min="6401" max="6401" width="24.140625" style="474" bestFit="1" customWidth="1"/>
    <col min="6402" max="6656" width="11.42578125" style="474"/>
    <col min="6657" max="6657" width="24.140625" style="474" bestFit="1" customWidth="1"/>
    <col min="6658" max="6912" width="11.42578125" style="474"/>
    <col min="6913" max="6913" width="24.140625" style="474" bestFit="1" customWidth="1"/>
    <col min="6914" max="7168" width="11.42578125" style="474"/>
    <col min="7169" max="7169" width="24.140625" style="474" bestFit="1" customWidth="1"/>
    <col min="7170" max="7424" width="11.42578125" style="474"/>
    <col min="7425" max="7425" width="24.140625" style="474" bestFit="1" customWidth="1"/>
    <col min="7426" max="7680" width="11.42578125" style="474"/>
    <col min="7681" max="7681" width="24.140625" style="474" bestFit="1" customWidth="1"/>
    <col min="7682" max="7936" width="11.42578125" style="474"/>
    <col min="7937" max="7937" width="24.140625" style="474" bestFit="1" customWidth="1"/>
    <col min="7938" max="8192" width="11.42578125" style="474"/>
    <col min="8193" max="8193" width="24.140625" style="474" bestFit="1" customWidth="1"/>
    <col min="8194" max="8448" width="11.42578125" style="474"/>
    <col min="8449" max="8449" width="24.140625" style="474" bestFit="1" customWidth="1"/>
    <col min="8450" max="8704" width="11.42578125" style="474"/>
    <col min="8705" max="8705" width="24.140625" style="474" bestFit="1" customWidth="1"/>
    <col min="8706" max="8960" width="11.42578125" style="474"/>
    <col min="8961" max="8961" width="24.140625" style="474" bestFit="1" customWidth="1"/>
    <col min="8962" max="9216" width="11.42578125" style="474"/>
    <col min="9217" max="9217" width="24.140625" style="474" bestFit="1" customWidth="1"/>
    <col min="9218" max="9472" width="11.42578125" style="474"/>
    <col min="9473" max="9473" width="24.140625" style="474" bestFit="1" customWidth="1"/>
    <col min="9474" max="9728" width="11.42578125" style="474"/>
    <col min="9729" max="9729" width="24.140625" style="474" bestFit="1" customWidth="1"/>
    <col min="9730" max="9984" width="11.42578125" style="474"/>
    <col min="9985" max="9985" width="24.140625" style="474" bestFit="1" customWidth="1"/>
    <col min="9986" max="10240" width="11.42578125" style="474"/>
    <col min="10241" max="10241" width="24.140625" style="474" bestFit="1" customWidth="1"/>
    <col min="10242" max="10496" width="11.42578125" style="474"/>
    <col min="10497" max="10497" width="24.140625" style="474" bestFit="1" customWidth="1"/>
    <col min="10498" max="10752" width="11.42578125" style="474"/>
    <col min="10753" max="10753" width="24.140625" style="474" bestFit="1" customWidth="1"/>
    <col min="10754" max="11008" width="11.42578125" style="474"/>
    <col min="11009" max="11009" width="24.140625" style="474" bestFit="1" customWidth="1"/>
    <col min="11010" max="11264" width="11.42578125" style="474"/>
    <col min="11265" max="11265" width="24.140625" style="474" bestFit="1" customWidth="1"/>
    <col min="11266" max="11520" width="11.42578125" style="474"/>
    <col min="11521" max="11521" width="24.140625" style="474" bestFit="1" customWidth="1"/>
    <col min="11522" max="11776" width="11.42578125" style="474"/>
    <col min="11777" max="11777" width="24.140625" style="474" bestFit="1" customWidth="1"/>
    <col min="11778" max="12032" width="11.42578125" style="474"/>
    <col min="12033" max="12033" width="24.140625" style="474" bestFit="1" customWidth="1"/>
    <col min="12034" max="12288" width="11.42578125" style="474"/>
    <col min="12289" max="12289" width="24.140625" style="474" bestFit="1" customWidth="1"/>
    <col min="12290" max="12544" width="11.42578125" style="474"/>
    <col min="12545" max="12545" width="24.140625" style="474" bestFit="1" customWidth="1"/>
    <col min="12546" max="12800" width="11.42578125" style="474"/>
    <col min="12801" max="12801" width="24.140625" style="474" bestFit="1" customWidth="1"/>
    <col min="12802" max="13056" width="11.42578125" style="474"/>
    <col min="13057" max="13057" width="24.140625" style="474" bestFit="1" customWidth="1"/>
    <col min="13058" max="13312" width="11.42578125" style="474"/>
    <col min="13313" max="13313" width="24.140625" style="474" bestFit="1" customWidth="1"/>
    <col min="13314" max="13568" width="11.42578125" style="474"/>
    <col min="13569" max="13569" width="24.140625" style="474" bestFit="1" customWidth="1"/>
    <col min="13570" max="13824" width="11.42578125" style="474"/>
    <col min="13825" max="13825" width="24.140625" style="474" bestFit="1" customWidth="1"/>
    <col min="13826" max="14080" width="11.42578125" style="474"/>
    <col min="14081" max="14081" width="24.140625" style="474" bestFit="1" customWidth="1"/>
    <col min="14082" max="14336" width="11.42578125" style="474"/>
    <col min="14337" max="14337" width="24.140625" style="474" bestFit="1" customWidth="1"/>
    <col min="14338" max="14592" width="11.42578125" style="474"/>
    <col min="14593" max="14593" width="24.140625" style="474" bestFit="1" customWidth="1"/>
    <col min="14594" max="14848" width="11.42578125" style="474"/>
    <col min="14849" max="14849" width="24.140625" style="474" bestFit="1" customWidth="1"/>
    <col min="14850" max="15104" width="11.42578125" style="474"/>
    <col min="15105" max="15105" width="24.140625" style="474" bestFit="1" customWidth="1"/>
    <col min="15106" max="15360" width="11.42578125" style="474"/>
    <col min="15361" max="15361" width="24.140625" style="474" bestFit="1" customWidth="1"/>
    <col min="15362" max="15616" width="11.42578125" style="474"/>
    <col min="15617" max="15617" width="24.140625" style="474" bestFit="1" customWidth="1"/>
    <col min="15618" max="15872" width="11.42578125" style="474"/>
    <col min="15873" max="15873" width="24.140625" style="474" bestFit="1" customWidth="1"/>
    <col min="15874" max="16128" width="11.42578125" style="474"/>
    <col min="16129" max="16129" width="24.140625" style="474" bestFit="1" customWidth="1"/>
    <col min="16130" max="16384" width="11.42578125" style="474"/>
  </cols>
  <sheetData>
    <row r="1" spans="1:11" ht="21" customHeight="1">
      <c r="A1" s="535" t="s">
        <v>336</v>
      </c>
      <c r="B1" s="535"/>
      <c r="C1" s="535"/>
      <c r="D1" s="535"/>
      <c r="E1" s="535"/>
      <c r="F1" s="535"/>
      <c r="G1" s="535"/>
      <c r="H1" s="535"/>
      <c r="I1" s="535"/>
      <c r="J1" s="535"/>
      <c r="K1" s="535"/>
    </row>
    <row r="2" spans="1:11" ht="47.25" customHeight="1" thickBot="1">
      <c r="A2" s="27" t="s">
        <v>98</v>
      </c>
      <c r="B2" s="27" t="s">
        <v>99</v>
      </c>
      <c r="C2" s="27" t="s">
        <v>103</v>
      </c>
      <c r="D2" s="27" t="s">
        <v>101</v>
      </c>
      <c r="E2" s="27" t="s">
        <v>100</v>
      </c>
      <c r="F2" s="27" t="s">
        <v>102</v>
      </c>
      <c r="G2" s="28" t="s">
        <v>104</v>
      </c>
      <c r="H2" s="28" t="s">
        <v>105</v>
      </c>
      <c r="I2" s="29" t="s">
        <v>604</v>
      </c>
      <c r="J2" s="27" t="s">
        <v>570</v>
      </c>
      <c r="K2" s="28" t="s">
        <v>603</v>
      </c>
    </row>
    <row r="3" spans="1:11">
      <c r="A3" s="361" t="s">
        <v>106</v>
      </c>
      <c r="B3" s="31">
        <v>18</v>
      </c>
      <c r="C3" s="31">
        <v>38</v>
      </c>
      <c r="D3" s="31">
        <v>95</v>
      </c>
      <c r="E3" s="31">
        <v>307</v>
      </c>
      <c r="F3" s="31">
        <v>573</v>
      </c>
      <c r="G3" s="31">
        <v>768</v>
      </c>
      <c r="H3" s="31">
        <v>101</v>
      </c>
      <c r="I3" s="32">
        <v>1900</v>
      </c>
      <c r="J3" s="33">
        <v>1912</v>
      </c>
      <c r="K3" s="34">
        <f t="shared" ref="K3:K33" si="0">I3*100/J3-100</f>
        <v>-0.62761506276150669</v>
      </c>
    </row>
    <row r="4" spans="1:11">
      <c r="A4" s="361" t="s">
        <v>107</v>
      </c>
      <c r="B4" s="31">
        <v>10</v>
      </c>
      <c r="C4" s="31">
        <v>24</v>
      </c>
      <c r="D4" s="31">
        <v>29</v>
      </c>
      <c r="E4" s="31">
        <v>66</v>
      </c>
      <c r="F4" s="31">
        <v>43</v>
      </c>
      <c r="G4" s="31">
        <v>163</v>
      </c>
      <c r="H4" s="31">
        <v>18</v>
      </c>
      <c r="I4" s="32">
        <v>353</v>
      </c>
      <c r="J4" s="33">
        <v>412</v>
      </c>
      <c r="K4" s="34">
        <f t="shared" si="0"/>
        <v>-14.320388349514559</v>
      </c>
    </row>
    <row r="5" spans="1:11">
      <c r="A5" s="361" t="s">
        <v>108</v>
      </c>
      <c r="B5" s="31">
        <v>22</v>
      </c>
      <c r="C5" s="31">
        <v>51</v>
      </c>
      <c r="D5" s="31">
        <v>59</v>
      </c>
      <c r="E5" s="31">
        <v>88</v>
      </c>
      <c r="F5" s="31">
        <v>107</v>
      </c>
      <c r="G5" s="31">
        <v>239</v>
      </c>
      <c r="H5" s="31">
        <v>18</v>
      </c>
      <c r="I5" s="32">
        <v>584</v>
      </c>
      <c r="J5" s="33">
        <v>615</v>
      </c>
      <c r="K5" s="34">
        <f t="shared" si="0"/>
        <v>-5.0406504065040707</v>
      </c>
    </row>
    <row r="6" spans="1:11">
      <c r="A6" s="361" t="s">
        <v>109</v>
      </c>
      <c r="B6" s="31">
        <v>69</v>
      </c>
      <c r="C6" s="31">
        <v>116</v>
      </c>
      <c r="D6" s="31">
        <v>341</v>
      </c>
      <c r="E6" s="31">
        <v>722</v>
      </c>
      <c r="F6" s="31">
        <v>1338</v>
      </c>
      <c r="G6" s="31">
        <v>1867</v>
      </c>
      <c r="H6" s="31">
        <v>235</v>
      </c>
      <c r="I6" s="32">
        <v>4688</v>
      </c>
      <c r="J6" s="33">
        <v>4893</v>
      </c>
      <c r="K6" s="34">
        <f t="shared" si="0"/>
        <v>-4.1896586960964584</v>
      </c>
    </row>
    <row r="7" spans="1:11">
      <c r="A7" s="361" t="s">
        <v>468</v>
      </c>
      <c r="B7" s="31">
        <v>12</v>
      </c>
      <c r="C7" s="31">
        <v>7</v>
      </c>
      <c r="D7" s="31">
        <v>22</v>
      </c>
      <c r="E7" s="31">
        <v>31</v>
      </c>
      <c r="F7" s="31">
        <v>44</v>
      </c>
      <c r="G7" s="31">
        <v>186</v>
      </c>
      <c r="H7" s="31">
        <v>32</v>
      </c>
      <c r="I7" s="32">
        <v>334</v>
      </c>
      <c r="J7" s="33">
        <v>357</v>
      </c>
      <c r="K7" s="34">
        <f t="shared" si="0"/>
        <v>-6.4425770308123305</v>
      </c>
    </row>
    <row r="8" spans="1:11">
      <c r="A8" s="361" t="s">
        <v>110</v>
      </c>
      <c r="B8" s="31">
        <v>19</v>
      </c>
      <c r="C8" s="31">
        <v>81</v>
      </c>
      <c r="D8" s="31">
        <v>100</v>
      </c>
      <c r="E8" s="31">
        <v>297</v>
      </c>
      <c r="F8" s="31">
        <v>174</v>
      </c>
      <c r="G8" s="31">
        <v>784</v>
      </c>
      <c r="H8" s="31">
        <v>90</v>
      </c>
      <c r="I8" s="32">
        <v>1545</v>
      </c>
      <c r="J8" s="33">
        <v>1702</v>
      </c>
      <c r="K8" s="34">
        <f t="shared" si="0"/>
        <v>-9.2244418331374902</v>
      </c>
    </row>
    <row r="9" spans="1:11">
      <c r="A9" s="361" t="s">
        <v>111</v>
      </c>
      <c r="B9" s="31">
        <v>1</v>
      </c>
      <c r="C9" s="31">
        <v>11</v>
      </c>
      <c r="D9" s="31">
        <v>20</v>
      </c>
      <c r="E9" s="31">
        <v>28</v>
      </c>
      <c r="F9" s="31">
        <v>21</v>
      </c>
      <c r="G9" s="31">
        <v>122</v>
      </c>
      <c r="H9" s="31">
        <v>14</v>
      </c>
      <c r="I9" s="32">
        <v>217</v>
      </c>
      <c r="J9" s="33">
        <v>196</v>
      </c>
      <c r="K9" s="34">
        <f t="shared" si="0"/>
        <v>10.714285714285708</v>
      </c>
    </row>
    <row r="10" spans="1:11">
      <c r="A10" s="361" t="s">
        <v>112</v>
      </c>
      <c r="B10" s="31">
        <v>14</v>
      </c>
      <c r="C10" s="31">
        <v>7</v>
      </c>
      <c r="D10" s="31">
        <v>27</v>
      </c>
      <c r="E10" s="31">
        <v>45</v>
      </c>
      <c r="F10" s="31">
        <v>52</v>
      </c>
      <c r="G10" s="31">
        <v>177</v>
      </c>
      <c r="H10" s="31">
        <v>31</v>
      </c>
      <c r="I10" s="32">
        <v>353</v>
      </c>
      <c r="J10" s="33">
        <v>341</v>
      </c>
      <c r="K10" s="34">
        <f t="shared" si="0"/>
        <v>3.5190615835777095</v>
      </c>
    </row>
    <row r="11" spans="1:11">
      <c r="A11" s="361" t="s">
        <v>469</v>
      </c>
      <c r="B11" s="31">
        <v>57</v>
      </c>
      <c r="C11" s="31">
        <v>103</v>
      </c>
      <c r="D11" s="31">
        <v>275</v>
      </c>
      <c r="E11" s="31">
        <v>537</v>
      </c>
      <c r="F11" s="31">
        <v>760</v>
      </c>
      <c r="G11" s="31">
        <v>1248</v>
      </c>
      <c r="H11" s="31">
        <v>230</v>
      </c>
      <c r="I11" s="32">
        <v>3210</v>
      </c>
      <c r="J11" s="33">
        <v>3406</v>
      </c>
      <c r="K11" s="34">
        <f t="shared" si="0"/>
        <v>-5.7545507927187316</v>
      </c>
    </row>
    <row r="12" spans="1:11">
      <c r="A12" s="361" t="s">
        <v>113</v>
      </c>
      <c r="B12" s="31">
        <v>15</v>
      </c>
      <c r="C12" s="31">
        <v>12</v>
      </c>
      <c r="D12" s="31">
        <v>38</v>
      </c>
      <c r="E12" s="31">
        <v>66</v>
      </c>
      <c r="F12" s="31">
        <v>43</v>
      </c>
      <c r="G12" s="31">
        <v>181</v>
      </c>
      <c r="H12" s="31">
        <v>33</v>
      </c>
      <c r="I12" s="32">
        <v>388</v>
      </c>
      <c r="J12" s="33">
        <v>422</v>
      </c>
      <c r="K12" s="34">
        <f t="shared" si="0"/>
        <v>-8.0568720379146868</v>
      </c>
    </row>
    <row r="13" spans="1:11">
      <c r="A13" s="361" t="s">
        <v>114</v>
      </c>
      <c r="B13" s="31">
        <v>46</v>
      </c>
      <c r="C13" s="31">
        <v>31</v>
      </c>
      <c r="D13" s="31">
        <v>93</v>
      </c>
      <c r="E13" s="31">
        <v>183</v>
      </c>
      <c r="F13" s="31">
        <v>278</v>
      </c>
      <c r="G13" s="31">
        <v>441</v>
      </c>
      <c r="H13" s="31">
        <v>47</v>
      </c>
      <c r="I13" s="32">
        <v>1119</v>
      </c>
      <c r="J13" s="33">
        <v>1066</v>
      </c>
      <c r="K13" s="34">
        <f t="shared" si="0"/>
        <v>4.9718574108817961</v>
      </c>
    </row>
    <row r="14" spans="1:11">
      <c r="A14" s="361" t="s">
        <v>470</v>
      </c>
      <c r="B14" s="31">
        <v>36</v>
      </c>
      <c r="C14" s="31">
        <v>78</v>
      </c>
      <c r="D14" s="31">
        <v>151</v>
      </c>
      <c r="E14" s="31">
        <v>262</v>
      </c>
      <c r="F14" s="31">
        <v>166</v>
      </c>
      <c r="G14" s="31">
        <v>747</v>
      </c>
      <c r="H14" s="31">
        <v>86</v>
      </c>
      <c r="I14" s="32">
        <v>1526</v>
      </c>
      <c r="J14" s="33">
        <v>1617</v>
      </c>
      <c r="K14" s="34">
        <f t="shared" si="0"/>
        <v>-5.6277056277056232</v>
      </c>
    </row>
    <row r="15" spans="1:11">
      <c r="A15" s="361" t="s">
        <v>115</v>
      </c>
      <c r="B15" s="31">
        <v>35</v>
      </c>
      <c r="C15" s="31">
        <v>69</v>
      </c>
      <c r="D15" s="31">
        <v>207</v>
      </c>
      <c r="E15" s="31">
        <v>275</v>
      </c>
      <c r="F15" s="31">
        <v>254</v>
      </c>
      <c r="G15" s="31">
        <v>824</v>
      </c>
      <c r="H15" s="31">
        <v>139</v>
      </c>
      <c r="I15" s="32">
        <v>1803</v>
      </c>
      <c r="J15" s="33">
        <v>2079</v>
      </c>
      <c r="K15" s="34">
        <f t="shared" si="0"/>
        <v>-13.275613275613281</v>
      </c>
    </row>
    <row r="16" spans="1:11">
      <c r="A16" s="361" t="s">
        <v>471</v>
      </c>
      <c r="B16" s="31">
        <v>129</v>
      </c>
      <c r="C16" s="31">
        <v>461</v>
      </c>
      <c r="D16" s="31">
        <v>1009</v>
      </c>
      <c r="E16" s="31">
        <v>2008</v>
      </c>
      <c r="F16" s="31">
        <v>1277</v>
      </c>
      <c r="G16" s="31">
        <v>5344</v>
      </c>
      <c r="H16" s="31">
        <v>1046</v>
      </c>
      <c r="I16" s="32">
        <v>11274</v>
      </c>
      <c r="J16" s="33">
        <v>12476</v>
      </c>
      <c r="K16" s="34">
        <f t="shared" si="0"/>
        <v>-9.6344982366143057</v>
      </c>
    </row>
    <row r="17" spans="1:11">
      <c r="A17" s="361" t="s">
        <v>472</v>
      </c>
      <c r="B17" s="31">
        <v>11</v>
      </c>
      <c r="C17" s="31">
        <v>29</v>
      </c>
      <c r="D17" s="31">
        <v>80</v>
      </c>
      <c r="E17" s="31">
        <v>95</v>
      </c>
      <c r="F17" s="31">
        <v>76</v>
      </c>
      <c r="G17" s="31">
        <v>347</v>
      </c>
      <c r="H17" s="31">
        <v>50</v>
      </c>
      <c r="I17" s="32">
        <v>688</v>
      </c>
      <c r="J17" s="33">
        <v>750</v>
      </c>
      <c r="K17" s="34">
        <f t="shared" si="0"/>
        <v>-8.2666666666666657</v>
      </c>
    </row>
    <row r="18" spans="1:11">
      <c r="A18" s="361" t="s">
        <v>116</v>
      </c>
      <c r="B18" s="31">
        <v>26</v>
      </c>
      <c r="C18" s="31">
        <v>101</v>
      </c>
      <c r="D18" s="31">
        <v>346</v>
      </c>
      <c r="E18" s="31">
        <v>610</v>
      </c>
      <c r="F18" s="31">
        <v>488</v>
      </c>
      <c r="G18" s="31">
        <v>1387</v>
      </c>
      <c r="H18" s="31">
        <v>257</v>
      </c>
      <c r="I18" s="32">
        <v>3215</v>
      </c>
      <c r="J18" s="33">
        <v>3397</v>
      </c>
      <c r="K18" s="34">
        <f t="shared" si="0"/>
        <v>-5.3576685310568166</v>
      </c>
    </row>
    <row r="19" spans="1:11">
      <c r="A19" s="361" t="s">
        <v>117</v>
      </c>
      <c r="B19" s="31">
        <v>23</v>
      </c>
      <c r="C19" s="31">
        <v>57</v>
      </c>
      <c r="D19" s="31">
        <v>120</v>
      </c>
      <c r="E19" s="31">
        <v>362</v>
      </c>
      <c r="F19" s="31">
        <v>572</v>
      </c>
      <c r="G19" s="31">
        <v>963</v>
      </c>
      <c r="H19" s="31">
        <v>152</v>
      </c>
      <c r="I19" s="32">
        <v>2249</v>
      </c>
      <c r="J19" s="33">
        <v>2366</v>
      </c>
      <c r="K19" s="34">
        <f t="shared" si="0"/>
        <v>-4.9450549450549488</v>
      </c>
    </row>
    <row r="20" spans="1:11">
      <c r="A20" s="361" t="s">
        <v>118</v>
      </c>
      <c r="B20" s="31">
        <v>37</v>
      </c>
      <c r="C20" s="31">
        <v>92</v>
      </c>
      <c r="D20" s="31">
        <v>331</v>
      </c>
      <c r="E20" s="31">
        <v>481</v>
      </c>
      <c r="F20" s="31">
        <v>522</v>
      </c>
      <c r="G20" s="31">
        <v>1188</v>
      </c>
      <c r="H20" s="31">
        <v>212</v>
      </c>
      <c r="I20" s="32">
        <v>2863</v>
      </c>
      <c r="J20" s="33">
        <v>3087</v>
      </c>
      <c r="K20" s="34">
        <f t="shared" si="0"/>
        <v>-7.2562358276643977</v>
      </c>
    </row>
    <row r="21" spans="1:11">
      <c r="A21" s="361" t="s">
        <v>119</v>
      </c>
      <c r="B21" s="31">
        <v>22</v>
      </c>
      <c r="C21" s="31">
        <v>54</v>
      </c>
      <c r="D21" s="31">
        <v>66</v>
      </c>
      <c r="E21" s="31">
        <v>152</v>
      </c>
      <c r="F21" s="31">
        <v>74</v>
      </c>
      <c r="G21" s="31">
        <v>484</v>
      </c>
      <c r="H21" s="31">
        <v>65</v>
      </c>
      <c r="I21" s="32">
        <v>917</v>
      </c>
      <c r="J21" s="33">
        <v>1007</v>
      </c>
      <c r="K21" s="34">
        <f t="shared" si="0"/>
        <v>-8.9374379344587851</v>
      </c>
    </row>
    <row r="22" spans="1:11">
      <c r="A22" s="361" t="s">
        <v>120</v>
      </c>
      <c r="B22" s="31">
        <v>14</v>
      </c>
      <c r="C22" s="31">
        <v>8</v>
      </c>
      <c r="D22" s="31">
        <v>45</v>
      </c>
      <c r="E22" s="31">
        <v>37</v>
      </c>
      <c r="F22" s="31">
        <v>51</v>
      </c>
      <c r="G22" s="31">
        <v>155</v>
      </c>
      <c r="H22" s="31">
        <v>33</v>
      </c>
      <c r="I22" s="32">
        <v>343</v>
      </c>
      <c r="J22" s="33">
        <v>362</v>
      </c>
      <c r="K22" s="34">
        <f t="shared" si="0"/>
        <v>-5.2486187845303931</v>
      </c>
    </row>
    <row r="23" spans="1:11">
      <c r="A23" s="361" t="s">
        <v>121</v>
      </c>
      <c r="B23" s="31">
        <v>13</v>
      </c>
      <c r="C23" s="31">
        <v>29</v>
      </c>
      <c r="D23" s="31">
        <v>72</v>
      </c>
      <c r="E23" s="31">
        <v>206</v>
      </c>
      <c r="F23" s="31">
        <v>261</v>
      </c>
      <c r="G23" s="31">
        <v>445</v>
      </c>
      <c r="H23" s="31">
        <v>63</v>
      </c>
      <c r="I23" s="32">
        <v>1089</v>
      </c>
      <c r="J23" s="33">
        <v>1112</v>
      </c>
      <c r="K23" s="34">
        <f t="shared" si="0"/>
        <v>-2.0683453237410134</v>
      </c>
    </row>
    <row r="24" spans="1:11">
      <c r="A24" s="361" t="s">
        <v>122</v>
      </c>
      <c r="B24" s="31">
        <v>149</v>
      </c>
      <c r="C24" s="31">
        <v>577</v>
      </c>
      <c r="D24" s="31">
        <v>1192</v>
      </c>
      <c r="E24" s="31">
        <v>2847</v>
      </c>
      <c r="F24" s="31">
        <v>1929</v>
      </c>
      <c r="G24" s="31">
        <v>7945</v>
      </c>
      <c r="H24" s="31">
        <v>1468</v>
      </c>
      <c r="I24" s="32">
        <v>16107</v>
      </c>
      <c r="J24" s="33">
        <v>17388</v>
      </c>
      <c r="K24" s="34">
        <f t="shared" si="0"/>
        <v>-7.3671497584541044</v>
      </c>
    </row>
    <row r="25" spans="1:11">
      <c r="A25" s="361" t="s">
        <v>123</v>
      </c>
      <c r="B25" s="31">
        <v>16</v>
      </c>
      <c r="C25" s="31">
        <v>47</v>
      </c>
      <c r="D25" s="31">
        <v>125</v>
      </c>
      <c r="E25" s="31">
        <v>201</v>
      </c>
      <c r="F25" s="31">
        <v>182</v>
      </c>
      <c r="G25" s="31">
        <v>585</v>
      </c>
      <c r="H25" s="31">
        <v>97</v>
      </c>
      <c r="I25" s="32">
        <v>1253</v>
      </c>
      <c r="J25" s="33">
        <v>1334</v>
      </c>
      <c r="K25" s="34">
        <f t="shared" si="0"/>
        <v>-6.0719640179910073</v>
      </c>
    </row>
    <row r="26" spans="1:11">
      <c r="A26" s="361" t="s">
        <v>124</v>
      </c>
      <c r="B26" s="31">
        <v>10</v>
      </c>
      <c r="C26" s="31">
        <v>6</v>
      </c>
      <c r="D26" s="31">
        <v>29</v>
      </c>
      <c r="E26" s="31">
        <v>64</v>
      </c>
      <c r="F26" s="31">
        <v>128</v>
      </c>
      <c r="G26" s="31">
        <v>167</v>
      </c>
      <c r="H26" s="31">
        <v>31</v>
      </c>
      <c r="I26" s="32">
        <v>435</v>
      </c>
      <c r="J26" s="33">
        <v>442</v>
      </c>
      <c r="K26" s="34">
        <f t="shared" si="0"/>
        <v>-1.5837104072398205</v>
      </c>
    </row>
    <row r="27" spans="1:11">
      <c r="A27" s="361" t="s">
        <v>473</v>
      </c>
      <c r="B27" s="31">
        <v>12</v>
      </c>
      <c r="C27" s="31">
        <v>21</v>
      </c>
      <c r="D27" s="31">
        <v>62</v>
      </c>
      <c r="E27" s="31">
        <v>90</v>
      </c>
      <c r="F27" s="31">
        <v>66</v>
      </c>
      <c r="G27" s="31">
        <v>287</v>
      </c>
      <c r="H27" s="31">
        <v>48</v>
      </c>
      <c r="I27" s="32">
        <v>586</v>
      </c>
      <c r="J27" s="33">
        <v>611</v>
      </c>
      <c r="K27" s="34">
        <f t="shared" si="0"/>
        <v>-4.0916530278232415</v>
      </c>
    </row>
    <row r="28" spans="1:11">
      <c r="A28" s="361" t="s">
        <v>125</v>
      </c>
      <c r="B28" s="31">
        <v>11</v>
      </c>
      <c r="C28" s="31">
        <v>9</v>
      </c>
      <c r="D28" s="31">
        <v>31</v>
      </c>
      <c r="E28" s="31">
        <v>38</v>
      </c>
      <c r="F28" s="31">
        <v>40</v>
      </c>
      <c r="G28" s="31">
        <v>194</v>
      </c>
      <c r="H28" s="31">
        <v>22</v>
      </c>
      <c r="I28" s="32">
        <v>345</v>
      </c>
      <c r="J28" s="33">
        <v>374</v>
      </c>
      <c r="K28" s="34">
        <f t="shared" si="0"/>
        <v>-7.7540106951871621</v>
      </c>
    </row>
    <row r="29" spans="1:11">
      <c r="A29" s="361" t="s">
        <v>126</v>
      </c>
      <c r="B29" s="31">
        <v>28</v>
      </c>
      <c r="C29" s="31">
        <v>59</v>
      </c>
      <c r="D29" s="31">
        <v>227</v>
      </c>
      <c r="E29" s="31">
        <v>285</v>
      </c>
      <c r="F29" s="31">
        <v>184</v>
      </c>
      <c r="G29" s="31">
        <v>881</v>
      </c>
      <c r="H29" s="31">
        <v>139</v>
      </c>
      <c r="I29" s="32">
        <v>1803</v>
      </c>
      <c r="J29" s="33">
        <v>2004</v>
      </c>
      <c r="K29" s="34">
        <f t="shared" si="0"/>
        <v>-10.029940119760482</v>
      </c>
    </row>
    <row r="30" spans="1:11">
      <c r="A30" s="361" t="s">
        <v>474</v>
      </c>
      <c r="B30" s="31">
        <v>8</v>
      </c>
      <c r="C30" s="31">
        <v>4</v>
      </c>
      <c r="D30" s="31">
        <v>24</v>
      </c>
      <c r="E30" s="31">
        <v>21</v>
      </c>
      <c r="F30" s="31">
        <v>43</v>
      </c>
      <c r="G30" s="31">
        <v>106</v>
      </c>
      <c r="H30" s="31">
        <v>23</v>
      </c>
      <c r="I30" s="32">
        <v>229</v>
      </c>
      <c r="J30" s="33">
        <v>231</v>
      </c>
      <c r="K30" s="34">
        <f t="shared" si="0"/>
        <v>-0.86580086580086402</v>
      </c>
    </row>
    <row r="31" spans="1:11">
      <c r="A31" s="361" t="s">
        <v>127</v>
      </c>
      <c r="B31" s="31">
        <v>23</v>
      </c>
      <c r="C31" s="31">
        <v>37</v>
      </c>
      <c r="D31" s="31">
        <v>45</v>
      </c>
      <c r="E31" s="31">
        <v>89</v>
      </c>
      <c r="F31" s="31">
        <v>57</v>
      </c>
      <c r="G31" s="31">
        <v>377</v>
      </c>
      <c r="H31" s="31">
        <v>53</v>
      </c>
      <c r="I31" s="32">
        <v>681</v>
      </c>
      <c r="J31" s="33">
        <v>714</v>
      </c>
      <c r="K31" s="34">
        <f t="shared" si="0"/>
        <v>-4.6218487394958032</v>
      </c>
    </row>
    <row r="32" spans="1:11">
      <c r="A32" s="361" t="s">
        <v>475</v>
      </c>
      <c r="B32" s="31">
        <v>10</v>
      </c>
      <c r="C32" s="31">
        <v>26</v>
      </c>
      <c r="D32" s="31">
        <v>135</v>
      </c>
      <c r="E32" s="31">
        <v>115</v>
      </c>
      <c r="F32" s="31">
        <v>103</v>
      </c>
      <c r="G32" s="31">
        <v>338</v>
      </c>
      <c r="H32" s="31">
        <v>70</v>
      </c>
      <c r="I32" s="32">
        <v>797</v>
      </c>
      <c r="J32" s="33">
        <v>856</v>
      </c>
      <c r="K32" s="34">
        <f t="shared" si="0"/>
        <v>-6.8925233644859816</v>
      </c>
    </row>
    <row r="33" spans="1:22">
      <c r="A33" s="361" t="s">
        <v>476</v>
      </c>
      <c r="B33" s="36">
        <v>2</v>
      </c>
      <c r="C33" s="36">
        <v>5</v>
      </c>
      <c r="D33" s="36">
        <v>5</v>
      </c>
      <c r="E33" s="36">
        <v>17</v>
      </c>
      <c r="F33" s="36">
        <v>15</v>
      </c>
      <c r="G33" s="36">
        <v>45</v>
      </c>
      <c r="H33" s="36">
        <v>6</v>
      </c>
      <c r="I33" s="37">
        <v>95</v>
      </c>
      <c r="J33" s="33">
        <v>133</v>
      </c>
      <c r="K33" s="34">
        <f t="shared" si="0"/>
        <v>-28.571428571428569</v>
      </c>
    </row>
    <row r="34" spans="1:22">
      <c r="A34" s="360"/>
      <c r="B34" s="36"/>
      <c r="C34" s="36"/>
      <c r="D34" s="36"/>
      <c r="E34" s="36"/>
      <c r="F34" s="36"/>
      <c r="G34" s="36"/>
      <c r="H34" s="36"/>
      <c r="I34" s="36"/>
      <c r="J34" s="33"/>
      <c r="K34" s="34"/>
    </row>
    <row r="35" spans="1:22">
      <c r="A35" s="38" t="s">
        <v>128</v>
      </c>
      <c r="B35" s="39">
        <v>898</v>
      </c>
      <c r="C35" s="39">
        <v>2250</v>
      </c>
      <c r="D35" s="39">
        <v>5401</v>
      </c>
      <c r="E35" s="39">
        <v>10625</v>
      </c>
      <c r="F35" s="39">
        <v>9921</v>
      </c>
      <c r="G35" s="39">
        <v>28985</v>
      </c>
      <c r="H35" s="39">
        <v>4909</v>
      </c>
      <c r="I35" s="39">
        <v>62989</v>
      </c>
      <c r="J35" s="40">
        <v>67662</v>
      </c>
      <c r="K35" s="41">
        <f>I35*100/J35-100</f>
        <v>-6.9063876326446092</v>
      </c>
      <c r="R35" s="1"/>
      <c r="T35" s="1"/>
      <c r="V35" s="1"/>
    </row>
    <row r="36" spans="1:22">
      <c r="A36" s="42"/>
      <c r="B36" s="236"/>
      <c r="C36" s="236"/>
      <c r="D36" s="236"/>
      <c r="E36" s="236"/>
      <c r="F36" s="236"/>
      <c r="G36" s="236"/>
      <c r="H36" s="236"/>
      <c r="I36" s="236"/>
      <c r="J36" s="43"/>
      <c r="K36" s="44"/>
      <c r="R36" s="1"/>
      <c r="T36" s="1"/>
      <c r="V36" s="1"/>
    </row>
    <row r="37" spans="1:22">
      <c r="O37" s="360"/>
    </row>
    <row r="38" spans="1:22">
      <c r="C38" s="26"/>
      <c r="D38" s="26"/>
      <c r="E38" s="26"/>
      <c r="F38" s="26"/>
      <c r="G38" s="26"/>
      <c r="H38" s="26"/>
      <c r="I38" s="26"/>
      <c r="J38" s="26"/>
      <c r="K38" s="26"/>
      <c r="O38" s="360"/>
      <c r="P38" s="1"/>
      <c r="R38" s="1"/>
      <c r="T38" s="1"/>
      <c r="V38" s="1"/>
    </row>
    <row r="39" spans="1:22">
      <c r="C39" s="26"/>
      <c r="D39" s="26"/>
      <c r="E39" s="26"/>
      <c r="F39" s="26"/>
      <c r="G39" s="26"/>
      <c r="H39" s="26"/>
      <c r="I39" s="26"/>
      <c r="J39" s="26"/>
      <c r="K39" s="26"/>
      <c r="O39" s="360"/>
      <c r="P39" s="1"/>
      <c r="R39" s="1"/>
      <c r="T39" s="1"/>
      <c r="V39" s="1"/>
    </row>
    <row r="40" spans="1:22">
      <c r="A40" s="2" t="s">
        <v>487</v>
      </c>
      <c r="B40" s="2"/>
      <c r="J40" s="26"/>
      <c r="O40" s="360"/>
      <c r="T40" s="1"/>
      <c r="V40" s="1"/>
    </row>
    <row r="41" spans="1:22">
      <c r="A41" s="2" t="s">
        <v>41</v>
      </c>
      <c r="B41" s="2"/>
      <c r="J41" s="26"/>
      <c r="O41" s="360"/>
      <c r="T41" s="1"/>
      <c r="V41" s="1"/>
    </row>
    <row r="42" spans="1:22">
      <c r="J42" s="26"/>
      <c r="N42" s="1"/>
      <c r="O42" s="360"/>
      <c r="P42" s="1"/>
      <c r="R42" s="1"/>
      <c r="T42" s="1"/>
      <c r="V42" s="1"/>
    </row>
    <row r="43" spans="1:22">
      <c r="J43" s="26"/>
      <c r="O43" s="360"/>
    </row>
    <row r="44" spans="1:22">
      <c r="J44" s="26"/>
      <c r="O44" s="360"/>
      <c r="R44" s="1"/>
      <c r="T44" s="1"/>
    </row>
    <row r="45" spans="1:22">
      <c r="J45" s="26"/>
      <c r="O45" s="360"/>
      <c r="T45" s="1"/>
    </row>
    <row r="46" spans="1:22">
      <c r="J46" s="26"/>
      <c r="O46" s="360"/>
      <c r="P46" s="1"/>
      <c r="R46" s="1"/>
      <c r="T46" s="1"/>
      <c r="V46" s="1"/>
    </row>
    <row r="47" spans="1:22">
      <c r="J47" s="26"/>
      <c r="O47" s="360"/>
      <c r="R47" s="1"/>
      <c r="T47" s="1"/>
      <c r="V47" s="1"/>
    </row>
    <row r="48" spans="1:22">
      <c r="J48" s="26"/>
      <c r="O48" s="360"/>
      <c r="T48" s="1"/>
      <c r="V48" s="1"/>
    </row>
    <row r="49" spans="10:22">
      <c r="J49" s="26"/>
      <c r="O49" s="360"/>
      <c r="T49" s="1"/>
      <c r="V49" s="1"/>
    </row>
    <row r="50" spans="10:22">
      <c r="J50" s="26"/>
      <c r="N50" s="1"/>
      <c r="O50" s="360"/>
      <c r="P50" s="1"/>
      <c r="R50" s="1"/>
      <c r="T50" s="1"/>
      <c r="V50" s="1"/>
    </row>
    <row r="51" spans="10:22">
      <c r="J51" s="26"/>
      <c r="O51" s="360"/>
      <c r="P51" s="1"/>
      <c r="Q51" s="1"/>
      <c r="R51" s="1"/>
      <c r="T51" s="1"/>
      <c r="U51" s="1"/>
      <c r="V51" s="1"/>
    </row>
    <row r="52" spans="10:22">
      <c r="J52" s="26"/>
      <c r="O52" s="360"/>
      <c r="P52" s="1"/>
      <c r="Q52" s="1"/>
      <c r="R52" s="1"/>
      <c r="T52" s="1"/>
      <c r="U52" s="1"/>
      <c r="V52" s="1"/>
    </row>
    <row r="53" spans="10:22">
      <c r="J53" s="26"/>
      <c r="O53" s="360"/>
      <c r="P53" s="1"/>
      <c r="R53" s="1"/>
      <c r="T53" s="1"/>
      <c r="V53" s="1"/>
    </row>
    <row r="54" spans="10:22">
      <c r="J54" s="26"/>
      <c r="O54" s="360"/>
      <c r="T54" s="1"/>
      <c r="V54" s="1"/>
    </row>
    <row r="55" spans="10:22">
      <c r="J55" s="26"/>
      <c r="N55" s="1"/>
      <c r="O55" s="360"/>
      <c r="P55" s="1"/>
      <c r="R55" s="1"/>
      <c r="S55" s="1"/>
      <c r="T55" s="1"/>
      <c r="V55" s="1"/>
    </row>
    <row r="56" spans="10:22">
      <c r="J56" s="26"/>
      <c r="O56" s="360"/>
      <c r="T56" s="1"/>
      <c r="V56" s="1"/>
    </row>
    <row r="57" spans="10:22">
      <c r="J57" s="26"/>
      <c r="N57" s="1"/>
      <c r="O57" s="360"/>
      <c r="R57" s="1"/>
      <c r="T57" s="1"/>
      <c r="V57" s="1"/>
    </row>
    <row r="58" spans="10:22">
      <c r="J58" s="26"/>
      <c r="O58" s="360"/>
      <c r="T58" s="1"/>
      <c r="V58" s="1"/>
    </row>
    <row r="59" spans="10:22">
      <c r="J59" s="26"/>
      <c r="O59" s="360"/>
      <c r="R59" s="1"/>
      <c r="T59" s="1"/>
      <c r="V59" s="1"/>
    </row>
    <row r="60" spans="10:22">
      <c r="J60" s="26"/>
      <c r="O60" s="360"/>
      <c r="P60" s="1"/>
      <c r="Q60" s="1"/>
      <c r="R60" s="1"/>
      <c r="S60" s="1"/>
      <c r="T60" s="1"/>
      <c r="U60" s="1"/>
      <c r="V60" s="1"/>
    </row>
    <row r="61" spans="10:22">
      <c r="J61" s="26"/>
      <c r="O61" s="360"/>
      <c r="P61" s="1"/>
      <c r="Q61" s="1"/>
      <c r="R61" s="1"/>
      <c r="T61" s="1"/>
      <c r="U61" s="1"/>
      <c r="V61" s="1"/>
    </row>
    <row r="62" spans="10:22">
      <c r="J62" s="26"/>
      <c r="O62" s="360"/>
      <c r="V62" s="1"/>
    </row>
    <row r="63" spans="10:22">
      <c r="J63" s="26"/>
      <c r="O63" s="360"/>
      <c r="T63" s="1"/>
      <c r="V63" s="1"/>
    </row>
    <row r="64" spans="10:22">
      <c r="J64" s="26"/>
      <c r="N64" s="1"/>
      <c r="O64" s="360"/>
      <c r="P64" s="1"/>
      <c r="Q64" s="1"/>
      <c r="R64" s="1"/>
      <c r="S64" s="1"/>
      <c r="T64" s="1"/>
      <c r="V64" s="1"/>
    </row>
    <row r="65" spans="10:24">
      <c r="J65" s="26"/>
      <c r="O65" s="360"/>
      <c r="T65" s="1"/>
    </row>
    <row r="66" spans="10:24">
      <c r="J66" s="26"/>
      <c r="O66" s="360"/>
      <c r="Q66" s="1"/>
      <c r="R66" s="1"/>
      <c r="S66" s="1"/>
      <c r="T66" s="1"/>
      <c r="U66" s="1"/>
      <c r="V66" s="1"/>
      <c r="W66" s="1"/>
      <c r="X66" s="1"/>
    </row>
    <row r="67" spans="10:24">
      <c r="J67" s="26"/>
      <c r="O67" s="360"/>
      <c r="Q67" s="1"/>
      <c r="R67" s="1"/>
      <c r="S67" s="1"/>
      <c r="T67" s="1"/>
      <c r="U67" s="1"/>
      <c r="V67" s="1"/>
      <c r="W67" s="1"/>
      <c r="X67" s="1"/>
    </row>
    <row r="68" spans="10:24">
      <c r="J68" s="26"/>
      <c r="O68" s="1"/>
      <c r="P68" s="1"/>
      <c r="Q68" s="1"/>
      <c r="R68" s="1"/>
      <c r="S68" s="1"/>
      <c r="T68" s="1"/>
      <c r="U68" s="1"/>
      <c r="V68" s="1"/>
    </row>
    <row r="69" spans="10:24">
      <c r="J69" s="26"/>
      <c r="T69" s="1"/>
    </row>
    <row r="70" spans="10:24">
      <c r="J70" s="35"/>
    </row>
    <row r="71" spans="10:24">
      <c r="M71" s="1"/>
      <c r="N71" s="1"/>
      <c r="O71" s="1"/>
      <c r="P71" s="1"/>
      <c r="Q71" s="1"/>
      <c r="R71" s="1"/>
      <c r="S71" s="1"/>
      <c r="T71" s="1"/>
    </row>
    <row r="72" spans="10:24">
      <c r="P72" s="1"/>
      <c r="R72" s="1"/>
      <c r="T72" s="1"/>
    </row>
    <row r="75" spans="10:24">
      <c r="N75" s="1"/>
      <c r="P75" s="1"/>
      <c r="R75" s="1"/>
      <c r="T75" s="1"/>
    </row>
    <row r="77" spans="10:24">
      <c r="R77" s="1"/>
      <c r="T77" s="1"/>
    </row>
    <row r="78" spans="10:24">
      <c r="T78" s="1"/>
    </row>
    <row r="83" spans="14:20">
      <c r="P83" s="1"/>
      <c r="R83" s="1"/>
      <c r="T83" s="1"/>
    </row>
    <row r="84" spans="14:20">
      <c r="T84" s="1"/>
    </row>
    <row r="85" spans="14:20">
      <c r="T85" s="1"/>
    </row>
    <row r="86" spans="14:20">
      <c r="T86" s="1"/>
    </row>
    <row r="88" spans="14:20">
      <c r="N88" s="1"/>
      <c r="O88" s="1"/>
      <c r="P88" s="1"/>
      <c r="R88" s="1"/>
      <c r="S88" s="1"/>
      <c r="T88" s="1"/>
    </row>
    <row r="89" spans="14:20">
      <c r="T89" s="1"/>
    </row>
    <row r="90" spans="14:20">
      <c r="R90" s="1"/>
      <c r="T90" s="1"/>
    </row>
    <row r="91" spans="14:20">
      <c r="T91" s="1"/>
    </row>
    <row r="92" spans="14:20">
      <c r="R92" s="1"/>
      <c r="T92" s="1"/>
    </row>
    <row r="94" spans="14:20">
      <c r="R94" s="1"/>
      <c r="T94" s="1"/>
    </row>
    <row r="96" spans="14:20">
      <c r="T96" s="1"/>
    </row>
    <row r="97" spans="13:22">
      <c r="N97" s="1"/>
      <c r="O97" s="1"/>
      <c r="P97" s="1"/>
      <c r="R97" s="1"/>
      <c r="S97" s="1"/>
      <c r="T97" s="1"/>
    </row>
    <row r="98" spans="13:22">
      <c r="T98" s="1"/>
    </row>
    <row r="100" spans="13:22">
      <c r="R100" s="1"/>
      <c r="T100" s="1"/>
    </row>
    <row r="103" spans="13:22">
      <c r="M103" s="1"/>
      <c r="N103" s="1"/>
      <c r="O103" s="1"/>
      <c r="P103" s="1"/>
      <c r="Q103" s="1"/>
      <c r="R103" s="1"/>
      <c r="S103" s="1"/>
      <c r="T103" s="1"/>
      <c r="U103" s="1"/>
      <c r="V103" s="1"/>
    </row>
  </sheetData>
  <sheetProtection algorithmName="SHA-512" hashValue="2QNHokIUOxofAELzQ+xQnQhcVsTS43Oba8i6b1NLmKT3XIBTiooiieeUqVWFlevOgNq7EHDSajaNzd44ysWZbg==" saltValue="6kl+zamI2RxMzmMlX8YsJw==" spinCount="100000" sheet="1" objects="1" scenarios="1"/>
  <mergeCells count="1">
    <mergeCell ref="A1:K1"/>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7"/>
  <sheetViews>
    <sheetView showGridLines="0" zoomScale="85" zoomScaleNormal="85" workbookViewId="0">
      <selection activeCell="P42" sqref="P42"/>
    </sheetView>
  </sheetViews>
  <sheetFormatPr baseColWidth="10" defaultRowHeight="15"/>
  <cols>
    <col min="1" max="1" width="29.28515625" style="474" bestFit="1" customWidth="1"/>
    <col min="2" max="3" width="11.42578125" style="474"/>
    <col min="4" max="4" width="13.5703125" style="474" customWidth="1"/>
    <col min="5" max="5" width="15.140625" style="474" customWidth="1"/>
    <col min="6" max="6" width="13.5703125" style="474" bestFit="1" customWidth="1"/>
    <col min="7" max="13" width="12.7109375" style="474" customWidth="1"/>
    <col min="14" max="14" width="11.42578125" style="474"/>
    <col min="15" max="15" width="12.5703125" style="474" customWidth="1"/>
    <col min="16" max="16" width="12.42578125" style="474" customWidth="1"/>
    <col min="17" max="16384" width="11.42578125" style="474"/>
  </cols>
  <sheetData>
    <row r="1" spans="1:26" ht="25.5" customHeight="1">
      <c r="A1" s="535" t="s">
        <v>573</v>
      </c>
      <c r="B1" s="535"/>
      <c r="C1" s="535"/>
      <c r="D1" s="535"/>
      <c r="E1" s="535"/>
      <c r="F1" s="535"/>
      <c r="G1" s="535"/>
      <c r="H1" s="535"/>
      <c r="I1" s="535"/>
      <c r="J1" s="535"/>
      <c r="K1" s="535"/>
      <c r="L1" s="535"/>
      <c r="M1" s="535"/>
      <c r="N1" s="535"/>
      <c r="O1" s="535"/>
      <c r="P1" s="535"/>
    </row>
    <row r="2" spans="1:26" ht="31.5" customHeight="1" thickBot="1">
      <c r="A2" s="27" t="s">
        <v>98</v>
      </c>
      <c r="B2" s="28" t="s">
        <v>132</v>
      </c>
      <c r="C2" s="28" t="s">
        <v>477</v>
      </c>
      <c r="D2" s="28" t="s">
        <v>478</v>
      </c>
      <c r="E2" s="28" t="s">
        <v>479</v>
      </c>
      <c r="F2" s="28" t="s">
        <v>480</v>
      </c>
      <c r="G2" s="28" t="s">
        <v>155</v>
      </c>
      <c r="H2" s="28" t="s">
        <v>481</v>
      </c>
      <c r="I2" s="28" t="s">
        <v>482</v>
      </c>
      <c r="J2" s="28" t="s">
        <v>483</v>
      </c>
      <c r="K2" s="28" t="s">
        <v>484</v>
      </c>
      <c r="L2" s="28" t="s">
        <v>485</v>
      </c>
      <c r="M2" s="28" t="s">
        <v>486</v>
      </c>
      <c r="N2" s="29" t="s">
        <v>604</v>
      </c>
      <c r="O2" s="27" t="s">
        <v>570</v>
      </c>
      <c r="P2" s="28" t="s">
        <v>605</v>
      </c>
    </row>
    <row r="3" spans="1:26">
      <c r="A3" s="26"/>
      <c r="B3" s="53"/>
      <c r="C3" s="53"/>
      <c r="D3" s="53"/>
      <c r="E3" s="53"/>
      <c r="F3" s="53"/>
      <c r="G3" s="53"/>
      <c r="H3" s="53"/>
      <c r="I3" s="53"/>
      <c r="J3" s="53"/>
      <c r="K3" s="53"/>
      <c r="L3" s="53"/>
      <c r="M3" s="53"/>
      <c r="N3" s="52"/>
      <c r="O3" s="51"/>
      <c r="P3" s="30"/>
    </row>
    <row r="4" spans="1:26">
      <c r="A4" s="361" t="s">
        <v>106</v>
      </c>
      <c r="B4" s="33">
        <v>5</v>
      </c>
      <c r="C4" s="33">
        <v>1394</v>
      </c>
      <c r="D4" s="33">
        <v>1111</v>
      </c>
      <c r="E4" s="33">
        <v>283</v>
      </c>
      <c r="F4" s="33">
        <v>371</v>
      </c>
      <c r="G4" s="33">
        <v>50</v>
      </c>
      <c r="H4" s="33">
        <v>321</v>
      </c>
      <c r="I4" s="33">
        <v>130</v>
      </c>
      <c r="J4" s="33">
        <v>48</v>
      </c>
      <c r="K4" s="33">
        <v>23</v>
      </c>
      <c r="L4" s="33">
        <v>49</v>
      </c>
      <c r="M4" s="33">
        <v>10</v>
      </c>
      <c r="N4" s="37">
        <v>1900</v>
      </c>
      <c r="O4" s="33">
        <v>1912</v>
      </c>
      <c r="P4" s="50">
        <f t="shared" ref="P4:P34" si="0">N4*100/O4-100</f>
        <v>-0.62761506276150669</v>
      </c>
      <c r="V4" s="1"/>
      <c r="Z4" s="1"/>
    </row>
    <row r="5" spans="1:26">
      <c r="A5" s="361" t="s">
        <v>107</v>
      </c>
      <c r="B5" s="33">
        <v>0</v>
      </c>
      <c r="C5" s="33">
        <v>142</v>
      </c>
      <c r="D5" s="33">
        <v>107</v>
      </c>
      <c r="E5" s="33">
        <v>35</v>
      </c>
      <c r="F5" s="33">
        <v>145</v>
      </c>
      <c r="G5" s="33">
        <v>18</v>
      </c>
      <c r="H5" s="33">
        <v>127</v>
      </c>
      <c r="I5" s="33">
        <v>66</v>
      </c>
      <c r="J5" s="33">
        <v>32</v>
      </c>
      <c r="K5" s="33">
        <v>8</v>
      </c>
      <c r="L5" s="33">
        <v>21</v>
      </c>
      <c r="M5" s="33">
        <v>5</v>
      </c>
      <c r="N5" s="37">
        <v>353</v>
      </c>
      <c r="O5" s="33">
        <v>412</v>
      </c>
      <c r="P5" s="50">
        <f t="shared" si="0"/>
        <v>-14.320388349514559</v>
      </c>
    </row>
    <row r="6" spans="1:26">
      <c r="A6" s="361" t="s">
        <v>108</v>
      </c>
      <c r="B6" s="33">
        <v>1</v>
      </c>
      <c r="C6" s="33">
        <v>348</v>
      </c>
      <c r="D6" s="33">
        <v>239</v>
      </c>
      <c r="E6" s="33">
        <v>109</v>
      </c>
      <c r="F6" s="33">
        <v>185</v>
      </c>
      <c r="G6" s="33">
        <v>35</v>
      </c>
      <c r="H6" s="33">
        <v>150</v>
      </c>
      <c r="I6" s="33">
        <v>50</v>
      </c>
      <c r="J6" s="33">
        <v>28</v>
      </c>
      <c r="K6" s="33">
        <v>7</v>
      </c>
      <c r="L6" s="33">
        <v>14</v>
      </c>
      <c r="M6" s="33">
        <v>1</v>
      </c>
      <c r="N6" s="37">
        <v>584</v>
      </c>
      <c r="O6" s="33">
        <v>615</v>
      </c>
      <c r="P6" s="50">
        <f t="shared" si="0"/>
        <v>-5.0406504065040707</v>
      </c>
    </row>
    <row r="7" spans="1:26">
      <c r="A7" s="361" t="s">
        <v>109</v>
      </c>
      <c r="B7" s="33">
        <v>20</v>
      </c>
      <c r="C7" s="33">
        <v>3554</v>
      </c>
      <c r="D7" s="33">
        <v>2831</v>
      </c>
      <c r="E7" s="33">
        <v>723</v>
      </c>
      <c r="F7" s="33">
        <v>838</v>
      </c>
      <c r="G7" s="33">
        <v>113</v>
      </c>
      <c r="H7" s="33">
        <v>725</v>
      </c>
      <c r="I7" s="33">
        <v>276</v>
      </c>
      <c r="J7" s="33">
        <v>137</v>
      </c>
      <c r="K7" s="33">
        <v>43</v>
      </c>
      <c r="L7" s="33">
        <v>86</v>
      </c>
      <c r="M7" s="33">
        <v>10</v>
      </c>
      <c r="N7" s="37">
        <v>4688</v>
      </c>
      <c r="O7" s="33">
        <v>4893</v>
      </c>
      <c r="P7" s="50">
        <f t="shared" si="0"/>
        <v>-4.1896586960964584</v>
      </c>
      <c r="V7" s="1"/>
      <c r="W7" s="1"/>
      <c r="Z7" s="1"/>
    </row>
    <row r="8" spans="1:26">
      <c r="A8" s="361" t="s">
        <v>468</v>
      </c>
      <c r="B8" s="33">
        <v>1</v>
      </c>
      <c r="C8" s="33">
        <v>171</v>
      </c>
      <c r="D8" s="33">
        <v>110</v>
      </c>
      <c r="E8" s="33">
        <v>61</v>
      </c>
      <c r="F8" s="33">
        <v>125</v>
      </c>
      <c r="G8" s="33">
        <v>21</v>
      </c>
      <c r="H8" s="33">
        <v>104</v>
      </c>
      <c r="I8" s="33">
        <v>37</v>
      </c>
      <c r="J8" s="33">
        <v>22</v>
      </c>
      <c r="K8" s="33">
        <v>6</v>
      </c>
      <c r="L8" s="33">
        <v>8</v>
      </c>
      <c r="M8" s="33">
        <v>1</v>
      </c>
      <c r="N8" s="37">
        <v>334</v>
      </c>
      <c r="O8" s="33">
        <v>357</v>
      </c>
      <c r="P8" s="50">
        <f t="shared" si="0"/>
        <v>-6.4425770308123305</v>
      </c>
    </row>
    <row r="9" spans="1:26">
      <c r="A9" s="361" t="s">
        <v>110</v>
      </c>
      <c r="B9" s="33">
        <v>0</v>
      </c>
      <c r="C9" s="33">
        <v>678</v>
      </c>
      <c r="D9" s="33">
        <v>497</v>
      </c>
      <c r="E9" s="33">
        <v>181</v>
      </c>
      <c r="F9" s="33">
        <v>588</v>
      </c>
      <c r="G9" s="33">
        <v>102</v>
      </c>
      <c r="H9" s="33">
        <v>486</v>
      </c>
      <c r="I9" s="33">
        <v>279</v>
      </c>
      <c r="J9" s="33">
        <v>130</v>
      </c>
      <c r="K9" s="33">
        <v>33</v>
      </c>
      <c r="L9" s="33">
        <v>93</v>
      </c>
      <c r="M9" s="33">
        <v>23</v>
      </c>
      <c r="N9" s="37">
        <v>1545</v>
      </c>
      <c r="O9" s="33">
        <v>1702</v>
      </c>
      <c r="P9" s="50">
        <f t="shared" si="0"/>
        <v>-9.2244418331374902</v>
      </c>
      <c r="V9" s="1"/>
      <c r="W9" s="1"/>
      <c r="Z9" s="1"/>
    </row>
    <row r="10" spans="1:26">
      <c r="A10" s="361" t="s">
        <v>111</v>
      </c>
      <c r="B10" s="33">
        <v>0</v>
      </c>
      <c r="C10" s="33">
        <v>97</v>
      </c>
      <c r="D10" s="33">
        <v>71</v>
      </c>
      <c r="E10" s="33">
        <v>26</v>
      </c>
      <c r="F10" s="33">
        <v>84</v>
      </c>
      <c r="G10" s="33">
        <v>17</v>
      </c>
      <c r="H10" s="33">
        <v>67</v>
      </c>
      <c r="I10" s="33">
        <v>36</v>
      </c>
      <c r="J10" s="33">
        <v>23</v>
      </c>
      <c r="K10" s="33">
        <v>6</v>
      </c>
      <c r="L10" s="33">
        <v>7</v>
      </c>
      <c r="M10" s="33">
        <v>0</v>
      </c>
      <c r="N10" s="37">
        <v>217</v>
      </c>
      <c r="O10" s="33">
        <v>196</v>
      </c>
      <c r="P10" s="50">
        <f t="shared" si="0"/>
        <v>10.714285714285708</v>
      </c>
      <c r="Z10" s="1"/>
    </row>
    <row r="11" spans="1:26">
      <c r="A11" s="361" t="s">
        <v>112</v>
      </c>
      <c r="B11" s="33">
        <v>0</v>
      </c>
      <c r="C11" s="33">
        <v>178</v>
      </c>
      <c r="D11" s="33">
        <v>121</v>
      </c>
      <c r="E11" s="33">
        <v>57</v>
      </c>
      <c r="F11" s="33">
        <v>132</v>
      </c>
      <c r="G11" s="33">
        <v>23</v>
      </c>
      <c r="H11" s="33">
        <v>109</v>
      </c>
      <c r="I11" s="33">
        <v>43</v>
      </c>
      <c r="J11" s="33">
        <v>31</v>
      </c>
      <c r="K11" s="33">
        <v>2</v>
      </c>
      <c r="L11" s="33">
        <v>7</v>
      </c>
      <c r="M11" s="33">
        <v>3</v>
      </c>
      <c r="N11" s="37">
        <v>353</v>
      </c>
      <c r="O11" s="33">
        <v>341</v>
      </c>
      <c r="P11" s="50">
        <f t="shared" si="0"/>
        <v>3.5190615835777095</v>
      </c>
    </row>
    <row r="12" spans="1:26">
      <c r="A12" s="361" t="s">
        <v>469</v>
      </c>
      <c r="B12" s="33">
        <v>10</v>
      </c>
      <c r="C12" s="33">
        <v>2273</v>
      </c>
      <c r="D12" s="33">
        <v>1732</v>
      </c>
      <c r="E12" s="33">
        <v>541</v>
      </c>
      <c r="F12" s="33">
        <v>709</v>
      </c>
      <c r="G12" s="33">
        <v>110</v>
      </c>
      <c r="H12" s="33">
        <v>599</v>
      </c>
      <c r="I12" s="33">
        <v>218</v>
      </c>
      <c r="J12" s="33">
        <v>100</v>
      </c>
      <c r="K12" s="33">
        <v>37</v>
      </c>
      <c r="L12" s="33">
        <v>61</v>
      </c>
      <c r="M12" s="33">
        <v>20</v>
      </c>
      <c r="N12" s="37">
        <v>3210</v>
      </c>
      <c r="O12" s="33">
        <v>3406</v>
      </c>
      <c r="P12" s="50">
        <f t="shared" si="0"/>
        <v>-5.7545507927187316</v>
      </c>
    </row>
    <row r="13" spans="1:26">
      <c r="A13" s="361" t="s">
        <v>113</v>
      </c>
      <c r="B13" s="33">
        <v>1</v>
      </c>
      <c r="C13" s="33">
        <v>177</v>
      </c>
      <c r="D13" s="33">
        <v>116</v>
      </c>
      <c r="E13" s="33">
        <v>61</v>
      </c>
      <c r="F13" s="33">
        <v>142</v>
      </c>
      <c r="G13" s="33">
        <v>28</v>
      </c>
      <c r="H13" s="33">
        <v>114</v>
      </c>
      <c r="I13" s="33">
        <v>68</v>
      </c>
      <c r="J13" s="33">
        <v>41</v>
      </c>
      <c r="K13" s="33">
        <v>6</v>
      </c>
      <c r="L13" s="33">
        <v>17</v>
      </c>
      <c r="M13" s="33">
        <v>4</v>
      </c>
      <c r="N13" s="37">
        <v>388</v>
      </c>
      <c r="O13" s="33">
        <v>422</v>
      </c>
      <c r="P13" s="50">
        <f t="shared" si="0"/>
        <v>-8.0568720379146868</v>
      </c>
    </row>
    <row r="14" spans="1:26">
      <c r="A14" s="361" t="s">
        <v>114</v>
      </c>
      <c r="B14" s="33">
        <v>6</v>
      </c>
      <c r="C14" s="33">
        <v>765</v>
      </c>
      <c r="D14" s="33">
        <v>557</v>
      </c>
      <c r="E14" s="33">
        <v>208</v>
      </c>
      <c r="F14" s="33">
        <v>267</v>
      </c>
      <c r="G14" s="33">
        <v>54</v>
      </c>
      <c r="H14" s="33">
        <v>213</v>
      </c>
      <c r="I14" s="33">
        <v>81</v>
      </c>
      <c r="J14" s="33">
        <v>34</v>
      </c>
      <c r="K14" s="33">
        <v>11</v>
      </c>
      <c r="L14" s="33">
        <v>29</v>
      </c>
      <c r="M14" s="33">
        <v>7</v>
      </c>
      <c r="N14" s="37">
        <v>1119</v>
      </c>
      <c r="O14" s="33">
        <v>1066</v>
      </c>
      <c r="P14" s="50">
        <f t="shared" si="0"/>
        <v>4.9718574108817961</v>
      </c>
    </row>
    <row r="15" spans="1:26">
      <c r="A15" s="361" t="s">
        <v>470</v>
      </c>
      <c r="B15" s="33">
        <v>0</v>
      </c>
      <c r="C15" s="33">
        <v>738</v>
      </c>
      <c r="D15" s="33">
        <v>561</v>
      </c>
      <c r="E15" s="33">
        <v>177</v>
      </c>
      <c r="F15" s="33">
        <v>554</v>
      </c>
      <c r="G15" s="33">
        <v>107</v>
      </c>
      <c r="H15" s="33">
        <v>447</v>
      </c>
      <c r="I15" s="33">
        <v>234</v>
      </c>
      <c r="J15" s="33">
        <v>134</v>
      </c>
      <c r="K15" s="33">
        <v>26</v>
      </c>
      <c r="L15" s="33">
        <v>55</v>
      </c>
      <c r="M15" s="33">
        <v>19</v>
      </c>
      <c r="N15" s="37">
        <v>1526</v>
      </c>
      <c r="O15" s="33">
        <v>1617</v>
      </c>
      <c r="P15" s="50">
        <f t="shared" si="0"/>
        <v>-5.6277056277056232</v>
      </c>
      <c r="V15" s="1"/>
      <c r="W15" s="1"/>
      <c r="Z15" s="1"/>
    </row>
    <row r="16" spans="1:26">
      <c r="A16" s="361" t="s">
        <v>115</v>
      </c>
      <c r="B16" s="33">
        <v>2</v>
      </c>
      <c r="C16" s="33">
        <v>914</v>
      </c>
      <c r="D16" s="33">
        <v>589</v>
      </c>
      <c r="E16" s="33">
        <v>325</v>
      </c>
      <c r="F16" s="33">
        <v>660</v>
      </c>
      <c r="G16" s="33">
        <v>145</v>
      </c>
      <c r="H16" s="33">
        <v>515</v>
      </c>
      <c r="I16" s="33">
        <v>227</v>
      </c>
      <c r="J16" s="33">
        <v>134</v>
      </c>
      <c r="K16" s="33">
        <v>26</v>
      </c>
      <c r="L16" s="33">
        <v>53</v>
      </c>
      <c r="M16" s="33">
        <v>14</v>
      </c>
      <c r="N16" s="37">
        <v>1803</v>
      </c>
      <c r="O16" s="33">
        <v>2079</v>
      </c>
      <c r="P16" s="50">
        <f t="shared" si="0"/>
        <v>-13.275613275613281</v>
      </c>
      <c r="V16" s="1"/>
      <c r="Z16" s="1"/>
    </row>
    <row r="17" spans="1:27">
      <c r="A17" s="361" t="s">
        <v>471</v>
      </c>
      <c r="B17" s="33">
        <v>13</v>
      </c>
      <c r="C17" s="33">
        <v>5134</v>
      </c>
      <c r="D17" s="33">
        <v>3302</v>
      </c>
      <c r="E17" s="33">
        <v>1832</v>
      </c>
      <c r="F17" s="33">
        <v>4316</v>
      </c>
      <c r="G17" s="33">
        <v>590</v>
      </c>
      <c r="H17" s="33">
        <v>3726</v>
      </c>
      <c r="I17" s="33">
        <v>1811</v>
      </c>
      <c r="J17" s="33">
        <v>874</v>
      </c>
      <c r="K17" s="33">
        <v>207</v>
      </c>
      <c r="L17" s="33">
        <v>564</v>
      </c>
      <c r="M17" s="33">
        <v>166</v>
      </c>
      <c r="N17" s="37">
        <v>11274</v>
      </c>
      <c r="O17" s="33">
        <v>12476</v>
      </c>
      <c r="P17" s="50">
        <f t="shared" si="0"/>
        <v>-9.6344982366143057</v>
      </c>
      <c r="V17" s="1"/>
      <c r="Z17" s="1"/>
    </row>
    <row r="18" spans="1:27">
      <c r="A18" s="361" t="s">
        <v>472</v>
      </c>
      <c r="B18" s="33">
        <v>1</v>
      </c>
      <c r="C18" s="33">
        <v>296</v>
      </c>
      <c r="D18" s="33">
        <v>201</v>
      </c>
      <c r="E18" s="33">
        <v>95</v>
      </c>
      <c r="F18" s="33">
        <v>305</v>
      </c>
      <c r="G18" s="33">
        <v>43</v>
      </c>
      <c r="H18" s="33">
        <v>262</v>
      </c>
      <c r="I18" s="33">
        <v>86</v>
      </c>
      <c r="J18" s="33">
        <v>48</v>
      </c>
      <c r="K18" s="33">
        <v>14</v>
      </c>
      <c r="L18" s="33">
        <v>21</v>
      </c>
      <c r="M18" s="33">
        <v>3</v>
      </c>
      <c r="N18" s="37">
        <v>688</v>
      </c>
      <c r="O18" s="33">
        <v>750</v>
      </c>
      <c r="P18" s="50">
        <f t="shared" si="0"/>
        <v>-8.2666666666666657</v>
      </c>
      <c r="V18" s="1"/>
      <c r="W18" s="1"/>
      <c r="Z18" s="1"/>
    </row>
    <row r="19" spans="1:27">
      <c r="A19" s="361" t="s">
        <v>116</v>
      </c>
      <c r="B19" s="33">
        <v>1</v>
      </c>
      <c r="C19" s="33">
        <v>1501</v>
      </c>
      <c r="D19" s="33">
        <v>703</v>
      </c>
      <c r="E19" s="33">
        <v>798</v>
      </c>
      <c r="F19" s="33">
        <v>1222</v>
      </c>
      <c r="G19" s="33">
        <v>170</v>
      </c>
      <c r="H19" s="33">
        <v>1052</v>
      </c>
      <c r="I19" s="33">
        <v>491</v>
      </c>
      <c r="J19" s="33">
        <v>274</v>
      </c>
      <c r="K19" s="33">
        <v>55</v>
      </c>
      <c r="L19" s="33">
        <v>127</v>
      </c>
      <c r="M19" s="33">
        <v>35</v>
      </c>
      <c r="N19" s="37">
        <v>3215</v>
      </c>
      <c r="O19" s="33">
        <v>3397</v>
      </c>
      <c r="P19" s="50">
        <f t="shared" si="0"/>
        <v>-5.3576685310568166</v>
      </c>
    </row>
    <row r="20" spans="1:27">
      <c r="A20" s="361" t="s">
        <v>117</v>
      </c>
      <c r="B20" s="33">
        <v>4</v>
      </c>
      <c r="C20" s="33">
        <v>1137</v>
      </c>
      <c r="D20" s="33">
        <v>795</v>
      </c>
      <c r="E20" s="33">
        <v>342</v>
      </c>
      <c r="F20" s="33">
        <v>835</v>
      </c>
      <c r="G20" s="33">
        <v>106</v>
      </c>
      <c r="H20" s="33">
        <v>729</v>
      </c>
      <c r="I20" s="33">
        <v>273</v>
      </c>
      <c r="J20" s="33">
        <v>118</v>
      </c>
      <c r="K20" s="33">
        <v>48</v>
      </c>
      <c r="L20" s="33">
        <v>86</v>
      </c>
      <c r="M20" s="33">
        <v>21</v>
      </c>
      <c r="N20" s="37">
        <v>2249</v>
      </c>
      <c r="O20" s="33">
        <v>2366</v>
      </c>
      <c r="P20" s="50">
        <f t="shared" si="0"/>
        <v>-4.9450549450549488</v>
      </c>
      <c r="V20" s="1"/>
      <c r="W20" s="1"/>
      <c r="X20" s="1"/>
      <c r="Y20" s="1"/>
      <c r="Z20" s="1"/>
    </row>
    <row r="21" spans="1:27">
      <c r="A21" s="361" t="s">
        <v>118</v>
      </c>
      <c r="B21" s="33">
        <v>1</v>
      </c>
      <c r="C21" s="33">
        <v>1375</v>
      </c>
      <c r="D21" s="33">
        <v>641</v>
      </c>
      <c r="E21" s="33">
        <v>734</v>
      </c>
      <c r="F21" s="33">
        <v>1127</v>
      </c>
      <c r="G21" s="33">
        <v>190</v>
      </c>
      <c r="H21" s="33">
        <v>937</v>
      </c>
      <c r="I21" s="33">
        <v>360</v>
      </c>
      <c r="J21" s="33">
        <v>208</v>
      </c>
      <c r="K21" s="33">
        <v>38</v>
      </c>
      <c r="L21" s="33">
        <v>95</v>
      </c>
      <c r="M21" s="33">
        <v>19</v>
      </c>
      <c r="N21" s="37">
        <v>2863</v>
      </c>
      <c r="O21" s="33">
        <v>3087</v>
      </c>
      <c r="P21" s="50">
        <f t="shared" si="0"/>
        <v>-7.2562358276643977</v>
      </c>
      <c r="Z21" s="1"/>
    </row>
    <row r="22" spans="1:27">
      <c r="A22" s="361" t="s">
        <v>119</v>
      </c>
      <c r="B22" s="33">
        <v>2</v>
      </c>
      <c r="C22" s="33">
        <v>401</v>
      </c>
      <c r="D22" s="33">
        <v>251</v>
      </c>
      <c r="E22" s="33">
        <v>150</v>
      </c>
      <c r="F22" s="33">
        <v>344</v>
      </c>
      <c r="G22" s="33">
        <v>62</v>
      </c>
      <c r="H22" s="33">
        <v>282</v>
      </c>
      <c r="I22" s="33">
        <v>170</v>
      </c>
      <c r="J22" s="33">
        <v>75</v>
      </c>
      <c r="K22" s="33">
        <v>29</v>
      </c>
      <c r="L22" s="33">
        <v>50</v>
      </c>
      <c r="M22" s="33">
        <v>16</v>
      </c>
      <c r="N22" s="37">
        <v>917</v>
      </c>
      <c r="O22" s="33">
        <v>1007</v>
      </c>
      <c r="P22" s="50">
        <f t="shared" si="0"/>
        <v>-8.9374379344587851</v>
      </c>
      <c r="V22" s="1"/>
      <c r="W22" s="1"/>
      <c r="Z22" s="1"/>
    </row>
    <row r="23" spans="1:27">
      <c r="A23" s="361" t="s">
        <v>120</v>
      </c>
      <c r="B23" s="33">
        <v>0</v>
      </c>
      <c r="C23" s="33">
        <v>156</v>
      </c>
      <c r="D23" s="33">
        <v>86</v>
      </c>
      <c r="E23" s="33">
        <v>70</v>
      </c>
      <c r="F23" s="33">
        <v>135</v>
      </c>
      <c r="G23" s="33">
        <v>29</v>
      </c>
      <c r="H23" s="33">
        <v>106</v>
      </c>
      <c r="I23" s="33">
        <v>52</v>
      </c>
      <c r="J23" s="33">
        <v>26</v>
      </c>
      <c r="K23" s="33">
        <v>4</v>
      </c>
      <c r="L23" s="33">
        <v>17</v>
      </c>
      <c r="M23" s="33">
        <v>5</v>
      </c>
      <c r="N23" s="37">
        <v>343</v>
      </c>
      <c r="O23" s="33">
        <v>362</v>
      </c>
      <c r="P23" s="50">
        <f t="shared" si="0"/>
        <v>-5.2486187845303931</v>
      </c>
      <c r="Z23" s="1"/>
    </row>
    <row r="24" spans="1:27">
      <c r="A24" s="361" t="s">
        <v>121</v>
      </c>
      <c r="B24" s="33">
        <v>6</v>
      </c>
      <c r="C24" s="33">
        <v>769</v>
      </c>
      <c r="D24" s="33">
        <v>599</v>
      </c>
      <c r="E24" s="33">
        <v>170</v>
      </c>
      <c r="F24" s="33">
        <v>233</v>
      </c>
      <c r="G24" s="33">
        <v>45</v>
      </c>
      <c r="H24" s="33">
        <v>188</v>
      </c>
      <c r="I24" s="33">
        <v>81</v>
      </c>
      <c r="J24" s="33">
        <v>39</v>
      </c>
      <c r="K24" s="33">
        <v>14</v>
      </c>
      <c r="L24" s="33">
        <v>24</v>
      </c>
      <c r="M24" s="33">
        <v>4</v>
      </c>
      <c r="N24" s="37">
        <v>1089</v>
      </c>
      <c r="O24" s="33">
        <v>1112</v>
      </c>
      <c r="P24" s="50">
        <f t="shared" si="0"/>
        <v>-2.0683453237410134</v>
      </c>
      <c r="V24" s="1"/>
      <c r="W24" s="1"/>
      <c r="Z24" s="1"/>
    </row>
    <row r="25" spans="1:27">
      <c r="A25" s="361" t="s">
        <v>122</v>
      </c>
      <c r="B25" s="33">
        <v>29</v>
      </c>
      <c r="C25" s="33">
        <v>8014</v>
      </c>
      <c r="D25" s="33">
        <v>5528</v>
      </c>
      <c r="E25" s="33">
        <v>2486</v>
      </c>
      <c r="F25" s="33">
        <v>5688</v>
      </c>
      <c r="G25" s="33">
        <v>829</v>
      </c>
      <c r="H25" s="33">
        <v>4859</v>
      </c>
      <c r="I25" s="33">
        <v>2376</v>
      </c>
      <c r="J25" s="33">
        <v>1078</v>
      </c>
      <c r="K25" s="33">
        <v>315</v>
      </c>
      <c r="L25" s="33">
        <v>819</v>
      </c>
      <c r="M25" s="33">
        <v>164</v>
      </c>
      <c r="N25" s="37">
        <v>16107</v>
      </c>
      <c r="O25" s="33">
        <v>17388</v>
      </c>
      <c r="P25" s="50">
        <f t="shared" si="0"/>
        <v>-7.3671497584541044</v>
      </c>
      <c r="W25" s="1"/>
      <c r="AA25" s="1"/>
    </row>
    <row r="26" spans="1:27">
      <c r="A26" s="361" t="s">
        <v>123</v>
      </c>
      <c r="B26" s="33">
        <v>1</v>
      </c>
      <c r="C26" s="33">
        <v>587</v>
      </c>
      <c r="D26" s="33">
        <v>291</v>
      </c>
      <c r="E26" s="33">
        <v>296</v>
      </c>
      <c r="F26" s="33">
        <v>494</v>
      </c>
      <c r="G26" s="33">
        <v>97</v>
      </c>
      <c r="H26" s="33">
        <v>397</v>
      </c>
      <c r="I26" s="33">
        <v>171</v>
      </c>
      <c r="J26" s="33">
        <v>93</v>
      </c>
      <c r="K26" s="33">
        <v>15</v>
      </c>
      <c r="L26" s="33">
        <v>57</v>
      </c>
      <c r="M26" s="33">
        <v>6</v>
      </c>
      <c r="N26" s="37">
        <v>1253</v>
      </c>
      <c r="O26" s="33">
        <v>1334</v>
      </c>
      <c r="P26" s="50">
        <f t="shared" si="0"/>
        <v>-6.0719640179910073</v>
      </c>
      <c r="V26" s="1"/>
      <c r="W26" s="1"/>
      <c r="Z26" s="1"/>
    </row>
    <row r="27" spans="1:27">
      <c r="A27" s="361" t="s">
        <v>124</v>
      </c>
      <c r="B27" s="33">
        <v>3</v>
      </c>
      <c r="C27" s="33">
        <v>309</v>
      </c>
      <c r="D27" s="33">
        <v>224</v>
      </c>
      <c r="E27" s="33">
        <v>85</v>
      </c>
      <c r="F27" s="33">
        <v>90</v>
      </c>
      <c r="G27" s="33">
        <v>10</v>
      </c>
      <c r="H27" s="33">
        <v>80</v>
      </c>
      <c r="I27" s="33">
        <v>33</v>
      </c>
      <c r="J27" s="33">
        <v>16</v>
      </c>
      <c r="K27" s="33">
        <v>4</v>
      </c>
      <c r="L27" s="33">
        <v>10</v>
      </c>
      <c r="M27" s="33">
        <v>3</v>
      </c>
      <c r="N27" s="37">
        <v>435</v>
      </c>
      <c r="O27" s="33">
        <v>442</v>
      </c>
      <c r="P27" s="50">
        <f t="shared" si="0"/>
        <v>-1.5837104072398205</v>
      </c>
    </row>
    <row r="28" spans="1:27">
      <c r="A28" s="361" t="s">
        <v>473</v>
      </c>
      <c r="B28" s="33">
        <v>1</v>
      </c>
      <c r="C28" s="33">
        <v>251</v>
      </c>
      <c r="D28" s="33">
        <v>154</v>
      </c>
      <c r="E28" s="33">
        <v>97</v>
      </c>
      <c r="F28" s="33">
        <v>250</v>
      </c>
      <c r="G28" s="33">
        <v>32</v>
      </c>
      <c r="H28" s="33">
        <v>218</v>
      </c>
      <c r="I28" s="33">
        <v>84</v>
      </c>
      <c r="J28" s="33">
        <v>38</v>
      </c>
      <c r="K28" s="33">
        <v>15</v>
      </c>
      <c r="L28" s="33">
        <v>25</v>
      </c>
      <c r="M28" s="33">
        <v>6</v>
      </c>
      <c r="N28" s="37">
        <v>586</v>
      </c>
      <c r="O28" s="33">
        <v>611</v>
      </c>
      <c r="P28" s="50">
        <f t="shared" si="0"/>
        <v>-4.0916530278232415</v>
      </c>
      <c r="V28" s="1"/>
      <c r="W28" s="1"/>
      <c r="X28" s="1"/>
      <c r="Z28" s="1"/>
      <c r="AA28" s="1"/>
    </row>
    <row r="29" spans="1:27">
      <c r="A29" s="361" t="s">
        <v>125</v>
      </c>
      <c r="B29" s="33">
        <v>0</v>
      </c>
      <c r="C29" s="33">
        <v>163</v>
      </c>
      <c r="D29" s="33">
        <v>110</v>
      </c>
      <c r="E29" s="33">
        <v>53</v>
      </c>
      <c r="F29" s="33">
        <v>138</v>
      </c>
      <c r="G29" s="33">
        <v>26</v>
      </c>
      <c r="H29" s="33">
        <v>112</v>
      </c>
      <c r="I29" s="33">
        <v>44</v>
      </c>
      <c r="J29" s="33">
        <v>26</v>
      </c>
      <c r="K29" s="33">
        <v>4</v>
      </c>
      <c r="L29" s="33">
        <v>11</v>
      </c>
      <c r="M29" s="33">
        <v>3</v>
      </c>
      <c r="N29" s="37">
        <v>345</v>
      </c>
      <c r="O29" s="33">
        <v>374</v>
      </c>
      <c r="P29" s="50">
        <f t="shared" si="0"/>
        <v>-7.7540106951871621</v>
      </c>
      <c r="V29" s="1"/>
      <c r="W29" s="1"/>
      <c r="X29" s="1"/>
      <c r="Y29" s="1"/>
      <c r="Z29" s="1"/>
    </row>
    <row r="30" spans="1:27">
      <c r="A30" s="361" t="s">
        <v>126</v>
      </c>
      <c r="B30" s="33">
        <v>1</v>
      </c>
      <c r="C30" s="33">
        <v>803</v>
      </c>
      <c r="D30" s="33">
        <v>512</v>
      </c>
      <c r="E30" s="33">
        <v>291</v>
      </c>
      <c r="F30" s="33">
        <v>732</v>
      </c>
      <c r="G30" s="33">
        <v>105</v>
      </c>
      <c r="H30" s="33">
        <v>627</v>
      </c>
      <c r="I30" s="33">
        <v>267</v>
      </c>
      <c r="J30" s="33">
        <v>123</v>
      </c>
      <c r="K30" s="33">
        <v>36</v>
      </c>
      <c r="L30" s="33">
        <v>80</v>
      </c>
      <c r="M30" s="33">
        <v>28</v>
      </c>
      <c r="N30" s="37">
        <v>1803</v>
      </c>
      <c r="O30" s="33">
        <v>2004</v>
      </c>
      <c r="P30" s="50">
        <f t="shared" si="0"/>
        <v>-10.029940119760482</v>
      </c>
      <c r="V30" s="1"/>
      <c r="W30" s="1"/>
      <c r="Z30" s="1"/>
      <c r="AA30" s="1"/>
    </row>
    <row r="31" spans="1:27">
      <c r="A31" s="361" t="s">
        <v>474</v>
      </c>
      <c r="B31" s="33">
        <v>0</v>
      </c>
      <c r="C31" s="33">
        <v>142</v>
      </c>
      <c r="D31" s="33">
        <v>91</v>
      </c>
      <c r="E31" s="33">
        <v>51</v>
      </c>
      <c r="F31" s="33">
        <v>69</v>
      </c>
      <c r="G31" s="33">
        <v>4</v>
      </c>
      <c r="H31" s="33">
        <v>65</v>
      </c>
      <c r="I31" s="33">
        <v>18</v>
      </c>
      <c r="J31" s="33">
        <v>11</v>
      </c>
      <c r="K31" s="33">
        <v>3</v>
      </c>
      <c r="L31" s="33">
        <v>3</v>
      </c>
      <c r="M31" s="33">
        <v>1</v>
      </c>
      <c r="N31" s="37">
        <v>229</v>
      </c>
      <c r="O31" s="33">
        <v>231</v>
      </c>
      <c r="P31" s="50">
        <f t="shared" si="0"/>
        <v>-0.86580086580086402</v>
      </c>
      <c r="Z31" s="1"/>
      <c r="AA31" s="1"/>
    </row>
    <row r="32" spans="1:27">
      <c r="A32" s="361" t="s">
        <v>127</v>
      </c>
      <c r="B32" s="33">
        <v>0</v>
      </c>
      <c r="C32" s="33">
        <v>247</v>
      </c>
      <c r="D32" s="33">
        <v>147</v>
      </c>
      <c r="E32" s="33">
        <v>100</v>
      </c>
      <c r="F32" s="33">
        <v>267</v>
      </c>
      <c r="G32" s="33">
        <v>45</v>
      </c>
      <c r="H32" s="33">
        <v>222</v>
      </c>
      <c r="I32" s="33">
        <v>167</v>
      </c>
      <c r="J32" s="33">
        <v>75</v>
      </c>
      <c r="K32" s="33">
        <v>23</v>
      </c>
      <c r="L32" s="33">
        <v>48</v>
      </c>
      <c r="M32" s="33">
        <v>21</v>
      </c>
      <c r="N32" s="37">
        <v>681</v>
      </c>
      <c r="O32" s="33">
        <v>714</v>
      </c>
      <c r="P32" s="50">
        <f t="shared" si="0"/>
        <v>-4.6218487394958032</v>
      </c>
      <c r="V32" s="1"/>
      <c r="W32" s="1"/>
      <c r="Z32" s="1"/>
    </row>
    <row r="33" spans="1:27">
      <c r="A33" s="361" t="s">
        <v>475</v>
      </c>
      <c r="B33" s="33">
        <v>3</v>
      </c>
      <c r="C33" s="33">
        <v>355</v>
      </c>
      <c r="D33" s="33">
        <v>253</v>
      </c>
      <c r="E33" s="33">
        <v>102</v>
      </c>
      <c r="F33" s="33">
        <v>339</v>
      </c>
      <c r="G33" s="33">
        <v>54</v>
      </c>
      <c r="H33" s="33">
        <v>285</v>
      </c>
      <c r="I33" s="33">
        <v>100</v>
      </c>
      <c r="J33" s="33">
        <v>59</v>
      </c>
      <c r="K33" s="33">
        <v>11</v>
      </c>
      <c r="L33" s="33">
        <v>23</v>
      </c>
      <c r="M33" s="33">
        <v>7</v>
      </c>
      <c r="N33" s="37">
        <v>797</v>
      </c>
      <c r="O33" s="33">
        <v>856</v>
      </c>
      <c r="P33" s="50">
        <f t="shared" si="0"/>
        <v>-6.8925233644859816</v>
      </c>
      <c r="Z33" s="1"/>
    </row>
    <row r="34" spans="1:27">
      <c r="A34" s="361" t="s">
        <v>476</v>
      </c>
      <c r="B34" s="33">
        <v>0</v>
      </c>
      <c r="C34" s="33">
        <v>63</v>
      </c>
      <c r="D34" s="33">
        <v>48</v>
      </c>
      <c r="E34" s="33">
        <v>15</v>
      </c>
      <c r="F34" s="33">
        <v>21</v>
      </c>
      <c r="G34" s="33">
        <v>4</v>
      </c>
      <c r="H34" s="33">
        <v>17</v>
      </c>
      <c r="I34" s="33">
        <v>11</v>
      </c>
      <c r="J34" s="33">
        <v>7</v>
      </c>
      <c r="K34" s="33">
        <v>1</v>
      </c>
      <c r="L34" s="33">
        <v>2</v>
      </c>
      <c r="M34" s="33">
        <v>1</v>
      </c>
      <c r="N34" s="37">
        <v>95</v>
      </c>
      <c r="O34" s="33">
        <v>133</v>
      </c>
      <c r="P34" s="50">
        <f t="shared" si="0"/>
        <v>-28.571428571428569</v>
      </c>
    </row>
    <row r="35" spans="1:27">
      <c r="A35" s="26"/>
      <c r="B35" s="33"/>
      <c r="C35" s="33"/>
      <c r="D35" s="33"/>
      <c r="E35" s="33"/>
      <c r="F35" s="33"/>
      <c r="G35" s="33"/>
      <c r="H35" s="33"/>
      <c r="I35" s="33"/>
      <c r="J35" s="33"/>
      <c r="K35" s="33"/>
      <c r="L35" s="33"/>
      <c r="M35" s="33"/>
      <c r="N35" s="33"/>
      <c r="O35" s="33"/>
      <c r="P35" s="50"/>
      <c r="U35" s="1"/>
      <c r="V35" s="1"/>
      <c r="W35" s="1"/>
      <c r="X35" s="1"/>
      <c r="Y35" s="1"/>
      <c r="Z35" s="1"/>
    </row>
    <row r="36" spans="1:27">
      <c r="A36" s="38" t="s">
        <v>128</v>
      </c>
      <c r="B36" s="40">
        <v>112</v>
      </c>
      <c r="C36" s="40">
        <v>33132</v>
      </c>
      <c r="D36" s="40">
        <v>22578</v>
      </c>
      <c r="E36" s="40">
        <v>10554</v>
      </c>
      <c r="F36" s="40">
        <v>21405</v>
      </c>
      <c r="G36" s="40">
        <v>3264</v>
      </c>
      <c r="H36" s="40">
        <v>18141</v>
      </c>
      <c r="I36" s="40">
        <v>8340</v>
      </c>
      <c r="J36" s="40">
        <v>4082</v>
      </c>
      <c r="K36" s="40">
        <v>1070</v>
      </c>
      <c r="L36" s="40">
        <v>2562</v>
      </c>
      <c r="M36" s="40">
        <v>626</v>
      </c>
      <c r="N36" s="40">
        <v>62989</v>
      </c>
      <c r="O36" s="40">
        <v>67662</v>
      </c>
      <c r="P36" s="41">
        <f>N36*100/O36-100</f>
        <v>-6.9063876326446092</v>
      </c>
      <c r="W36" s="1"/>
      <c r="AA36" s="1"/>
    </row>
    <row r="37" spans="1:27">
      <c r="W37" s="1"/>
      <c r="AA37" s="1"/>
    </row>
    <row r="38" spans="1:27">
      <c r="B38" s="1"/>
      <c r="C38" s="1"/>
      <c r="D38" s="1"/>
      <c r="E38" s="1"/>
      <c r="F38" s="1"/>
      <c r="G38" s="1"/>
      <c r="H38" s="1"/>
      <c r="I38" s="1"/>
      <c r="J38" s="1"/>
      <c r="K38" s="1"/>
      <c r="L38" s="1"/>
      <c r="M38" s="1"/>
      <c r="N38" s="1"/>
      <c r="O38" s="1"/>
      <c r="W38" s="1"/>
      <c r="AA38" s="1"/>
    </row>
    <row r="39" spans="1:27">
      <c r="W39" s="1"/>
      <c r="AA39" s="1"/>
    </row>
    <row r="40" spans="1:27" s="475" customFormat="1">
      <c r="A40" s="2" t="s">
        <v>487</v>
      </c>
      <c r="B40" s="474"/>
    </row>
    <row r="41" spans="1:27" s="475" customFormat="1">
      <c r="A41" s="2" t="s">
        <v>41</v>
      </c>
      <c r="B41" s="474"/>
    </row>
    <row r="43" spans="1:27">
      <c r="W43" s="1"/>
      <c r="X43" s="1"/>
      <c r="AA43" s="1"/>
    </row>
    <row r="44" spans="1:27">
      <c r="AA44" s="1"/>
    </row>
    <row r="45" spans="1:27">
      <c r="W45" s="1"/>
      <c r="X45" s="1"/>
      <c r="AA45" s="1"/>
    </row>
    <row r="47" spans="1:27">
      <c r="W47" s="1"/>
      <c r="X47" s="1"/>
      <c r="AA47" s="1"/>
    </row>
    <row r="49" spans="23:27">
      <c r="AA49" s="1"/>
    </row>
    <row r="50" spans="23:27">
      <c r="W50" s="1"/>
      <c r="X50" s="1"/>
      <c r="Y50" s="1"/>
      <c r="Z50" s="1"/>
      <c r="AA50" s="1"/>
    </row>
    <row r="51" spans="23:27">
      <c r="AA51" s="1"/>
    </row>
    <row r="53" spans="23:27">
      <c r="W53" s="1"/>
      <c r="X53" s="1"/>
      <c r="AA53" s="1"/>
    </row>
    <row r="57" spans="23:27">
      <c r="W57" s="1"/>
      <c r="X57" s="1"/>
      <c r="Y57" s="1"/>
      <c r="Z57" s="1"/>
      <c r="AA57" s="1"/>
    </row>
  </sheetData>
  <sheetProtection algorithmName="SHA-512" hashValue="yygQrqD7xawcY1npBTWpiYH39FaKQQcqhF1LFeeMnG6rr2ug9prsSFiapNtwpeyH/CGLLbyeyFj+HNAgAsalmg==" saltValue="HLBPMOXI7Or+XWGmaRn1Ow==" spinCount="100000" sheet="1" objects="1" scenarios="1"/>
  <mergeCells count="1">
    <mergeCell ref="A1:P1"/>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
  <sheetViews>
    <sheetView showGridLines="0" zoomScaleNormal="100" workbookViewId="0">
      <selection activeCell="O21" sqref="O21"/>
    </sheetView>
  </sheetViews>
  <sheetFormatPr baseColWidth="10" defaultRowHeight="15"/>
  <cols>
    <col min="1" max="1" width="18.42578125" style="474" customWidth="1"/>
    <col min="2" max="4" width="16" style="474" customWidth="1"/>
    <col min="5" max="16384" width="11.42578125" style="474"/>
  </cols>
  <sheetData>
    <row r="1" spans="1:20" ht="35.25" customHeight="1">
      <c r="A1" s="530" t="s">
        <v>456</v>
      </c>
      <c r="B1" s="530"/>
      <c r="C1" s="530"/>
      <c r="D1" s="530"/>
    </row>
    <row r="2" spans="1:20" ht="15.75">
      <c r="A2" s="536" t="s">
        <v>715</v>
      </c>
      <c r="B2" s="536"/>
      <c r="C2" s="536"/>
      <c r="D2" s="536"/>
    </row>
    <row r="3" spans="1:20" ht="15.75" customHeight="1">
      <c r="A3" s="473"/>
      <c r="B3" s="45" t="s">
        <v>143</v>
      </c>
      <c r="C3" s="46" t="s">
        <v>144</v>
      </c>
      <c r="D3" s="54" t="s">
        <v>145</v>
      </c>
      <c r="N3" s="537" t="s">
        <v>736</v>
      </c>
      <c r="O3" s="537"/>
      <c r="P3" s="537"/>
      <c r="Q3" s="537"/>
      <c r="R3" s="537"/>
      <c r="S3" s="537"/>
      <c r="T3" s="462"/>
    </row>
    <row r="4" spans="1:20">
      <c r="A4" s="159" t="s">
        <v>146</v>
      </c>
      <c r="B4" s="148">
        <v>2935</v>
      </c>
      <c r="C4" s="149">
        <v>3894</v>
      </c>
      <c r="D4" s="150">
        <f>C4+B4</f>
        <v>6829</v>
      </c>
      <c r="N4" s="537"/>
      <c r="O4" s="537"/>
      <c r="P4" s="537"/>
      <c r="Q4" s="537"/>
      <c r="R4" s="537"/>
      <c r="S4" s="537"/>
      <c r="T4" s="462"/>
    </row>
    <row r="5" spans="1:20" ht="30" customHeight="1">
      <c r="A5" s="160" t="s">
        <v>147</v>
      </c>
      <c r="B5" s="151">
        <v>2347</v>
      </c>
      <c r="C5" s="152">
        <v>3181</v>
      </c>
      <c r="D5" s="150">
        <f>C5+B5</f>
        <v>5528</v>
      </c>
      <c r="N5" s="537"/>
      <c r="O5" s="537"/>
      <c r="P5" s="537"/>
      <c r="Q5" s="537"/>
      <c r="R5" s="537"/>
      <c r="S5" s="537"/>
      <c r="T5" s="462"/>
    </row>
    <row r="6" spans="1:20" ht="30" customHeight="1">
      <c r="A6" s="161" t="s">
        <v>148</v>
      </c>
      <c r="B6" s="151">
        <v>26484</v>
      </c>
      <c r="C6" s="152">
        <v>35607</v>
      </c>
      <c r="D6" s="150">
        <f>C6+B6</f>
        <v>62091</v>
      </c>
      <c r="N6" s="537"/>
      <c r="O6" s="537"/>
      <c r="P6" s="537"/>
      <c r="Q6" s="537"/>
      <c r="R6" s="537"/>
      <c r="S6" s="537"/>
      <c r="T6" s="462"/>
    </row>
    <row r="7" spans="1:20" ht="51" customHeight="1">
      <c r="A7" s="45" t="s">
        <v>149</v>
      </c>
      <c r="B7" s="153">
        <f>B6+B5+B4</f>
        <v>31766</v>
      </c>
      <c r="C7" s="154">
        <f>C6+C5+C4</f>
        <v>42682</v>
      </c>
      <c r="D7" s="155">
        <f>D6+D5+D4</f>
        <v>74448</v>
      </c>
      <c r="N7" s="537"/>
      <c r="O7" s="537"/>
      <c r="P7" s="537"/>
      <c r="Q7" s="537"/>
      <c r="R7" s="537"/>
      <c r="S7" s="537"/>
      <c r="T7" s="462"/>
    </row>
    <row r="8" spans="1:20">
      <c r="A8" s="159" t="s">
        <v>150</v>
      </c>
      <c r="B8" s="1">
        <v>441</v>
      </c>
      <c r="C8" s="1">
        <v>482</v>
      </c>
      <c r="D8" s="1">
        <f>C8+B8</f>
        <v>923</v>
      </c>
      <c r="N8" s="537"/>
      <c r="O8" s="537"/>
      <c r="P8" s="537"/>
      <c r="Q8" s="537"/>
      <c r="R8" s="537"/>
      <c r="S8" s="537"/>
      <c r="T8" s="462"/>
    </row>
    <row r="9" spans="1:20">
      <c r="A9" s="160" t="s">
        <v>151</v>
      </c>
      <c r="B9" s="1">
        <v>2576</v>
      </c>
      <c r="C9" s="1">
        <v>3374</v>
      </c>
      <c r="D9" s="1">
        <f>C9+B9</f>
        <v>5950</v>
      </c>
      <c r="N9" s="537"/>
      <c r="O9" s="537"/>
      <c r="P9" s="537"/>
      <c r="Q9" s="537"/>
      <c r="R9" s="537"/>
      <c r="S9" s="537"/>
      <c r="T9" s="462"/>
    </row>
    <row r="10" spans="1:20">
      <c r="A10" s="160" t="s">
        <v>152</v>
      </c>
      <c r="B10" s="1">
        <v>276</v>
      </c>
      <c r="C10" s="1">
        <v>287</v>
      </c>
      <c r="D10" s="1">
        <f>C10+B10</f>
        <v>563</v>
      </c>
      <c r="N10" s="537"/>
      <c r="O10" s="537"/>
      <c r="P10" s="537"/>
      <c r="Q10" s="537"/>
      <c r="R10" s="537"/>
      <c r="S10" s="537"/>
      <c r="T10" s="462"/>
    </row>
    <row r="11" spans="1:20">
      <c r="A11" s="161" t="s">
        <v>153</v>
      </c>
      <c r="B11" s="1">
        <v>26462</v>
      </c>
      <c r="C11" s="1">
        <v>36252</v>
      </c>
      <c r="D11" s="1">
        <f>C11+B11</f>
        <v>62714</v>
      </c>
      <c r="N11" s="537"/>
      <c r="O11" s="537"/>
      <c r="P11" s="537"/>
      <c r="Q11" s="537"/>
      <c r="R11" s="537"/>
      <c r="S11" s="537"/>
      <c r="T11" s="462"/>
    </row>
    <row r="12" spans="1:20" ht="38.25" customHeight="1">
      <c r="A12" s="45" t="s">
        <v>457</v>
      </c>
      <c r="B12" s="153">
        <f>B11+B10+B9+B8</f>
        <v>29755</v>
      </c>
      <c r="C12" s="154">
        <f>C11+C10+C9+C8</f>
        <v>40395</v>
      </c>
      <c r="D12" s="155">
        <f>D11+D10+D9+D8</f>
        <v>70150</v>
      </c>
      <c r="N12" s="537"/>
      <c r="O12" s="537"/>
      <c r="P12" s="537"/>
      <c r="Q12" s="537"/>
      <c r="R12" s="537"/>
      <c r="S12" s="537"/>
      <c r="T12" s="462"/>
    </row>
    <row r="13" spans="1:20">
      <c r="A13" s="46" t="s">
        <v>154</v>
      </c>
      <c r="B13" s="156">
        <f>B7+B12</f>
        <v>61521</v>
      </c>
      <c r="C13" s="157">
        <f>C7+C12</f>
        <v>83077</v>
      </c>
      <c r="D13" s="158">
        <f>D7+D12</f>
        <v>144598</v>
      </c>
      <c r="N13" s="537"/>
      <c r="O13" s="537"/>
      <c r="P13" s="537"/>
      <c r="Q13" s="537"/>
      <c r="R13" s="537"/>
      <c r="S13" s="537"/>
    </row>
    <row r="14" spans="1:20">
      <c r="N14" s="537"/>
      <c r="O14" s="537"/>
      <c r="P14" s="537"/>
      <c r="Q14" s="537"/>
      <c r="R14" s="537"/>
      <c r="S14" s="537"/>
    </row>
    <row r="15" spans="1:20">
      <c r="J15" s="1"/>
      <c r="K15" s="1"/>
      <c r="M15" s="1"/>
      <c r="N15" s="1" t="s">
        <v>46</v>
      </c>
      <c r="O15" s="1"/>
      <c r="P15" s="1"/>
    </row>
    <row r="16" spans="1:20">
      <c r="I16" s="1"/>
      <c r="J16" s="1"/>
      <c r="K16" s="1"/>
      <c r="L16" s="1"/>
      <c r="M16" s="1"/>
      <c r="N16" s="1"/>
      <c r="O16" s="1"/>
      <c r="P16" s="1"/>
      <c r="Q16" s="1"/>
    </row>
    <row r="17" spans="1:19">
      <c r="J17" s="1"/>
      <c r="K17" s="1"/>
      <c r="L17" s="1"/>
      <c r="M17" s="1"/>
      <c r="N17" s="1"/>
      <c r="O17" s="1"/>
      <c r="P17" s="1"/>
      <c r="Q17" s="1"/>
    </row>
    <row r="18" spans="1:19">
      <c r="J18" s="1"/>
      <c r="K18" s="1"/>
      <c r="L18" s="1"/>
      <c r="M18" s="1"/>
      <c r="N18" s="1"/>
      <c r="O18" s="1"/>
      <c r="P18" s="1"/>
      <c r="Q18" s="1"/>
      <c r="R18" s="1"/>
      <c r="S18" s="1"/>
    </row>
    <row r="19" spans="1:19">
      <c r="A19" s="25" t="s">
        <v>95</v>
      </c>
      <c r="B19" s="25" t="s">
        <v>96</v>
      </c>
      <c r="K19" s="1"/>
      <c r="L19" s="1"/>
      <c r="M19" s="1"/>
      <c r="N19" s="1"/>
      <c r="O19" s="1"/>
      <c r="P19" s="1"/>
      <c r="Q19" s="1"/>
      <c r="R19" s="1"/>
      <c r="S19" s="1"/>
    </row>
    <row r="20" spans="1:19">
      <c r="A20" s="25" t="s">
        <v>97</v>
      </c>
      <c r="B20" s="25" t="s">
        <v>40</v>
      </c>
      <c r="I20" s="1"/>
      <c r="J20" s="1"/>
      <c r="K20" s="1"/>
      <c r="L20" s="1"/>
      <c r="M20" s="1"/>
      <c r="N20" s="1"/>
      <c r="O20" s="1"/>
      <c r="P20" s="1"/>
      <c r="Q20" s="1"/>
      <c r="R20" s="1"/>
      <c r="S20" s="1"/>
    </row>
    <row r="21" spans="1:19">
      <c r="K21" s="1"/>
      <c r="L21" s="1"/>
      <c r="M21" s="1"/>
      <c r="N21" s="1"/>
      <c r="O21" s="1"/>
      <c r="P21" s="1"/>
      <c r="Q21" s="1"/>
      <c r="R21" s="1"/>
      <c r="S21" s="1"/>
    </row>
    <row r="22" spans="1:19">
      <c r="I22" s="1"/>
      <c r="K22" s="1"/>
      <c r="L22" s="1"/>
      <c r="M22" s="1"/>
      <c r="N22" s="1"/>
      <c r="O22" s="1"/>
      <c r="P22" s="1"/>
      <c r="Q22" s="1"/>
      <c r="S22" s="1"/>
    </row>
    <row r="23" spans="1:19">
      <c r="I23" s="1"/>
      <c r="L23" s="1"/>
      <c r="M23" s="1"/>
      <c r="N23" s="1"/>
    </row>
    <row r="24" spans="1:19">
      <c r="I24" s="1"/>
      <c r="K24" s="1"/>
      <c r="L24" s="1"/>
      <c r="M24" s="1"/>
      <c r="N24" s="1"/>
      <c r="O24" s="1"/>
      <c r="R24" s="1"/>
    </row>
    <row r="25" spans="1:19">
      <c r="B25" s="1"/>
      <c r="I25" s="1"/>
      <c r="K25" s="1"/>
      <c r="L25" s="1"/>
      <c r="N25" s="1"/>
      <c r="O25" s="1"/>
      <c r="P25" s="1"/>
      <c r="S25" s="1"/>
    </row>
    <row r="26" spans="1:19">
      <c r="I26" s="1"/>
      <c r="L26" s="1"/>
      <c r="M26" s="1"/>
      <c r="N26" s="1"/>
      <c r="Q26" s="1"/>
      <c r="R26" s="1"/>
      <c r="S26" s="1"/>
    </row>
    <row r="27" spans="1:19">
      <c r="I27" s="1"/>
      <c r="K27" s="1"/>
      <c r="L27" s="1"/>
      <c r="M27" s="1"/>
      <c r="N27" s="1"/>
      <c r="O27" s="1"/>
      <c r="P27" s="1"/>
      <c r="Q27" s="1"/>
    </row>
    <row r="28" spans="1:19">
      <c r="L28" s="1"/>
      <c r="N28" s="1"/>
    </row>
    <row r="30" spans="1:19">
      <c r="K30" s="1"/>
    </row>
  </sheetData>
  <sheetProtection algorithmName="SHA-512" hashValue="x2BN8dM+rl8yg2rNFOa9huoW3LoROJMKHAWTRWsNO9LVRYMGOZ2mCGb1Y4Ejx5nRxq3yTUEXU3Z77yDnP7cthA==" saltValue="1buH4IWhVxZA56MsbRB4iA==" spinCount="100000" sheet="1" objects="1" scenarios="1"/>
  <mergeCells count="3">
    <mergeCell ref="A1:D1"/>
    <mergeCell ref="A2:D2"/>
    <mergeCell ref="N3:S14"/>
  </mergeCells>
  <pageMargins left="0.7" right="0.7" top="0.75" bottom="0.75" header="0.3" footer="0.3"/>
  <pageSetup paperSize="9" orientation="portrait" horizontalDpi="1200" verticalDpi="1200" r:id="rId1"/>
  <ignoredErrors>
    <ignoredError sqref="D7" formula="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6"/>
  <sheetViews>
    <sheetView showGridLines="0" zoomScaleNormal="100" workbookViewId="0">
      <selection activeCell="H34" sqref="H34:U45"/>
    </sheetView>
  </sheetViews>
  <sheetFormatPr baseColWidth="10" defaultRowHeight="15"/>
  <cols>
    <col min="1" max="1" width="16.28515625" customWidth="1"/>
    <col min="2" max="2" width="14.5703125" customWidth="1"/>
    <col min="3" max="6" width="14.7109375" customWidth="1"/>
    <col min="8" max="8" width="13" customWidth="1"/>
    <col min="9" max="9" width="11.42578125" style="229"/>
    <col min="12" max="12" width="11.42578125" style="314" customWidth="1"/>
    <col min="13" max="13" width="11.42578125" style="229"/>
    <col min="14" max="14" width="11.42578125" style="359"/>
    <col min="15" max="15" width="11.42578125" style="314"/>
  </cols>
  <sheetData>
    <row r="1" spans="1:25" ht="53.25" customHeight="1">
      <c r="A1" s="538" t="s">
        <v>373</v>
      </c>
      <c r="B1" s="538"/>
      <c r="C1" s="538"/>
      <c r="D1" s="538"/>
      <c r="E1" s="538"/>
      <c r="F1" s="538"/>
    </row>
    <row r="2" spans="1:25" ht="30" customHeight="1">
      <c r="A2" s="14" t="s">
        <v>87</v>
      </c>
      <c r="B2" s="133" t="s">
        <v>88</v>
      </c>
      <c r="C2" s="131" t="s">
        <v>89</v>
      </c>
      <c r="D2" s="133" t="s">
        <v>306</v>
      </c>
      <c r="E2" s="131" t="s">
        <v>305</v>
      </c>
      <c r="F2" s="132" t="s">
        <v>374</v>
      </c>
    </row>
    <row r="3" spans="1:25" ht="15" customHeight="1">
      <c r="A3" s="17">
        <v>46023</v>
      </c>
      <c r="B3" s="18">
        <v>13574</v>
      </c>
      <c r="C3" s="18">
        <v>13233</v>
      </c>
      <c r="D3" s="18">
        <v>10608</v>
      </c>
      <c r="E3" s="467">
        <v>16199</v>
      </c>
      <c r="F3" s="463">
        <v>26807</v>
      </c>
      <c r="G3" s="1"/>
    </row>
    <row r="4" spans="1:25" ht="15" customHeight="1">
      <c r="A4" s="17">
        <v>46054</v>
      </c>
      <c r="B4" s="254">
        <v>11977</v>
      </c>
      <c r="C4" s="254">
        <v>11933</v>
      </c>
      <c r="D4" s="18">
        <v>9909</v>
      </c>
      <c r="E4" s="467">
        <v>14001</v>
      </c>
      <c r="F4" s="463">
        <v>23910</v>
      </c>
      <c r="G4" s="1"/>
    </row>
    <row r="5" spans="1:25">
      <c r="A5" s="17">
        <v>46082</v>
      </c>
      <c r="B5" s="254">
        <v>13809</v>
      </c>
      <c r="C5" s="254">
        <v>13042</v>
      </c>
      <c r="D5" s="18">
        <v>12496</v>
      </c>
      <c r="E5" s="467">
        <v>14355</v>
      </c>
      <c r="F5" s="463">
        <v>26851</v>
      </c>
      <c r="G5" s="1"/>
    </row>
    <row r="6" spans="1:25">
      <c r="A6" s="17">
        <v>46113</v>
      </c>
      <c r="B6" s="18">
        <v>12406</v>
      </c>
      <c r="C6" s="18">
        <v>11337</v>
      </c>
      <c r="D6" s="470">
        <v>10472</v>
      </c>
      <c r="E6" s="470">
        <v>13271</v>
      </c>
      <c r="F6" s="463">
        <v>23743</v>
      </c>
      <c r="G6" s="1"/>
    </row>
    <row r="7" spans="1:25">
      <c r="A7" s="109">
        <v>46143</v>
      </c>
      <c r="B7" s="144">
        <v>12023</v>
      </c>
      <c r="C7" s="144">
        <v>10599</v>
      </c>
      <c r="D7" s="508">
        <v>9349</v>
      </c>
      <c r="E7" s="508">
        <v>13273</v>
      </c>
      <c r="F7" s="110">
        <v>22622</v>
      </c>
      <c r="G7" s="1"/>
      <c r="R7" s="107"/>
      <c r="S7" s="107"/>
      <c r="T7" s="107"/>
      <c r="W7" s="1"/>
    </row>
    <row r="8" spans="1:25">
      <c r="A8" s="17">
        <v>46174</v>
      </c>
      <c r="B8" s="18"/>
      <c r="C8" s="18"/>
      <c r="D8" s="470"/>
      <c r="E8" s="470"/>
      <c r="F8" s="463"/>
      <c r="G8" s="1"/>
      <c r="R8" s="107"/>
      <c r="S8" s="107"/>
      <c r="T8" s="107"/>
    </row>
    <row r="9" spans="1:25">
      <c r="A9" s="17">
        <v>46204</v>
      </c>
      <c r="B9" s="18"/>
      <c r="C9" s="18"/>
      <c r="D9" s="18"/>
      <c r="E9" s="18"/>
      <c r="F9" s="463"/>
      <c r="R9" s="107"/>
      <c r="S9" s="107"/>
      <c r="T9" s="107"/>
    </row>
    <row r="10" spans="1:25" s="193" customFormat="1">
      <c r="A10" s="17">
        <v>46235</v>
      </c>
      <c r="B10" s="18"/>
      <c r="C10" s="18"/>
      <c r="D10" s="18"/>
      <c r="E10" s="18"/>
      <c r="F10" s="463"/>
      <c r="I10" s="229"/>
      <c r="L10" s="314"/>
      <c r="M10" s="229"/>
      <c r="N10" s="359"/>
      <c r="O10" s="314"/>
      <c r="R10" s="107"/>
      <c r="S10" s="107"/>
      <c r="T10" s="107"/>
    </row>
    <row r="11" spans="1:25" s="200" customFormat="1">
      <c r="A11" s="17">
        <v>46266</v>
      </c>
      <c r="B11" s="18"/>
      <c r="C11" s="18"/>
      <c r="D11" s="18"/>
      <c r="E11" s="18"/>
      <c r="F11" s="463"/>
      <c r="I11" s="229"/>
      <c r="L11" s="314"/>
      <c r="M11" s="229"/>
      <c r="N11" s="359"/>
      <c r="O11" s="314"/>
      <c r="R11" s="107"/>
      <c r="S11" s="107"/>
      <c r="T11" s="107"/>
    </row>
    <row r="12" spans="1:25" s="200" customFormat="1">
      <c r="A12" s="17">
        <v>46296</v>
      </c>
      <c r="B12" s="18"/>
      <c r="C12" s="18"/>
      <c r="D12" s="18"/>
      <c r="E12" s="18"/>
      <c r="F12" s="463"/>
      <c r="I12" s="229"/>
      <c r="L12" s="314"/>
      <c r="M12" s="229"/>
      <c r="N12" s="359"/>
      <c r="O12" s="314"/>
      <c r="R12" s="107"/>
      <c r="S12" s="107"/>
      <c r="T12" s="107"/>
      <c r="Y12" s="1"/>
    </row>
    <row r="13" spans="1:25" s="200" customFormat="1">
      <c r="A13" s="17">
        <v>46327</v>
      </c>
      <c r="B13" s="18"/>
      <c r="C13" s="18"/>
      <c r="D13" s="18"/>
      <c r="E13" s="18"/>
      <c r="F13" s="463"/>
      <c r="I13" s="229"/>
      <c r="L13" s="314"/>
      <c r="M13" s="229"/>
      <c r="N13" s="359"/>
      <c r="O13" s="314"/>
      <c r="R13" s="107"/>
      <c r="S13" s="107"/>
      <c r="T13" s="107"/>
    </row>
    <row r="14" spans="1:25" s="484" customFormat="1">
      <c r="A14" s="17">
        <v>46357</v>
      </c>
      <c r="B14" s="18"/>
      <c r="C14" s="18"/>
      <c r="D14" s="18"/>
      <c r="E14" s="18"/>
      <c r="F14" s="463"/>
      <c r="R14" s="107"/>
      <c r="S14" s="107"/>
      <c r="T14" s="107"/>
    </row>
    <row r="15" spans="1:25" s="200" customFormat="1">
      <c r="A15" s="17">
        <v>45992</v>
      </c>
      <c r="B15" s="18">
        <v>12972</v>
      </c>
      <c r="C15" s="18">
        <v>13854</v>
      </c>
      <c r="D15" s="18">
        <v>9179</v>
      </c>
      <c r="E15" s="18">
        <v>17647</v>
      </c>
      <c r="F15" s="463">
        <v>26826</v>
      </c>
      <c r="I15" s="229"/>
      <c r="L15" s="314"/>
      <c r="M15" s="229"/>
      <c r="N15" s="359"/>
      <c r="O15" s="314"/>
      <c r="R15" s="107"/>
      <c r="S15" s="107"/>
      <c r="T15" s="107"/>
    </row>
    <row r="16" spans="1:25" s="261" customFormat="1" ht="15" customHeight="1">
      <c r="A16" s="506" t="s">
        <v>701</v>
      </c>
      <c r="B16" s="506"/>
      <c r="C16" s="506"/>
      <c r="D16" s="506"/>
      <c r="E16" s="506"/>
      <c r="F16" s="506"/>
      <c r="L16" s="314"/>
      <c r="N16" s="359"/>
      <c r="O16" s="314"/>
      <c r="R16" s="107"/>
      <c r="S16" s="107"/>
      <c r="T16" s="107"/>
    </row>
    <row r="17" spans="1:27" ht="15" customHeight="1">
      <c r="A17" s="506"/>
      <c r="B17" s="506"/>
      <c r="C17" s="506"/>
      <c r="D17" s="506"/>
      <c r="E17" s="506"/>
      <c r="F17" s="506"/>
      <c r="G17" s="1"/>
      <c r="H17" s="1"/>
      <c r="I17" s="129"/>
      <c r="Y17" s="1"/>
    </row>
    <row r="18" spans="1:27">
      <c r="A18" s="537" t="s">
        <v>718</v>
      </c>
      <c r="B18" s="537"/>
      <c r="C18" s="537"/>
      <c r="D18" s="537"/>
      <c r="E18" s="537"/>
      <c r="F18" s="537"/>
      <c r="G18" s="129"/>
      <c r="H18" s="129"/>
      <c r="I18" s="129"/>
    </row>
    <row r="19" spans="1:27" ht="18" customHeight="1">
      <c r="A19" s="537"/>
      <c r="B19" s="537"/>
      <c r="C19" s="537"/>
      <c r="D19" s="537"/>
      <c r="E19" s="537"/>
      <c r="F19" s="537"/>
      <c r="G19" s="129"/>
      <c r="H19" s="538" t="s">
        <v>375</v>
      </c>
      <c r="I19" s="538"/>
      <c r="J19" s="538"/>
      <c r="K19" s="538"/>
      <c r="L19" s="538"/>
      <c r="M19" s="538"/>
      <c r="N19" s="538"/>
      <c r="O19" s="538"/>
      <c r="P19" s="538"/>
      <c r="Q19" s="538"/>
      <c r="R19" s="538"/>
      <c r="S19" s="538"/>
      <c r="T19" s="538"/>
      <c r="U19" s="538"/>
      <c r="V19" s="538"/>
      <c r="W19" s="538"/>
      <c r="Z19" s="465"/>
      <c r="AA19" s="465"/>
    </row>
    <row r="20" spans="1:27" ht="42.75" customHeight="1">
      <c r="A20" s="537"/>
      <c r="B20" s="537"/>
      <c r="C20" s="537"/>
      <c r="D20" s="537"/>
      <c r="E20" s="537"/>
      <c r="F20" s="537"/>
      <c r="G20" s="129"/>
      <c r="H20" s="16" t="s">
        <v>87</v>
      </c>
      <c r="I20" s="13" t="s">
        <v>460</v>
      </c>
      <c r="J20" s="14" t="s">
        <v>525</v>
      </c>
      <c r="K20" s="13" t="s">
        <v>574</v>
      </c>
      <c r="L20" s="13" t="s">
        <v>611</v>
      </c>
      <c r="M20" s="14" t="s">
        <v>526</v>
      </c>
      <c r="N20" s="362" t="s">
        <v>575</v>
      </c>
      <c r="O20" s="13" t="s">
        <v>612</v>
      </c>
      <c r="U20" s="134"/>
    </row>
    <row r="21" spans="1:27" ht="27.75" customHeight="1">
      <c r="A21" s="537"/>
      <c r="B21" s="537"/>
      <c r="C21" s="537"/>
      <c r="D21" s="537"/>
      <c r="E21" s="537"/>
      <c r="F21" s="537"/>
      <c r="G21" s="1"/>
      <c r="H21" s="17" t="s">
        <v>407</v>
      </c>
      <c r="I21" s="18">
        <v>23279</v>
      </c>
      <c r="J21" s="18">
        <v>24781</v>
      </c>
      <c r="K21" s="18">
        <v>26525</v>
      </c>
      <c r="L21" s="110">
        <v>26807</v>
      </c>
      <c r="M21" s="195">
        <f>((J21-I21)/I21)*100</f>
        <v>6.452167189312255</v>
      </c>
      <c r="N21" s="195">
        <f>((K21-J21)/J21)*100</f>
        <v>7.037649812356241</v>
      </c>
      <c r="O21" s="195">
        <f>((L21-K21)/K21)*100</f>
        <v>1.063147973609802</v>
      </c>
      <c r="U21" s="134"/>
    </row>
    <row r="22" spans="1:27">
      <c r="A22" s="537"/>
      <c r="B22" s="537"/>
      <c r="C22" s="537"/>
      <c r="D22" s="537"/>
      <c r="E22" s="537"/>
      <c r="F22" s="537"/>
      <c r="G22" s="1"/>
      <c r="H22" s="17" t="s">
        <v>73</v>
      </c>
      <c r="I22" s="254">
        <v>20205</v>
      </c>
      <c r="J22" s="18">
        <v>23022</v>
      </c>
      <c r="K22" s="18">
        <v>23513</v>
      </c>
      <c r="L22" s="110">
        <v>23910</v>
      </c>
      <c r="M22" s="195">
        <f t="shared" ref="M22:M32" si="0">((J22-I22)/I22)*100</f>
        <v>13.942093541202672</v>
      </c>
      <c r="N22" s="195">
        <f t="shared" ref="N22:N32" si="1">((K22-J22)/J22)*100</f>
        <v>2.1327425940404829</v>
      </c>
      <c r="O22" s="195">
        <f>((L22-K22)/K22)*100</f>
        <v>1.6884276783056182</v>
      </c>
      <c r="U22" s="134"/>
    </row>
    <row r="23" spans="1:27">
      <c r="A23" s="537"/>
      <c r="B23" s="537"/>
      <c r="C23" s="537"/>
      <c r="D23" s="537"/>
      <c r="E23" s="537"/>
      <c r="F23" s="537"/>
      <c r="G23" s="417"/>
      <c r="H23" s="17" t="s">
        <v>74</v>
      </c>
      <c r="I23" s="18">
        <v>25478</v>
      </c>
      <c r="J23" s="18">
        <v>23940</v>
      </c>
      <c r="K23" s="18">
        <v>27305</v>
      </c>
      <c r="L23" s="110">
        <v>26851</v>
      </c>
      <c r="M23" s="195">
        <f t="shared" si="0"/>
        <v>-6.0365805793233376</v>
      </c>
      <c r="N23" s="195">
        <f t="shared" si="1"/>
        <v>14.055973266499583</v>
      </c>
      <c r="O23" s="195">
        <f>((L23-K23)/K23)*100</f>
        <v>-1.6626991393517669</v>
      </c>
    </row>
    <row r="24" spans="1:27">
      <c r="A24" s="537"/>
      <c r="B24" s="537"/>
      <c r="C24" s="537"/>
      <c r="D24" s="537"/>
      <c r="E24" s="537"/>
      <c r="F24" s="537"/>
      <c r="G24" s="4"/>
      <c r="H24" s="17" t="s">
        <v>75</v>
      </c>
      <c r="I24" s="264">
        <v>20349</v>
      </c>
      <c r="J24" s="18">
        <v>25873</v>
      </c>
      <c r="K24" s="18">
        <v>24465</v>
      </c>
      <c r="L24" s="110">
        <v>23743</v>
      </c>
      <c r="M24" s="195">
        <f t="shared" si="0"/>
        <v>27.146297115337365</v>
      </c>
      <c r="N24" s="195">
        <f t="shared" si="1"/>
        <v>-5.441966528813821</v>
      </c>
      <c r="O24" s="195">
        <f>((L24-K24)/K24)*100</f>
        <v>-2.9511547108113634</v>
      </c>
    </row>
    <row r="25" spans="1:27">
      <c r="A25" s="537"/>
      <c r="B25" s="537"/>
      <c r="C25" s="537"/>
      <c r="D25" s="537"/>
      <c r="E25" s="537"/>
      <c r="F25" s="537"/>
      <c r="G25" s="1"/>
      <c r="H25" s="17" t="s">
        <v>76</v>
      </c>
      <c r="I25" s="18">
        <v>22425</v>
      </c>
      <c r="J25" s="18">
        <v>22604</v>
      </c>
      <c r="K25" s="18">
        <v>25078</v>
      </c>
      <c r="L25" s="110">
        <v>22622</v>
      </c>
      <c r="M25" s="195">
        <f t="shared" si="0"/>
        <v>0.7982162764771461</v>
      </c>
      <c r="N25" s="195">
        <f t="shared" si="1"/>
        <v>10.944965492833127</v>
      </c>
      <c r="O25" s="195">
        <f>((L25-K25)/K25)*100</f>
        <v>-9.7934444533056855</v>
      </c>
    </row>
    <row r="26" spans="1:27">
      <c r="A26" s="537"/>
      <c r="B26" s="537"/>
      <c r="C26" s="537"/>
      <c r="D26" s="537"/>
      <c r="E26" s="537"/>
      <c r="F26" s="537"/>
      <c r="G26" s="1"/>
      <c r="H26" s="17" t="s">
        <v>77</v>
      </c>
      <c r="I26" s="18">
        <v>25250</v>
      </c>
      <c r="J26" s="18">
        <v>24967</v>
      </c>
      <c r="K26" s="18">
        <v>28053</v>
      </c>
      <c r="L26" s="110"/>
      <c r="M26" s="195">
        <f t="shared" si="0"/>
        <v>-1.1207920792079207</v>
      </c>
      <c r="N26" s="195">
        <f t="shared" si="1"/>
        <v>12.36031561661393</v>
      </c>
      <c r="O26" s="195"/>
      <c r="Z26" s="417"/>
    </row>
    <row r="27" spans="1:27">
      <c r="A27" s="537"/>
      <c r="B27" s="537"/>
      <c r="C27" s="537"/>
      <c r="D27" s="537"/>
      <c r="E27" s="537"/>
      <c r="F27" s="537"/>
      <c r="G27" s="1"/>
      <c r="H27" s="17" t="s">
        <v>595</v>
      </c>
      <c r="I27" s="18">
        <v>25256</v>
      </c>
      <c r="J27" s="18">
        <v>30987</v>
      </c>
      <c r="K27" s="18">
        <v>31184</v>
      </c>
      <c r="L27" s="110"/>
      <c r="M27" s="195">
        <f t="shared" si="0"/>
        <v>22.691637630662022</v>
      </c>
      <c r="N27" s="195">
        <f t="shared" si="1"/>
        <v>0.63575047600606704</v>
      </c>
      <c r="O27" s="195"/>
    </row>
    <row r="28" spans="1:27">
      <c r="A28" s="537"/>
      <c r="B28" s="537"/>
      <c r="C28" s="537"/>
      <c r="D28" s="537"/>
      <c r="E28" s="537"/>
      <c r="F28" s="537"/>
      <c r="H28" s="17" t="s">
        <v>79</v>
      </c>
      <c r="I28" s="202">
        <v>22933</v>
      </c>
      <c r="J28" s="18">
        <v>25525</v>
      </c>
      <c r="K28" s="18">
        <v>26558</v>
      </c>
      <c r="L28" s="110"/>
      <c r="M28" s="195">
        <f t="shared" si="0"/>
        <v>11.302489861771246</v>
      </c>
      <c r="N28" s="195">
        <f t="shared" si="1"/>
        <v>4.0470127326150829</v>
      </c>
      <c r="O28" s="195"/>
    </row>
    <row r="29" spans="1:27">
      <c r="A29" s="537"/>
      <c r="B29" s="537"/>
      <c r="C29" s="537"/>
      <c r="D29" s="537"/>
      <c r="E29" s="537"/>
      <c r="F29" s="537"/>
      <c r="H29" s="17" t="s">
        <v>80</v>
      </c>
      <c r="I29" s="202">
        <v>25711</v>
      </c>
      <c r="J29" s="18">
        <v>28494</v>
      </c>
      <c r="K29" s="18">
        <v>30690</v>
      </c>
      <c r="L29" s="110"/>
      <c r="M29" s="195">
        <f t="shared" si="0"/>
        <v>10.824160864999417</v>
      </c>
      <c r="N29" s="195">
        <f t="shared" si="1"/>
        <v>7.7068856601389761</v>
      </c>
      <c r="O29" s="195"/>
    </row>
    <row r="30" spans="1:27">
      <c r="H30" s="17" t="s">
        <v>81</v>
      </c>
      <c r="I30" s="202">
        <v>27456</v>
      </c>
      <c r="J30" s="18">
        <v>32579</v>
      </c>
      <c r="K30" s="18">
        <v>32705</v>
      </c>
      <c r="L30" s="311"/>
      <c r="M30" s="195">
        <f t="shared" si="0"/>
        <v>18.658945221445222</v>
      </c>
      <c r="N30" s="195">
        <f>((K30-J30)/J30)*100</f>
        <v>0.38675220233892998</v>
      </c>
      <c r="O30" s="195"/>
    </row>
    <row r="31" spans="1:27">
      <c r="H31" s="17" t="s">
        <v>82</v>
      </c>
      <c r="I31" s="202">
        <v>27992</v>
      </c>
      <c r="J31" s="18">
        <v>28965</v>
      </c>
      <c r="K31" s="18">
        <v>30146</v>
      </c>
      <c r="L31" s="311"/>
      <c r="M31" s="195">
        <f t="shared" si="0"/>
        <v>3.4759931408973994</v>
      </c>
      <c r="N31" s="195">
        <f t="shared" si="1"/>
        <v>4.0773347143103749</v>
      </c>
      <c r="O31" s="195"/>
    </row>
    <row r="32" spans="1:27">
      <c r="H32" s="17" t="s">
        <v>83</v>
      </c>
      <c r="I32" s="202">
        <v>23669</v>
      </c>
      <c r="J32" s="18">
        <v>25682</v>
      </c>
      <c r="K32" s="18">
        <v>26826</v>
      </c>
      <c r="L32" s="110"/>
      <c r="M32" s="195">
        <f t="shared" si="0"/>
        <v>8.5047953018716473</v>
      </c>
      <c r="N32" s="195">
        <f t="shared" si="1"/>
        <v>4.454481738182384</v>
      </c>
      <c r="O32" s="195"/>
    </row>
    <row r="34" spans="3:21" ht="15" customHeight="1">
      <c r="C34" s="25"/>
      <c r="D34" s="25"/>
      <c r="E34" s="25"/>
      <c r="H34" s="522" t="s">
        <v>737</v>
      </c>
      <c r="I34" s="522"/>
      <c r="J34" s="522"/>
      <c r="K34" s="522"/>
      <c r="L34" s="522"/>
      <c r="M34" s="522"/>
      <c r="N34" s="522"/>
      <c r="O34" s="522"/>
      <c r="P34" s="522"/>
      <c r="Q34" s="522"/>
      <c r="R34" s="522"/>
      <c r="S34" s="522"/>
      <c r="T34" s="522"/>
      <c r="U34" s="522"/>
    </row>
    <row r="35" spans="3:21">
      <c r="H35" s="522"/>
      <c r="I35" s="522"/>
      <c r="J35" s="522"/>
      <c r="K35" s="522"/>
      <c r="L35" s="522"/>
      <c r="M35" s="522"/>
      <c r="N35" s="522"/>
      <c r="O35" s="522"/>
      <c r="P35" s="522"/>
      <c r="Q35" s="522"/>
      <c r="R35" s="522"/>
      <c r="S35" s="522"/>
      <c r="T35" s="522"/>
      <c r="U35" s="522"/>
    </row>
    <row r="36" spans="3:21">
      <c r="H36" s="522"/>
      <c r="I36" s="522"/>
      <c r="J36" s="522"/>
      <c r="K36" s="522"/>
      <c r="L36" s="522"/>
      <c r="M36" s="522"/>
      <c r="N36" s="522"/>
      <c r="O36" s="522"/>
      <c r="P36" s="522"/>
      <c r="Q36" s="522"/>
      <c r="R36" s="522"/>
      <c r="S36" s="522"/>
      <c r="T36" s="522"/>
      <c r="U36" s="522"/>
    </row>
    <row r="37" spans="3:21">
      <c r="H37" s="522"/>
      <c r="I37" s="522"/>
      <c r="J37" s="522"/>
      <c r="K37" s="522"/>
      <c r="L37" s="522"/>
      <c r="M37" s="522"/>
      <c r="N37" s="522"/>
      <c r="O37" s="522"/>
      <c r="P37" s="522"/>
      <c r="Q37" s="522"/>
      <c r="R37" s="522"/>
      <c r="S37" s="522"/>
      <c r="T37" s="522"/>
      <c r="U37" s="522"/>
    </row>
    <row r="38" spans="3:21">
      <c r="H38" s="522"/>
      <c r="I38" s="522"/>
      <c r="J38" s="522"/>
      <c r="K38" s="522"/>
      <c r="L38" s="522"/>
      <c r="M38" s="522"/>
      <c r="N38" s="522"/>
      <c r="O38" s="522"/>
      <c r="P38" s="522"/>
      <c r="Q38" s="522"/>
      <c r="R38" s="522"/>
      <c r="S38" s="522"/>
      <c r="T38" s="522"/>
      <c r="U38" s="522"/>
    </row>
    <row r="39" spans="3:21">
      <c r="H39" s="522"/>
      <c r="I39" s="522"/>
      <c r="J39" s="522"/>
      <c r="K39" s="522"/>
      <c r="L39" s="522"/>
      <c r="M39" s="522"/>
      <c r="N39" s="522"/>
      <c r="O39" s="522"/>
      <c r="P39" s="522"/>
      <c r="Q39" s="522"/>
      <c r="R39" s="522"/>
      <c r="S39" s="522"/>
      <c r="T39" s="522"/>
      <c r="U39" s="522"/>
    </row>
    <row r="40" spans="3:21">
      <c r="H40" s="522"/>
      <c r="I40" s="522"/>
      <c r="J40" s="522"/>
      <c r="K40" s="522"/>
      <c r="L40" s="522"/>
      <c r="M40" s="522"/>
      <c r="N40" s="522"/>
      <c r="O40" s="522"/>
      <c r="P40" s="522"/>
      <c r="Q40" s="522"/>
      <c r="R40" s="522"/>
      <c r="S40" s="522"/>
      <c r="T40" s="522"/>
      <c r="U40" s="522"/>
    </row>
    <row r="41" spans="3:21">
      <c r="H41" s="522"/>
      <c r="I41" s="522"/>
      <c r="J41" s="522"/>
      <c r="K41" s="522"/>
      <c r="L41" s="522"/>
      <c r="M41" s="522"/>
      <c r="N41" s="522"/>
      <c r="O41" s="522"/>
      <c r="P41" s="522"/>
      <c r="Q41" s="522"/>
      <c r="R41" s="522"/>
      <c r="S41" s="522"/>
      <c r="T41" s="522"/>
      <c r="U41" s="522"/>
    </row>
    <row r="42" spans="3:21">
      <c r="H42" s="522"/>
      <c r="I42" s="522"/>
      <c r="J42" s="522"/>
      <c r="K42" s="522"/>
      <c r="L42" s="522"/>
      <c r="M42" s="522"/>
      <c r="N42" s="522"/>
      <c r="O42" s="522"/>
      <c r="P42" s="522"/>
      <c r="Q42" s="522"/>
      <c r="R42" s="522"/>
      <c r="S42" s="522"/>
      <c r="T42" s="522"/>
      <c r="U42" s="522"/>
    </row>
    <row r="43" spans="3:21">
      <c r="H43" s="522"/>
      <c r="I43" s="522"/>
      <c r="J43" s="522"/>
      <c r="K43" s="522"/>
      <c r="L43" s="522"/>
      <c r="M43" s="522"/>
      <c r="N43" s="522"/>
      <c r="O43" s="522"/>
      <c r="P43" s="522"/>
      <c r="Q43" s="522"/>
      <c r="R43" s="522"/>
      <c r="S43" s="522"/>
      <c r="T43" s="522"/>
      <c r="U43" s="522"/>
    </row>
    <row r="44" spans="3:21">
      <c r="H44" s="522"/>
      <c r="I44" s="522"/>
      <c r="J44" s="522"/>
      <c r="K44" s="522"/>
      <c r="L44" s="522"/>
      <c r="M44" s="522"/>
      <c r="N44" s="522"/>
      <c r="O44" s="522"/>
      <c r="P44" s="522"/>
      <c r="Q44" s="522"/>
      <c r="R44" s="522"/>
      <c r="S44" s="522"/>
      <c r="T44" s="522"/>
      <c r="U44" s="522"/>
    </row>
    <row r="45" spans="3:21">
      <c r="H45" s="522"/>
      <c r="I45" s="522"/>
      <c r="J45" s="522"/>
      <c r="K45" s="522"/>
      <c r="L45" s="522"/>
      <c r="M45" s="522"/>
      <c r="N45" s="522"/>
      <c r="O45" s="522"/>
      <c r="P45" s="522"/>
      <c r="Q45" s="522"/>
      <c r="R45" s="522"/>
      <c r="S45" s="522"/>
      <c r="T45" s="522"/>
      <c r="U45" s="522"/>
    </row>
    <row r="46" spans="3:21" s="501" customFormat="1">
      <c r="P46" s="1"/>
    </row>
    <row r="47" spans="3:21" s="501" customFormat="1">
      <c r="P47" s="1"/>
    </row>
    <row r="48" spans="3:21" s="501" customFormat="1">
      <c r="P48" s="1"/>
    </row>
    <row r="49" spans="1:16" s="501" customFormat="1">
      <c r="P49" s="1"/>
    </row>
    <row r="50" spans="1:16" s="501" customFormat="1">
      <c r="P50" s="1"/>
    </row>
    <row r="51" spans="1:16" s="501" customFormat="1">
      <c r="P51" s="1"/>
    </row>
    <row r="52" spans="1:16" s="501" customFormat="1">
      <c r="P52" s="1"/>
    </row>
    <row r="53" spans="1:16" s="501" customFormat="1">
      <c r="P53" s="1"/>
    </row>
    <row r="55" spans="1:16">
      <c r="A55" s="167" t="s">
        <v>367</v>
      </c>
    </row>
    <row r="57" spans="1:16">
      <c r="A57" s="25" t="s">
        <v>95</v>
      </c>
      <c r="B57" s="25" t="s">
        <v>376</v>
      </c>
    </row>
    <row r="58" spans="1:16">
      <c r="A58" s="25" t="s">
        <v>97</v>
      </c>
      <c r="B58" s="25" t="s">
        <v>40</v>
      </c>
    </row>
    <row r="64" spans="1:16">
      <c r="I64" s="261"/>
    </row>
    <row r="65" spans="9:9">
      <c r="I65" s="261"/>
    </row>
    <row r="66" spans="9:9">
      <c r="I66" s="261"/>
    </row>
  </sheetData>
  <sheetProtection algorithmName="SHA-512" hashValue="lY0idHCUG2GUQwGi7QgOqGycJLjDsR+6WHkY1TYeZgmrVdPopYGPnMIlGyeg1Y+HI+s8BlAkfscFlyb/qfT6hQ==" saltValue="VxP6kUK3nf+LQtBFQv1pqw==" spinCount="100000" sheet="1" objects="1" scenarios="1"/>
  <mergeCells count="4">
    <mergeCell ref="A1:F1"/>
    <mergeCell ref="H19:W19"/>
    <mergeCell ref="A18:F29"/>
    <mergeCell ref="H34:U45"/>
  </mergeCells>
  <pageMargins left="0.7" right="0.7" top="0.75" bottom="0.75" header="0.3" footer="0.3"/>
  <pageSetup paperSize="9"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8"/>
  <sheetViews>
    <sheetView showGridLines="0" zoomScale="115" zoomScaleNormal="115" workbookViewId="0">
      <selection activeCell="I5" sqref="I5"/>
    </sheetView>
  </sheetViews>
  <sheetFormatPr baseColWidth="10" defaultRowHeight="15"/>
  <cols>
    <col min="1" max="1" width="23.140625" customWidth="1"/>
    <col min="2" max="2" width="13.85546875" customWidth="1"/>
    <col min="4" max="4" width="13" customWidth="1"/>
    <col min="5" max="5" width="13.85546875" customWidth="1"/>
    <col min="7" max="7" width="13.140625" customWidth="1"/>
    <col min="8" max="8" width="17.5703125" customWidth="1"/>
    <col min="256" max="256" width="10.28515625" customWidth="1"/>
    <col min="257" max="257" width="18.140625" customWidth="1"/>
    <col min="261" max="261" width="13" customWidth="1"/>
    <col min="512" max="512" width="10.28515625" customWidth="1"/>
    <col min="513" max="513" width="18.140625" customWidth="1"/>
    <col min="517" max="517" width="13" customWidth="1"/>
    <col min="768" max="768" width="10.28515625" customWidth="1"/>
    <col min="769" max="769" width="18.140625" customWidth="1"/>
    <col min="773" max="773" width="13" customWidth="1"/>
    <col min="1024" max="1024" width="10.28515625" customWidth="1"/>
    <col min="1025" max="1025" width="18.140625" customWidth="1"/>
    <col min="1029" max="1029" width="13" customWidth="1"/>
    <col min="1280" max="1280" width="10.28515625" customWidth="1"/>
    <col min="1281" max="1281" width="18.140625" customWidth="1"/>
    <col min="1285" max="1285" width="13" customWidth="1"/>
    <col min="1536" max="1536" width="10.28515625" customWidth="1"/>
    <col min="1537" max="1537" width="18.140625" customWidth="1"/>
    <col min="1541" max="1541" width="13" customWidth="1"/>
    <col min="1792" max="1792" width="10.28515625" customWidth="1"/>
    <col min="1793" max="1793" width="18.140625" customWidth="1"/>
    <col min="1797" max="1797" width="13" customWidth="1"/>
    <col min="2048" max="2048" width="10.28515625" customWidth="1"/>
    <col min="2049" max="2049" width="18.140625" customWidth="1"/>
    <col min="2053" max="2053" width="13" customWidth="1"/>
    <col min="2304" max="2304" width="10.28515625" customWidth="1"/>
    <col min="2305" max="2305" width="18.140625" customWidth="1"/>
    <col min="2309" max="2309" width="13" customWidth="1"/>
    <col min="2560" max="2560" width="10.28515625" customWidth="1"/>
    <col min="2561" max="2561" width="18.140625" customWidth="1"/>
    <col min="2565" max="2565" width="13" customWidth="1"/>
    <col min="2816" max="2816" width="10.28515625" customWidth="1"/>
    <col min="2817" max="2817" width="18.140625" customWidth="1"/>
    <col min="2821" max="2821" width="13" customWidth="1"/>
    <col min="3072" max="3072" width="10.28515625" customWidth="1"/>
    <col min="3073" max="3073" width="18.140625" customWidth="1"/>
    <col min="3077" max="3077" width="13" customWidth="1"/>
    <col min="3328" max="3328" width="10.28515625" customWidth="1"/>
    <col min="3329" max="3329" width="18.140625" customWidth="1"/>
    <col min="3333" max="3333" width="13" customWidth="1"/>
    <col min="3584" max="3584" width="10.28515625" customWidth="1"/>
    <col min="3585" max="3585" width="18.140625" customWidth="1"/>
    <col min="3589" max="3589" width="13" customWidth="1"/>
    <col min="3840" max="3840" width="10.28515625" customWidth="1"/>
    <col min="3841" max="3841" width="18.140625" customWidth="1"/>
    <col min="3845" max="3845" width="13" customWidth="1"/>
    <col min="4096" max="4096" width="10.28515625" customWidth="1"/>
    <col min="4097" max="4097" width="18.140625" customWidth="1"/>
    <col min="4101" max="4101" width="13" customWidth="1"/>
    <col min="4352" max="4352" width="10.28515625" customWidth="1"/>
    <col min="4353" max="4353" width="18.140625" customWidth="1"/>
    <col min="4357" max="4357" width="13" customWidth="1"/>
    <col min="4608" max="4608" width="10.28515625" customWidth="1"/>
    <col min="4609" max="4609" width="18.140625" customWidth="1"/>
    <col min="4613" max="4613" width="13" customWidth="1"/>
    <col min="4864" max="4864" width="10.28515625" customWidth="1"/>
    <col min="4865" max="4865" width="18.140625" customWidth="1"/>
    <col min="4869" max="4869" width="13" customWidth="1"/>
    <col min="5120" max="5120" width="10.28515625" customWidth="1"/>
    <col min="5121" max="5121" width="18.140625" customWidth="1"/>
    <col min="5125" max="5125" width="13" customWidth="1"/>
    <col min="5376" max="5376" width="10.28515625" customWidth="1"/>
    <col min="5377" max="5377" width="18.140625" customWidth="1"/>
    <col min="5381" max="5381" width="13" customWidth="1"/>
    <col min="5632" max="5632" width="10.28515625" customWidth="1"/>
    <col min="5633" max="5633" width="18.140625" customWidth="1"/>
    <col min="5637" max="5637" width="13" customWidth="1"/>
    <col min="5888" max="5888" width="10.28515625" customWidth="1"/>
    <col min="5889" max="5889" width="18.140625" customWidth="1"/>
    <col min="5893" max="5893" width="13" customWidth="1"/>
    <col min="6144" max="6144" width="10.28515625" customWidth="1"/>
    <col min="6145" max="6145" width="18.140625" customWidth="1"/>
    <col min="6149" max="6149" width="13" customWidth="1"/>
    <col min="6400" max="6400" width="10.28515625" customWidth="1"/>
    <col min="6401" max="6401" width="18.140625" customWidth="1"/>
    <col min="6405" max="6405" width="13" customWidth="1"/>
    <col min="6656" max="6656" width="10.28515625" customWidth="1"/>
    <col min="6657" max="6657" width="18.140625" customWidth="1"/>
    <col min="6661" max="6661" width="13" customWidth="1"/>
    <col min="6912" max="6912" width="10.28515625" customWidth="1"/>
    <col min="6913" max="6913" width="18.140625" customWidth="1"/>
    <col min="6917" max="6917" width="13" customWidth="1"/>
    <col min="7168" max="7168" width="10.28515625" customWidth="1"/>
    <col min="7169" max="7169" width="18.140625" customWidth="1"/>
    <col min="7173" max="7173" width="13" customWidth="1"/>
    <col min="7424" max="7424" width="10.28515625" customWidth="1"/>
    <col min="7425" max="7425" width="18.140625" customWidth="1"/>
    <col min="7429" max="7429" width="13" customWidth="1"/>
    <col min="7680" max="7680" width="10.28515625" customWidth="1"/>
    <col min="7681" max="7681" width="18.140625" customWidth="1"/>
    <col min="7685" max="7685" width="13" customWidth="1"/>
    <col min="7936" max="7936" width="10.28515625" customWidth="1"/>
    <col min="7937" max="7937" width="18.140625" customWidth="1"/>
    <col min="7941" max="7941" width="13" customWidth="1"/>
    <col min="8192" max="8192" width="10.28515625" customWidth="1"/>
    <col min="8193" max="8193" width="18.140625" customWidth="1"/>
    <col min="8197" max="8197" width="13" customWidth="1"/>
    <col min="8448" max="8448" width="10.28515625" customWidth="1"/>
    <col min="8449" max="8449" width="18.140625" customWidth="1"/>
    <col min="8453" max="8453" width="13" customWidth="1"/>
    <col min="8704" max="8704" width="10.28515625" customWidth="1"/>
    <col min="8705" max="8705" width="18.140625" customWidth="1"/>
    <col min="8709" max="8709" width="13" customWidth="1"/>
    <col min="8960" max="8960" width="10.28515625" customWidth="1"/>
    <col min="8961" max="8961" width="18.140625" customWidth="1"/>
    <col min="8965" max="8965" width="13" customWidth="1"/>
    <col min="9216" max="9216" width="10.28515625" customWidth="1"/>
    <col min="9217" max="9217" width="18.140625" customWidth="1"/>
    <col min="9221" max="9221" width="13" customWidth="1"/>
    <col min="9472" max="9472" width="10.28515625" customWidth="1"/>
    <col min="9473" max="9473" width="18.140625" customWidth="1"/>
    <col min="9477" max="9477" width="13" customWidth="1"/>
    <col min="9728" max="9728" width="10.28515625" customWidth="1"/>
    <col min="9729" max="9729" width="18.140625" customWidth="1"/>
    <col min="9733" max="9733" width="13" customWidth="1"/>
    <col min="9984" max="9984" width="10.28515625" customWidth="1"/>
    <col min="9985" max="9985" width="18.140625" customWidth="1"/>
    <col min="9989" max="9989" width="13" customWidth="1"/>
    <col min="10240" max="10240" width="10.28515625" customWidth="1"/>
    <col min="10241" max="10241" width="18.140625" customWidth="1"/>
    <col min="10245" max="10245" width="13" customWidth="1"/>
    <col min="10496" max="10496" width="10.28515625" customWidth="1"/>
    <col min="10497" max="10497" width="18.140625" customWidth="1"/>
    <col min="10501" max="10501" width="13" customWidth="1"/>
    <col min="10752" max="10752" width="10.28515625" customWidth="1"/>
    <col min="10753" max="10753" width="18.140625" customWidth="1"/>
    <col min="10757" max="10757" width="13" customWidth="1"/>
    <col min="11008" max="11008" width="10.28515625" customWidth="1"/>
    <col min="11009" max="11009" width="18.140625" customWidth="1"/>
    <col min="11013" max="11013" width="13" customWidth="1"/>
    <col min="11264" max="11264" width="10.28515625" customWidth="1"/>
    <col min="11265" max="11265" width="18.140625" customWidth="1"/>
    <col min="11269" max="11269" width="13" customWidth="1"/>
    <col min="11520" max="11520" width="10.28515625" customWidth="1"/>
    <col min="11521" max="11521" width="18.140625" customWidth="1"/>
    <col min="11525" max="11525" width="13" customWidth="1"/>
    <col min="11776" max="11776" width="10.28515625" customWidth="1"/>
    <col min="11777" max="11777" width="18.140625" customWidth="1"/>
    <col min="11781" max="11781" width="13" customWidth="1"/>
    <col min="12032" max="12032" width="10.28515625" customWidth="1"/>
    <col min="12033" max="12033" width="18.140625" customWidth="1"/>
    <col min="12037" max="12037" width="13" customWidth="1"/>
    <col min="12288" max="12288" width="10.28515625" customWidth="1"/>
    <col min="12289" max="12289" width="18.140625" customWidth="1"/>
    <col min="12293" max="12293" width="13" customWidth="1"/>
    <col min="12544" max="12544" width="10.28515625" customWidth="1"/>
    <col min="12545" max="12545" width="18.140625" customWidth="1"/>
    <col min="12549" max="12549" width="13" customWidth="1"/>
    <col min="12800" max="12800" width="10.28515625" customWidth="1"/>
    <col min="12801" max="12801" width="18.140625" customWidth="1"/>
    <col min="12805" max="12805" width="13" customWidth="1"/>
    <col min="13056" max="13056" width="10.28515625" customWidth="1"/>
    <col min="13057" max="13057" width="18.140625" customWidth="1"/>
    <col min="13061" max="13061" width="13" customWidth="1"/>
    <col min="13312" max="13312" width="10.28515625" customWidth="1"/>
    <col min="13313" max="13313" width="18.140625" customWidth="1"/>
    <col min="13317" max="13317" width="13" customWidth="1"/>
    <col min="13568" max="13568" width="10.28515625" customWidth="1"/>
    <col min="13569" max="13569" width="18.140625" customWidth="1"/>
    <col min="13573" max="13573" width="13" customWidth="1"/>
    <col min="13824" max="13824" width="10.28515625" customWidth="1"/>
    <col min="13825" max="13825" width="18.140625" customWidth="1"/>
    <col min="13829" max="13829" width="13" customWidth="1"/>
    <col min="14080" max="14080" width="10.28515625" customWidth="1"/>
    <col min="14081" max="14081" width="18.140625" customWidth="1"/>
    <col min="14085" max="14085" width="13" customWidth="1"/>
    <col min="14336" max="14336" width="10.28515625" customWidth="1"/>
    <col min="14337" max="14337" width="18.140625" customWidth="1"/>
    <col min="14341" max="14341" width="13" customWidth="1"/>
    <col min="14592" max="14592" width="10.28515625" customWidth="1"/>
    <col min="14593" max="14593" width="18.140625" customWidth="1"/>
    <col min="14597" max="14597" width="13" customWidth="1"/>
    <col min="14848" max="14848" width="10.28515625" customWidth="1"/>
    <col min="14849" max="14849" width="18.140625" customWidth="1"/>
    <col min="14853" max="14853" width="13" customWidth="1"/>
    <col min="15104" max="15104" width="10.28515625" customWidth="1"/>
    <col min="15105" max="15105" width="18.140625" customWidth="1"/>
    <col min="15109" max="15109" width="13" customWidth="1"/>
    <col min="15360" max="15360" width="10.28515625" customWidth="1"/>
    <col min="15361" max="15361" width="18.140625" customWidth="1"/>
    <col min="15365" max="15365" width="13" customWidth="1"/>
    <col min="15616" max="15616" width="10.28515625" customWidth="1"/>
    <col min="15617" max="15617" width="18.140625" customWidth="1"/>
    <col min="15621" max="15621" width="13" customWidth="1"/>
    <col min="15872" max="15872" width="10.28515625" customWidth="1"/>
    <col min="15873" max="15873" width="18.140625" customWidth="1"/>
    <col min="15877" max="15877" width="13" customWidth="1"/>
    <col min="16128" max="16128" width="10.28515625" customWidth="1"/>
    <col min="16129" max="16129" width="18.140625" customWidth="1"/>
    <col min="16133" max="16133" width="13" customWidth="1"/>
  </cols>
  <sheetData>
    <row r="1" spans="1:24" ht="35.25" customHeight="1">
      <c r="A1" s="534" t="s">
        <v>719</v>
      </c>
      <c r="B1" s="534"/>
      <c r="C1" s="534"/>
      <c r="D1" s="534"/>
      <c r="E1" s="534"/>
      <c r="F1" s="534"/>
      <c r="G1" s="534"/>
      <c r="H1" s="534"/>
    </row>
    <row r="2" spans="1:24" ht="30.75" customHeight="1">
      <c r="A2" s="46" t="s">
        <v>87</v>
      </c>
      <c r="B2" s="45" t="s">
        <v>99</v>
      </c>
      <c r="C2" s="46" t="s">
        <v>103</v>
      </c>
      <c r="D2" s="45" t="s">
        <v>101</v>
      </c>
      <c r="E2" s="46" t="s">
        <v>100</v>
      </c>
      <c r="F2" s="45" t="s">
        <v>102</v>
      </c>
      <c r="G2" s="46" t="s">
        <v>130</v>
      </c>
      <c r="H2" s="47" t="s">
        <v>131</v>
      </c>
    </row>
    <row r="3" spans="1:24">
      <c r="A3" s="140" t="s">
        <v>715</v>
      </c>
      <c r="B3" s="107">
        <v>401</v>
      </c>
      <c r="C3" s="107">
        <v>722</v>
      </c>
      <c r="D3" s="107">
        <v>1286</v>
      </c>
      <c r="E3" s="107">
        <v>3376</v>
      </c>
      <c r="F3" s="107">
        <v>6275</v>
      </c>
      <c r="G3" s="107">
        <v>10562</v>
      </c>
      <c r="H3" s="110">
        <f>SUM(B3:G3)</f>
        <v>22622</v>
      </c>
      <c r="N3" s="1"/>
      <c r="O3" s="1"/>
      <c r="P3" s="1"/>
      <c r="Q3" s="1"/>
      <c r="R3" s="1"/>
      <c r="S3" s="1"/>
      <c r="T3" s="1"/>
      <c r="U3" s="1"/>
      <c r="V3" s="1"/>
      <c r="W3" s="1"/>
    </row>
    <row r="4" spans="1:24">
      <c r="A4" s="48"/>
      <c r="C4" s="1"/>
      <c r="D4" s="1"/>
      <c r="E4" s="1"/>
      <c r="F4" s="1"/>
      <c r="G4" s="1"/>
      <c r="J4" s="229"/>
      <c r="K4" s="229"/>
      <c r="L4" s="229"/>
      <c r="M4" s="229"/>
      <c r="N4" s="229"/>
      <c r="O4" s="1"/>
      <c r="P4" s="1"/>
      <c r="Q4" s="1"/>
      <c r="R4" s="1"/>
      <c r="S4" s="1"/>
      <c r="T4" s="1"/>
      <c r="U4" s="1"/>
      <c r="V4" s="1"/>
      <c r="W4" s="1"/>
    </row>
    <row r="5" spans="1:24">
      <c r="I5" s="1"/>
      <c r="J5" s="107"/>
      <c r="K5" s="107"/>
      <c r="L5" s="107"/>
      <c r="M5" s="107"/>
      <c r="N5" s="107"/>
      <c r="O5" s="107"/>
      <c r="P5" s="107"/>
      <c r="Q5" s="1"/>
      <c r="R5" s="1"/>
      <c r="S5" s="1"/>
      <c r="T5" s="1"/>
      <c r="U5" s="1"/>
      <c r="V5" s="1"/>
      <c r="W5" s="1"/>
    </row>
    <row r="6" spans="1:24">
      <c r="H6" s="1"/>
      <c r="I6" s="107"/>
      <c r="J6" s="107"/>
      <c r="K6" s="107"/>
      <c r="L6" s="107"/>
      <c r="M6" s="107"/>
      <c r="N6" s="107"/>
      <c r="O6" s="107"/>
      <c r="P6" s="1"/>
      <c r="Q6" s="49"/>
      <c r="R6" s="1"/>
      <c r="S6" s="1"/>
      <c r="T6" s="1"/>
      <c r="X6" s="1"/>
    </row>
    <row r="7" spans="1:24">
      <c r="I7" s="107"/>
      <c r="J7" s="107"/>
      <c r="K7" s="107"/>
      <c r="L7" s="107"/>
      <c r="M7" s="107"/>
      <c r="N7" s="107"/>
      <c r="O7" s="107"/>
      <c r="P7" s="1"/>
      <c r="Q7" s="1"/>
      <c r="R7" s="1"/>
      <c r="S7" s="1"/>
      <c r="T7" s="1"/>
      <c r="U7" s="307"/>
    </row>
    <row r="8" spans="1:24">
      <c r="I8" s="107"/>
      <c r="J8" s="107"/>
      <c r="K8" s="107"/>
      <c r="L8" s="107"/>
      <c r="M8" s="107"/>
      <c r="N8" s="107"/>
      <c r="O8" s="107"/>
      <c r="P8" s="1"/>
      <c r="Q8" s="307"/>
      <c r="R8" s="307"/>
      <c r="S8" s="307"/>
      <c r="T8" s="307"/>
      <c r="U8" s="307"/>
    </row>
    <row r="9" spans="1:24">
      <c r="I9" s="1"/>
      <c r="J9" s="107"/>
      <c r="K9" s="107"/>
      <c r="L9" s="107"/>
      <c r="M9" s="107"/>
      <c r="N9" s="107"/>
      <c r="O9" s="107"/>
      <c r="P9" s="1"/>
      <c r="Q9" s="307"/>
      <c r="R9" s="307"/>
      <c r="S9" s="307"/>
      <c r="T9" s="307"/>
      <c r="U9" s="307"/>
    </row>
    <row r="10" spans="1:24">
      <c r="C10" s="1"/>
      <c r="D10" s="1"/>
      <c r="E10" s="1"/>
      <c r="F10" s="1"/>
      <c r="G10" s="1"/>
      <c r="H10" s="1"/>
      <c r="I10" s="107"/>
      <c r="J10" s="107"/>
      <c r="K10" s="107"/>
      <c r="L10" s="107"/>
      <c r="M10" s="107"/>
      <c r="N10" s="107"/>
      <c r="O10" s="107"/>
      <c r="P10" s="1"/>
    </row>
    <row r="11" spans="1:24">
      <c r="H11" s="107"/>
      <c r="I11" s="107"/>
      <c r="J11" s="107"/>
      <c r="K11" s="107"/>
      <c r="L11" s="107"/>
      <c r="M11" s="107"/>
      <c r="N11" s="107"/>
      <c r="O11" s="107"/>
      <c r="P11" s="107"/>
    </row>
    <row r="12" spans="1:24">
      <c r="G12" s="1"/>
      <c r="H12" s="1"/>
      <c r="I12" s="1"/>
      <c r="J12" s="1"/>
      <c r="K12" s="1"/>
      <c r="L12" s="107"/>
      <c r="M12" s="107"/>
      <c r="N12" s="107"/>
      <c r="O12" s="107"/>
      <c r="P12" s="1"/>
    </row>
    <row r="13" spans="1:24">
      <c r="G13" s="1"/>
      <c r="H13" s="1"/>
      <c r="I13" s="107"/>
      <c r="J13" s="107"/>
      <c r="K13" s="106"/>
      <c r="L13" s="107"/>
      <c r="M13" s="107"/>
      <c r="N13" s="107"/>
      <c r="O13" s="107"/>
      <c r="P13" s="106"/>
    </row>
    <row r="14" spans="1:24">
      <c r="J14" s="1"/>
      <c r="L14" s="107"/>
      <c r="M14" s="107"/>
      <c r="N14" s="107"/>
      <c r="O14" s="107"/>
    </row>
    <row r="15" spans="1:24">
      <c r="J15" s="1"/>
      <c r="L15" s="107"/>
      <c r="M15" s="107"/>
      <c r="N15" s="107"/>
      <c r="O15" s="107"/>
    </row>
    <row r="16" spans="1:24">
      <c r="K16" s="1"/>
      <c r="L16" s="107"/>
      <c r="M16" s="107"/>
      <c r="N16" s="107"/>
      <c r="O16" s="107"/>
      <c r="P16" s="307"/>
      <c r="Q16" s="307"/>
    </row>
    <row r="17" spans="1:17">
      <c r="K17" s="107"/>
      <c r="L17" s="107"/>
      <c r="M17" s="107"/>
      <c r="N17" s="107"/>
      <c r="O17" s="107"/>
      <c r="P17" s="107"/>
      <c r="Q17" s="1"/>
    </row>
    <row r="18" spans="1:17">
      <c r="L18" s="107"/>
      <c r="M18" s="107"/>
      <c r="N18" s="107"/>
      <c r="O18" s="107"/>
    </row>
    <row r="19" spans="1:17">
      <c r="L19" s="107"/>
      <c r="M19" s="107"/>
      <c r="N19" s="107"/>
      <c r="O19" s="107"/>
    </row>
    <row r="20" spans="1:17">
      <c r="L20" s="107"/>
      <c r="M20" s="107"/>
      <c r="N20" s="107"/>
      <c r="O20" s="107"/>
    </row>
    <row r="21" spans="1:17">
      <c r="L21" s="107"/>
      <c r="M21" s="107"/>
      <c r="N21" s="107"/>
      <c r="O21" s="107"/>
    </row>
    <row r="22" spans="1:17">
      <c r="L22" s="107"/>
      <c r="M22" s="107"/>
      <c r="N22" s="107"/>
      <c r="O22" s="107"/>
    </row>
    <row r="23" spans="1:17">
      <c r="L23" s="107"/>
      <c r="M23" s="107"/>
      <c r="N23" s="107"/>
      <c r="O23" s="107"/>
    </row>
    <row r="24" spans="1:17">
      <c r="A24" s="25" t="s">
        <v>95</v>
      </c>
      <c r="B24" s="25" t="s">
        <v>96</v>
      </c>
      <c r="L24" s="107"/>
      <c r="M24" s="107"/>
      <c r="N24" s="107"/>
      <c r="O24" s="107"/>
    </row>
    <row r="25" spans="1:17">
      <c r="A25" s="25" t="s">
        <v>97</v>
      </c>
      <c r="B25" s="25" t="s">
        <v>40</v>
      </c>
      <c r="L25" s="107"/>
      <c r="M25" s="107"/>
      <c r="N25" s="107"/>
      <c r="O25" s="107"/>
    </row>
    <row r="26" spans="1:17">
      <c r="L26" s="107"/>
      <c r="M26" s="107"/>
      <c r="N26" s="107"/>
      <c r="O26" s="107"/>
    </row>
    <row r="27" spans="1:17">
      <c r="F27" s="1"/>
      <c r="G27" s="1"/>
      <c r="H27" s="1"/>
      <c r="J27" s="1"/>
      <c r="K27" s="1"/>
      <c r="L27" s="107"/>
      <c r="M27" s="107"/>
      <c r="N27" s="107"/>
      <c r="O27" s="107"/>
    </row>
    <row r="28" spans="1:17">
      <c r="F28" s="1"/>
      <c r="G28" s="1"/>
      <c r="H28" s="1"/>
      <c r="J28" s="1"/>
      <c r="K28" s="1"/>
      <c r="L28" s="107"/>
      <c r="M28" s="107"/>
      <c r="N28" s="107"/>
      <c r="O28" s="107"/>
    </row>
  </sheetData>
  <sheetProtection algorithmName="SHA-512" hashValue="bG5a8xcjfGIpoK3VSgrvyNbtcc4QSzXsE5VahLIeO8XRvdNNV0F5Uv4DUM6GKi5yiUIuKGfBIRiX0jA2BugXug==" saltValue="wbUbyisGg9k8NG6WqZRKcw==" spinCount="100000" sheet="1" objects="1" scenarios="1"/>
  <mergeCells count="1">
    <mergeCell ref="A1:H1"/>
  </mergeCells>
  <pageMargins left="0.7" right="0.7" top="0.75" bottom="0.75" header="0.3" footer="0.3"/>
  <pageSetup paperSize="9"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showGridLines="0" zoomScale="115" zoomScaleNormal="115" workbookViewId="0">
      <selection activeCell="J8" sqref="J8"/>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7" width="14" customWidth="1"/>
    <col min="8" max="8" width="14.28515625" customWidth="1"/>
  </cols>
  <sheetData>
    <row r="1" spans="1:17" ht="24.75" customHeight="1">
      <c r="A1" s="534" t="s">
        <v>720</v>
      </c>
      <c r="B1" s="534"/>
      <c r="C1" s="534"/>
      <c r="D1" s="534"/>
      <c r="E1" s="534"/>
      <c r="F1" s="534"/>
      <c r="G1" s="534"/>
      <c r="H1" s="534"/>
    </row>
    <row r="2" spans="1:17" ht="38.25">
      <c r="A2" s="46" t="s">
        <v>87</v>
      </c>
      <c r="B2" s="45" t="s">
        <v>159</v>
      </c>
      <c r="C2" s="45" t="s">
        <v>158</v>
      </c>
      <c r="D2" s="45" t="s">
        <v>157</v>
      </c>
      <c r="E2" s="46" t="s">
        <v>156</v>
      </c>
      <c r="F2" s="45" t="s">
        <v>155</v>
      </c>
      <c r="G2" s="46" t="s">
        <v>160</v>
      </c>
      <c r="H2" s="47" t="s">
        <v>131</v>
      </c>
    </row>
    <row r="3" spans="1:17">
      <c r="A3" s="140" t="s">
        <v>715</v>
      </c>
      <c r="B3" s="309">
        <v>580</v>
      </c>
      <c r="C3" s="309">
        <v>6155</v>
      </c>
      <c r="D3" s="309">
        <v>12185</v>
      </c>
      <c r="E3" s="309">
        <v>2735</v>
      </c>
      <c r="F3" s="309">
        <v>918</v>
      </c>
      <c r="G3" s="310">
        <v>49</v>
      </c>
      <c r="H3" s="311">
        <f>SUM(B3:G3)</f>
        <v>22622</v>
      </c>
      <c r="I3" s="1"/>
    </row>
    <row r="4" spans="1:17">
      <c r="A4" s="308"/>
      <c r="B4" s="308"/>
      <c r="C4" s="308"/>
      <c r="D4" s="308"/>
      <c r="E4" s="308"/>
      <c r="F4" s="308"/>
      <c r="G4" s="308"/>
      <c r="H4" s="308"/>
    </row>
    <row r="5" spans="1:17">
      <c r="J5" s="1"/>
      <c r="K5" s="1"/>
    </row>
    <row r="7" spans="1:17">
      <c r="J7" s="107"/>
      <c r="K7" s="107"/>
      <c r="L7" s="107"/>
      <c r="M7" s="107"/>
      <c r="N7" s="107"/>
      <c r="O7" s="107"/>
      <c r="P7" s="107"/>
      <c r="Q7" s="106"/>
    </row>
    <row r="8" spans="1:17">
      <c r="J8" s="1"/>
      <c r="K8" s="1"/>
      <c r="L8" s="1"/>
      <c r="O8" s="1"/>
    </row>
    <row r="10" spans="1:17">
      <c r="K10" s="1"/>
    </row>
    <row r="13" spans="1:17">
      <c r="K13" s="1"/>
    </row>
    <row r="15" spans="1:17">
      <c r="J15" s="1"/>
    </row>
    <row r="18" spans="1:12">
      <c r="K18" s="1"/>
    </row>
    <row r="25" spans="1:12">
      <c r="K25" s="1"/>
      <c r="L25" s="471"/>
    </row>
    <row r="26" spans="1:12">
      <c r="K26" s="1"/>
      <c r="L26" s="471"/>
    </row>
    <row r="27" spans="1:12">
      <c r="A27" s="25" t="s">
        <v>95</v>
      </c>
      <c r="B27" s="25" t="s">
        <v>96</v>
      </c>
      <c r="L27" s="471"/>
    </row>
    <row r="28" spans="1:12">
      <c r="A28" s="25" t="s">
        <v>97</v>
      </c>
      <c r="B28" s="25" t="s">
        <v>40</v>
      </c>
      <c r="L28" s="471"/>
    </row>
    <row r="29" spans="1:12">
      <c r="K29" s="1"/>
      <c r="L29" s="471"/>
    </row>
    <row r="30" spans="1:12">
      <c r="L30" s="471"/>
    </row>
    <row r="31" spans="1:12">
      <c r="L31" s="471"/>
    </row>
    <row r="32" spans="1:12">
      <c r="L32" s="471"/>
    </row>
  </sheetData>
  <sheetProtection algorithmName="SHA-512" hashValue="5S/53eoeVKUG8JLebnQgyWPU59Gh/fkXDJZFZMoc5XbxHTJUFt5W0vsVFH8vy9GeCIdexjTR8KMrn+Y+Cks+dA==" saltValue="xhhAzeu9vs13GKTmsOsp9Q==" spinCount="100000" sheet="1" objects="1" scenarios="1"/>
  <mergeCells count="1">
    <mergeCell ref="A1:H1"/>
  </mergeCells>
  <pageMargins left="0.7" right="0.7" top="0.75" bottom="0.75" header="0.3" footer="0.3"/>
  <pageSetup paperSize="9" orientation="portrait"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showGridLines="0" zoomScale="80" zoomScaleNormal="80" workbookViewId="0">
      <selection activeCell="M4" sqref="M4"/>
    </sheetView>
  </sheetViews>
  <sheetFormatPr baseColWidth="10" defaultRowHeight="15"/>
  <cols>
    <col min="1" max="1" width="17.85546875" customWidth="1"/>
    <col min="2" max="2" width="13.5703125" customWidth="1"/>
    <col min="3" max="8" width="17.85546875" customWidth="1"/>
    <col min="9" max="9" width="19.5703125" customWidth="1"/>
    <col min="10" max="11" width="13.5703125" customWidth="1"/>
    <col min="256" max="256" width="17.85546875" customWidth="1"/>
    <col min="257" max="258" width="13.5703125" customWidth="1"/>
    <col min="259" max="264" width="17.85546875" customWidth="1"/>
    <col min="265" max="267" width="13.5703125" customWidth="1"/>
    <col min="512" max="512" width="17.85546875" customWidth="1"/>
    <col min="513" max="514" width="13.5703125" customWidth="1"/>
    <col min="515" max="520" width="17.85546875" customWidth="1"/>
    <col min="521" max="523" width="13.5703125" customWidth="1"/>
    <col min="768" max="768" width="17.85546875" customWidth="1"/>
    <col min="769" max="770" width="13.5703125" customWidth="1"/>
    <col min="771" max="776" width="17.85546875" customWidth="1"/>
    <col min="777" max="779" width="13.5703125" customWidth="1"/>
    <col min="1024" max="1024" width="17.85546875" customWidth="1"/>
    <col min="1025" max="1026" width="13.5703125" customWidth="1"/>
    <col min="1027" max="1032" width="17.85546875" customWidth="1"/>
    <col min="1033" max="1035" width="13.5703125" customWidth="1"/>
    <col min="1280" max="1280" width="17.85546875" customWidth="1"/>
    <col min="1281" max="1282" width="13.5703125" customWidth="1"/>
    <col min="1283" max="1288" width="17.85546875" customWidth="1"/>
    <col min="1289" max="1291" width="13.5703125" customWidth="1"/>
    <col min="1536" max="1536" width="17.85546875" customWidth="1"/>
    <col min="1537" max="1538" width="13.5703125" customWidth="1"/>
    <col min="1539" max="1544" width="17.85546875" customWidth="1"/>
    <col min="1545" max="1547" width="13.5703125" customWidth="1"/>
    <col min="1792" max="1792" width="17.85546875" customWidth="1"/>
    <col min="1793" max="1794" width="13.5703125" customWidth="1"/>
    <col min="1795" max="1800" width="17.85546875" customWidth="1"/>
    <col min="1801" max="1803" width="13.5703125" customWidth="1"/>
    <col min="2048" max="2048" width="17.85546875" customWidth="1"/>
    <col min="2049" max="2050" width="13.5703125" customWidth="1"/>
    <col min="2051" max="2056" width="17.85546875" customWidth="1"/>
    <col min="2057" max="2059" width="13.5703125" customWidth="1"/>
    <col min="2304" max="2304" width="17.85546875" customWidth="1"/>
    <col min="2305" max="2306" width="13.5703125" customWidth="1"/>
    <col min="2307" max="2312" width="17.85546875" customWidth="1"/>
    <col min="2313" max="2315" width="13.5703125" customWidth="1"/>
    <col min="2560" max="2560" width="17.85546875" customWidth="1"/>
    <col min="2561" max="2562" width="13.5703125" customWidth="1"/>
    <col min="2563" max="2568" width="17.85546875" customWidth="1"/>
    <col min="2569" max="2571" width="13.5703125" customWidth="1"/>
    <col min="2816" max="2816" width="17.85546875" customWidth="1"/>
    <col min="2817" max="2818" width="13.5703125" customWidth="1"/>
    <col min="2819" max="2824" width="17.85546875" customWidth="1"/>
    <col min="2825" max="2827" width="13.5703125" customWidth="1"/>
    <col min="3072" max="3072" width="17.85546875" customWidth="1"/>
    <col min="3073" max="3074" width="13.5703125" customWidth="1"/>
    <col min="3075" max="3080" width="17.85546875" customWidth="1"/>
    <col min="3081" max="3083" width="13.5703125" customWidth="1"/>
    <col min="3328" max="3328" width="17.85546875" customWidth="1"/>
    <col min="3329" max="3330" width="13.5703125" customWidth="1"/>
    <col min="3331" max="3336" width="17.85546875" customWidth="1"/>
    <col min="3337" max="3339" width="13.5703125" customWidth="1"/>
    <col min="3584" max="3584" width="17.85546875" customWidth="1"/>
    <col min="3585" max="3586" width="13.5703125" customWidth="1"/>
    <col min="3587" max="3592" width="17.85546875" customWidth="1"/>
    <col min="3593" max="3595" width="13.5703125" customWidth="1"/>
    <col min="3840" max="3840" width="17.85546875" customWidth="1"/>
    <col min="3841" max="3842" width="13.5703125" customWidth="1"/>
    <col min="3843" max="3848" width="17.85546875" customWidth="1"/>
    <col min="3849" max="3851" width="13.5703125" customWidth="1"/>
    <col min="4096" max="4096" width="17.85546875" customWidth="1"/>
    <col min="4097" max="4098" width="13.5703125" customWidth="1"/>
    <col min="4099" max="4104" width="17.85546875" customWidth="1"/>
    <col min="4105" max="4107" width="13.5703125" customWidth="1"/>
    <col min="4352" max="4352" width="17.85546875" customWidth="1"/>
    <col min="4353" max="4354" width="13.5703125" customWidth="1"/>
    <col min="4355" max="4360" width="17.85546875" customWidth="1"/>
    <col min="4361" max="4363" width="13.5703125" customWidth="1"/>
    <col min="4608" max="4608" width="17.85546875" customWidth="1"/>
    <col min="4609" max="4610" width="13.5703125" customWidth="1"/>
    <col min="4611" max="4616" width="17.85546875" customWidth="1"/>
    <col min="4617" max="4619" width="13.5703125" customWidth="1"/>
    <col min="4864" max="4864" width="17.85546875" customWidth="1"/>
    <col min="4865" max="4866" width="13.5703125" customWidth="1"/>
    <col min="4867" max="4872" width="17.85546875" customWidth="1"/>
    <col min="4873" max="4875" width="13.5703125" customWidth="1"/>
    <col min="5120" max="5120" width="17.85546875" customWidth="1"/>
    <col min="5121" max="5122" width="13.5703125" customWidth="1"/>
    <col min="5123" max="5128" width="17.85546875" customWidth="1"/>
    <col min="5129" max="5131" width="13.5703125" customWidth="1"/>
    <col min="5376" max="5376" width="17.85546875" customWidth="1"/>
    <col min="5377" max="5378" width="13.5703125" customWidth="1"/>
    <col min="5379" max="5384" width="17.85546875" customWidth="1"/>
    <col min="5385" max="5387" width="13.5703125" customWidth="1"/>
    <col min="5632" max="5632" width="17.85546875" customWidth="1"/>
    <col min="5633" max="5634" width="13.5703125" customWidth="1"/>
    <col min="5635" max="5640" width="17.85546875" customWidth="1"/>
    <col min="5641" max="5643" width="13.5703125" customWidth="1"/>
    <col min="5888" max="5888" width="17.85546875" customWidth="1"/>
    <col min="5889" max="5890" width="13.5703125" customWidth="1"/>
    <col min="5891" max="5896" width="17.85546875" customWidth="1"/>
    <col min="5897" max="5899" width="13.5703125" customWidth="1"/>
    <col min="6144" max="6144" width="17.85546875" customWidth="1"/>
    <col min="6145" max="6146" width="13.5703125" customWidth="1"/>
    <col min="6147" max="6152" width="17.85546875" customWidth="1"/>
    <col min="6153" max="6155" width="13.5703125" customWidth="1"/>
    <col min="6400" max="6400" width="17.85546875" customWidth="1"/>
    <col min="6401" max="6402" width="13.5703125" customWidth="1"/>
    <col min="6403" max="6408" width="17.85546875" customWidth="1"/>
    <col min="6409" max="6411" width="13.5703125" customWidth="1"/>
    <col min="6656" max="6656" width="17.85546875" customWidth="1"/>
    <col min="6657" max="6658" width="13.5703125" customWidth="1"/>
    <col min="6659" max="6664" width="17.85546875" customWidth="1"/>
    <col min="6665" max="6667" width="13.5703125" customWidth="1"/>
    <col min="6912" max="6912" width="17.85546875" customWidth="1"/>
    <col min="6913" max="6914" width="13.5703125" customWidth="1"/>
    <col min="6915" max="6920" width="17.85546875" customWidth="1"/>
    <col min="6921" max="6923" width="13.5703125" customWidth="1"/>
    <col min="7168" max="7168" width="17.85546875" customWidth="1"/>
    <col min="7169" max="7170" width="13.5703125" customWidth="1"/>
    <col min="7171" max="7176" width="17.85546875" customWidth="1"/>
    <col min="7177" max="7179" width="13.5703125" customWidth="1"/>
    <col min="7424" max="7424" width="17.85546875" customWidth="1"/>
    <col min="7425" max="7426" width="13.5703125" customWidth="1"/>
    <col min="7427" max="7432" width="17.85546875" customWidth="1"/>
    <col min="7433" max="7435" width="13.5703125" customWidth="1"/>
    <col min="7680" max="7680" width="17.85546875" customWidth="1"/>
    <col min="7681" max="7682" width="13.5703125" customWidth="1"/>
    <col min="7683" max="7688" width="17.85546875" customWidth="1"/>
    <col min="7689" max="7691" width="13.5703125" customWidth="1"/>
    <col min="7936" max="7936" width="17.85546875" customWidth="1"/>
    <col min="7937" max="7938" width="13.5703125" customWidth="1"/>
    <col min="7939" max="7944" width="17.85546875" customWidth="1"/>
    <col min="7945" max="7947" width="13.5703125" customWidth="1"/>
    <col min="8192" max="8192" width="17.85546875" customWidth="1"/>
    <col min="8193" max="8194" width="13.5703125" customWidth="1"/>
    <col min="8195" max="8200" width="17.85546875" customWidth="1"/>
    <col min="8201" max="8203" width="13.5703125" customWidth="1"/>
    <col min="8448" max="8448" width="17.85546875" customWidth="1"/>
    <col min="8449" max="8450" width="13.5703125" customWidth="1"/>
    <col min="8451" max="8456" width="17.85546875" customWidth="1"/>
    <col min="8457" max="8459" width="13.5703125" customWidth="1"/>
    <col min="8704" max="8704" width="17.85546875" customWidth="1"/>
    <col min="8705" max="8706" width="13.5703125" customWidth="1"/>
    <col min="8707" max="8712" width="17.85546875" customWidth="1"/>
    <col min="8713" max="8715" width="13.5703125" customWidth="1"/>
    <col min="8960" max="8960" width="17.85546875" customWidth="1"/>
    <col min="8961" max="8962" width="13.5703125" customWidth="1"/>
    <col min="8963" max="8968" width="17.85546875" customWidth="1"/>
    <col min="8969" max="8971" width="13.5703125" customWidth="1"/>
    <col min="9216" max="9216" width="17.85546875" customWidth="1"/>
    <col min="9217" max="9218" width="13.5703125" customWidth="1"/>
    <col min="9219" max="9224" width="17.85546875" customWidth="1"/>
    <col min="9225" max="9227" width="13.5703125" customWidth="1"/>
    <col min="9472" max="9472" width="17.85546875" customWidth="1"/>
    <col min="9473" max="9474" width="13.5703125" customWidth="1"/>
    <col min="9475" max="9480" width="17.85546875" customWidth="1"/>
    <col min="9481" max="9483" width="13.5703125" customWidth="1"/>
    <col min="9728" max="9728" width="17.85546875" customWidth="1"/>
    <col min="9729" max="9730" width="13.5703125" customWidth="1"/>
    <col min="9731" max="9736" width="17.85546875" customWidth="1"/>
    <col min="9737" max="9739" width="13.5703125" customWidth="1"/>
    <col min="9984" max="9984" width="17.85546875" customWidth="1"/>
    <col min="9985" max="9986" width="13.5703125" customWidth="1"/>
    <col min="9987" max="9992" width="17.85546875" customWidth="1"/>
    <col min="9993" max="9995" width="13.5703125" customWidth="1"/>
    <col min="10240" max="10240" width="17.85546875" customWidth="1"/>
    <col min="10241" max="10242" width="13.5703125" customWidth="1"/>
    <col min="10243" max="10248" width="17.85546875" customWidth="1"/>
    <col min="10249" max="10251" width="13.5703125" customWidth="1"/>
    <col min="10496" max="10496" width="17.85546875" customWidth="1"/>
    <col min="10497" max="10498" width="13.5703125" customWidth="1"/>
    <col min="10499" max="10504" width="17.85546875" customWidth="1"/>
    <col min="10505" max="10507" width="13.5703125" customWidth="1"/>
    <col min="10752" max="10752" width="17.85546875" customWidth="1"/>
    <col min="10753" max="10754" width="13.5703125" customWidth="1"/>
    <col min="10755" max="10760" width="17.85546875" customWidth="1"/>
    <col min="10761" max="10763" width="13.5703125" customWidth="1"/>
    <col min="11008" max="11008" width="17.85546875" customWidth="1"/>
    <col min="11009" max="11010" width="13.5703125" customWidth="1"/>
    <col min="11011" max="11016" width="17.85546875" customWidth="1"/>
    <col min="11017" max="11019" width="13.5703125" customWidth="1"/>
    <col min="11264" max="11264" width="17.85546875" customWidth="1"/>
    <col min="11265" max="11266" width="13.5703125" customWidth="1"/>
    <col min="11267" max="11272" width="17.85546875" customWidth="1"/>
    <col min="11273" max="11275" width="13.5703125" customWidth="1"/>
    <col min="11520" max="11520" width="17.85546875" customWidth="1"/>
    <col min="11521" max="11522" width="13.5703125" customWidth="1"/>
    <col min="11523" max="11528" width="17.85546875" customWidth="1"/>
    <col min="11529" max="11531" width="13.5703125" customWidth="1"/>
    <col min="11776" max="11776" width="17.85546875" customWidth="1"/>
    <col min="11777" max="11778" width="13.5703125" customWidth="1"/>
    <col min="11779" max="11784" width="17.85546875" customWidth="1"/>
    <col min="11785" max="11787" width="13.5703125" customWidth="1"/>
    <col min="12032" max="12032" width="17.85546875" customWidth="1"/>
    <col min="12033" max="12034" width="13.5703125" customWidth="1"/>
    <col min="12035" max="12040" width="17.85546875" customWidth="1"/>
    <col min="12041" max="12043" width="13.5703125" customWidth="1"/>
    <col min="12288" max="12288" width="17.85546875" customWidth="1"/>
    <col min="12289" max="12290" width="13.5703125" customWidth="1"/>
    <col min="12291" max="12296" width="17.85546875" customWidth="1"/>
    <col min="12297" max="12299" width="13.5703125" customWidth="1"/>
    <col min="12544" max="12544" width="17.85546875" customWidth="1"/>
    <col min="12545" max="12546" width="13.5703125" customWidth="1"/>
    <col min="12547" max="12552" width="17.85546875" customWidth="1"/>
    <col min="12553" max="12555" width="13.5703125" customWidth="1"/>
    <col min="12800" max="12800" width="17.85546875" customWidth="1"/>
    <col min="12801" max="12802" width="13.5703125" customWidth="1"/>
    <col min="12803" max="12808" width="17.85546875" customWidth="1"/>
    <col min="12809" max="12811" width="13.5703125" customWidth="1"/>
    <col min="13056" max="13056" width="17.85546875" customWidth="1"/>
    <col min="13057" max="13058" width="13.5703125" customWidth="1"/>
    <col min="13059" max="13064" width="17.85546875" customWidth="1"/>
    <col min="13065" max="13067" width="13.5703125" customWidth="1"/>
    <col min="13312" max="13312" width="17.85546875" customWidth="1"/>
    <col min="13313" max="13314" width="13.5703125" customWidth="1"/>
    <col min="13315" max="13320" width="17.85546875" customWidth="1"/>
    <col min="13321" max="13323" width="13.5703125" customWidth="1"/>
    <col min="13568" max="13568" width="17.85546875" customWidth="1"/>
    <col min="13569" max="13570" width="13.5703125" customWidth="1"/>
    <col min="13571" max="13576" width="17.85546875" customWidth="1"/>
    <col min="13577" max="13579" width="13.5703125" customWidth="1"/>
    <col min="13824" max="13824" width="17.85546875" customWidth="1"/>
    <col min="13825" max="13826" width="13.5703125" customWidth="1"/>
    <col min="13827" max="13832" width="17.85546875" customWidth="1"/>
    <col min="13833" max="13835" width="13.5703125" customWidth="1"/>
    <col min="14080" max="14080" width="17.85546875" customWidth="1"/>
    <col min="14081" max="14082" width="13.5703125" customWidth="1"/>
    <col min="14083" max="14088" width="17.85546875" customWidth="1"/>
    <col min="14089" max="14091" width="13.5703125" customWidth="1"/>
    <col min="14336" max="14336" width="17.85546875" customWidth="1"/>
    <col min="14337" max="14338" width="13.5703125" customWidth="1"/>
    <col min="14339" max="14344" width="17.85546875" customWidth="1"/>
    <col min="14345" max="14347" width="13.5703125" customWidth="1"/>
    <col min="14592" max="14592" width="17.85546875" customWidth="1"/>
    <col min="14593" max="14594" width="13.5703125" customWidth="1"/>
    <col min="14595" max="14600" width="17.85546875" customWidth="1"/>
    <col min="14601" max="14603" width="13.5703125" customWidth="1"/>
    <col min="14848" max="14848" width="17.85546875" customWidth="1"/>
    <col min="14849" max="14850" width="13.5703125" customWidth="1"/>
    <col min="14851" max="14856" width="17.85546875" customWidth="1"/>
    <col min="14857" max="14859" width="13.5703125" customWidth="1"/>
    <col min="15104" max="15104" width="17.85546875" customWidth="1"/>
    <col min="15105" max="15106" width="13.5703125" customWidth="1"/>
    <col min="15107" max="15112" width="17.85546875" customWidth="1"/>
    <col min="15113" max="15115" width="13.5703125" customWidth="1"/>
    <col min="15360" max="15360" width="17.85546875" customWidth="1"/>
    <col min="15361" max="15362" width="13.5703125" customWidth="1"/>
    <col min="15363" max="15368" width="17.85546875" customWidth="1"/>
    <col min="15369" max="15371" width="13.5703125" customWidth="1"/>
    <col min="15616" max="15616" width="17.85546875" customWidth="1"/>
    <col min="15617" max="15618" width="13.5703125" customWidth="1"/>
    <col min="15619" max="15624" width="17.85546875" customWidth="1"/>
    <col min="15625" max="15627" width="13.5703125" customWidth="1"/>
    <col min="15872" max="15872" width="17.85546875" customWidth="1"/>
    <col min="15873" max="15874" width="13.5703125" customWidth="1"/>
    <col min="15875" max="15880" width="17.85546875" customWidth="1"/>
    <col min="15881" max="15883" width="13.5703125" customWidth="1"/>
    <col min="16128" max="16128" width="17.85546875" customWidth="1"/>
    <col min="16129" max="16130" width="13.5703125" customWidth="1"/>
    <col min="16131" max="16136" width="17.85546875" customWidth="1"/>
    <col min="16137" max="16139" width="13.5703125" customWidth="1"/>
  </cols>
  <sheetData>
    <row r="1" spans="1:16" ht="22.5" customHeight="1">
      <c r="A1" s="534" t="s">
        <v>721</v>
      </c>
      <c r="B1" s="534"/>
      <c r="C1" s="534"/>
      <c r="D1" s="534"/>
      <c r="E1" s="534"/>
      <c r="F1" s="534"/>
      <c r="G1" s="534"/>
      <c r="H1" s="534"/>
      <c r="I1" s="534"/>
      <c r="J1" s="534"/>
      <c r="K1" s="534"/>
      <c r="L1" s="534"/>
    </row>
    <row r="2" spans="1:16" ht="96.75" customHeight="1">
      <c r="A2" s="46" t="s">
        <v>87</v>
      </c>
      <c r="B2" s="45" t="s">
        <v>400</v>
      </c>
      <c r="C2" s="46" t="s">
        <v>134</v>
      </c>
      <c r="D2" s="45" t="s">
        <v>135</v>
      </c>
      <c r="E2" s="46" t="s">
        <v>136</v>
      </c>
      <c r="F2" s="45" t="s">
        <v>137</v>
      </c>
      <c r="G2" s="46" t="s">
        <v>138</v>
      </c>
      <c r="H2" s="45" t="s">
        <v>139</v>
      </c>
      <c r="I2" s="46" t="s">
        <v>140</v>
      </c>
      <c r="J2" s="45" t="s">
        <v>141</v>
      </c>
      <c r="K2" s="46" t="s">
        <v>142</v>
      </c>
      <c r="L2" s="47" t="s">
        <v>131</v>
      </c>
    </row>
    <row r="3" spans="1:16">
      <c r="A3" s="140" t="s">
        <v>715</v>
      </c>
      <c r="B3" s="260">
        <v>0</v>
      </c>
      <c r="C3" s="107">
        <v>59</v>
      </c>
      <c r="D3" s="107">
        <v>2371</v>
      </c>
      <c r="E3" s="107">
        <v>2179</v>
      </c>
      <c r="F3" s="107">
        <v>1311</v>
      </c>
      <c r="G3" s="476">
        <v>8117</v>
      </c>
      <c r="H3" s="107">
        <v>132</v>
      </c>
      <c r="I3" s="107">
        <v>1480</v>
      </c>
      <c r="J3" s="107">
        <v>995</v>
      </c>
      <c r="K3" s="107">
        <v>5978</v>
      </c>
      <c r="L3" s="110">
        <f>SUM(B3:K3)</f>
        <v>22622</v>
      </c>
    </row>
    <row r="4" spans="1:16">
      <c r="A4" s="48"/>
    </row>
    <row r="6" spans="1:16">
      <c r="L6" s="1"/>
    </row>
    <row r="8" spans="1:16">
      <c r="G8" s="107"/>
      <c r="H8" s="107"/>
      <c r="I8" s="107"/>
      <c r="J8" s="107"/>
      <c r="K8" s="107"/>
      <c r="L8" s="107"/>
      <c r="M8" s="107"/>
      <c r="N8" s="107"/>
      <c r="O8" s="107"/>
      <c r="P8" s="107"/>
    </row>
    <row r="35" spans="1:2">
      <c r="A35" s="25" t="s">
        <v>95</v>
      </c>
      <c r="B35" s="25" t="s">
        <v>96</v>
      </c>
    </row>
    <row r="36" spans="1:2">
      <c r="A36" s="25" t="s">
        <v>97</v>
      </c>
      <c r="B36" s="25" t="s">
        <v>40</v>
      </c>
    </row>
  </sheetData>
  <sheetProtection algorithmName="SHA-512" hashValue="8GjAkC51XdN4h9CVKDX6RT3LoFwPXoCI/xhVYhlVoiIuhUHKUlfJmB+/M6hix1Qh9sGB2cpKDhNnVYcWWsZaOg==" saltValue="XOsRDcBMRAtpMvuGGlFVXA==" spinCount="100000" sheet="1" objects="1" scenarios="1"/>
  <mergeCells count="1">
    <mergeCell ref="A1:L1"/>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2"/>
  <sheetViews>
    <sheetView showGridLines="0" zoomScale="90" zoomScaleNormal="90" workbookViewId="0">
      <selection activeCell="M45" sqref="M45"/>
    </sheetView>
  </sheetViews>
  <sheetFormatPr baseColWidth="10" defaultColWidth="9.140625" defaultRowHeight="12.75"/>
  <cols>
    <col min="1" max="1" width="81.7109375" style="56" customWidth="1"/>
    <col min="2" max="5" width="19.5703125" style="56" customWidth="1"/>
    <col min="6" max="16384" width="9.140625" style="56"/>
  </cols>
  <sheetData>
    <row r="1" spans="1:9" ht="23.25" customHeight="1">
      <c r="A1" s="539" t="s">
        <v>726</v>
      </c>
      <c r="B1" s="539"/>
      <c r="C1" s="539"/>
      <c r="D1" s="539"/>
      <c r="E1" s="539"/>
    </row>
    <row r="2" spans="1:9" ht="15">
      <c r="A2" s="70" t="s">
        <v>162</v>
      </c>
      <c r="B2" s="71"/>
      <c r="C2" s="71"/>
      <c r="D2" s="71"/>
      <c r="E2" s="71"/>
    </row>
    <row r="3" spans="1:9">
      <c r="A3" s="72" t="s">
        <v>163</v>
      </c>
      <c r="B3" s="73"/>
      <c r="C3" s="73"/>
      <c r="D3" s="73"/>
      <c r="E3" s="73"/>
    </row>
    <row r="4" spans="1:9" ht="25.5">
      <c r="A4" s="57" t="s">
        <v>168</v>
      </c>
      <c r="B4" s="60" t="s">
        <v>164</v>
      </c>
      <c r="C4" s="58" t="s">
        <v>165</v>
      </c>
      <c r="D4" s="60" t="s">
        <v>166</v>
      </c>
      <c r="E4" s="58" t="s">
        <v>167</v>
      </c>
    </row>
    <row r="5" spans="1:9" ht="12.75" customHeight="1">
      <c r="A5" s="59" t="s">
        <v>169</v>
      </c>
      <c r="B5" s="431">
        <v>102.861</v>
      </c>
      <c r="C5" s="62">
        <v>0</v>
      </c>
      <c r="D5" s="62">
        <v>3.1</v>
      </c>
      <c r="E5" s="63">
        <v>1.4</v>
      </c>
    </row>
    <row r="6" spans="1:9">
      <c r="A6" s="59" t="s">
        <v>170</v>
      </c>
      <c r="B6" s="64">
        <v>101.744</v>
      </c>
      <c r="C6" s="65">
        <v>-0.2</v>
      </c>
      <c r="D6" s="65">
        <v>1.1000000000000001</v>
      </c>
      <c r="E6" s="66">
        <v>0.8</v>
      </c>
    </row>
    <row r="7" spans="1:9">
      <c r="A7" s="59" t="s">
        <v>171</v>
      </c>
      <c r="B7" s="64">
        <v>103.066</v>
      </c>
      <c r="C7" s="65">
        <v>0</v>
      </c>
      <c r="D7" s="65">
        <v>2.6</v>
      </c>
      <c r="E7" s="66">
        <v>3</v>
      </c>
    </row>
    <row r="8" spans="1:9">
      <c r="A8" s="59" t="s">
        <v>172</v>
      </c>
      <c r="B8" s="64">
        <v>106.393</v>
      </c>
      <c r="C8" s="65">
        <v>-0.1</v>
      </c>
      <c r="D8" s="65">
        <v>0</v>
      </c>
      <c r="E8" s="66">
        <v>-2</v>
      </c>
    </row>
    <row r="9" spans="1:9">
      <c r="A9" s="59" t="s">
        <v>173</v>
      </c>
      <c r="B9" s="64">
        <v>98.751000000000005</v>
      </c>
      <c r="C9" s="65">
        <v>0.1</v>
      </c>
      <c r="D9" s="65">
        <v>-0.3</v>
      </c>
      <c r="E9" s="66">
        <v>-2.7</v>
      </c>
      <c r="I9" s="266"/>
    </row>
    <row r="10" spans="1:9" ht="12.75" customHeight="1">
      <c r="A10" s="59" t="s">
        <v>174</v>
      </c>
      <c r="B10" s="64">
        <v>102.429</v>
      </c>
      <c r="C10" s="65">
        <v>0.3</v>
      </c>
      <c r="D10" s="65">
        <v>2</v>
      </c>
      <c r="E10" s="66">
        <v>0.9</v>
      </c>
    </row>
    <row r="11" spans="1:9" ht="12.75" customHeight="1">
      <c r="A11" s="59" t="s">
        <v>175</v>
      </c>
      <c r="B11" s="64">
        <v>101.64400000000001</v>
      </c>
      <c r="C11" s="65">
        <v>0</v>
      </c>
      <c r="D11" s="65">
        <v>1.3</v>
      </c>
      <c r="E11" s="66">
        <v>0.9</v>
      </c>
    </row>
    <row r="12" spans="1:9" ht="12.75" customHeight="1">
      <c r="A12" s="59" t="s">
        <v>176</v>
      </c>
      <c r="B12" s="64">
        <v>108.551</v>
      </c>
      <c r="C12" s="65">
        <v>0.5</v>
      </c>
      <c r="D12" s="65">
        <v>10.3</v>
      </c>
      <c r="E12" s="66">
        <v>7.4</v>
      </c>
    </row>
    <row r="13" spans="1:9" ht="12.75" customHeight="1">
      <c r="A13" s="59" t="s">
        <v>177</v>
      </c>
      <c r="B13" s="64">
        <v>101.866</v>
      </c>
      <c r="C13" s="65">
        <v>-0.1</v>
      </c>
      <c r="D13" s="65">
        <v>1.2</v>
      </c>
      <c r="E13" s="66">
        <v>3</v>
      </c>
    </row>
    <row r="14" spans="1:9" ht="12.75" customHeight="1">
      <c r="A14" s="59" t="s">
        <v>178</v>
      </c>
      <c r="B14" s="64">
        <v>99.912999999999997</v>
      </c>
      <c r="C14" s="65">
        <v>-0.8</v>
      </c>
      <c r="D14" s="65">
        <v>0.8</v>
      </c>
      <c r="E14" s="66">
        <v>-1.2</v>
      </c>
    </row>
    <row r="15" spans="1:9" ht="12.75" customHeight="1">
      <c r="A15" s="59" t="s">
        <v>179</v>
      </c>
      <c r="B15" s="64">
        <v>101.31100000000001</v>
      </c>
      <c r="C15" s="65">
        <v>0</v>
      </c>
      <c r="D15" s="65">
        <v>1.9</v>
      </c>
      <c r="E15" s="66">
        <v>0</v>
      </c>
    </row>
    <row r="16" spans="1:9" ht="12.75" customHeight="1">
      <c r="A16" s="59" t="s">
        <v>180</v>
      </c>
      <c r="B16" s="64">
        <v>102.89700000000001</v>
      </c>
      <c r="C16" s="65">
        <v>0.1</v>
      </c>
      <c r="D16" s="65">
        <v>4.3</v>
      </c>
      <c r="E16" s="66">
        <v>0.2</v>
      </c>
    </row>
    <row r="17" spans="1:8" ht="12.75" customHeight="1">
      <c r="A17" s="59" t="s">
        <v>181</v>
      </c>
      <c r="B17" s="67">
        <v>103.069</v>
      </c>
      <c r="C17" s="68">
        <v>0.2</v>
      </c>
      <c r="D17" s="68">
        <v>4.4000000000000004</v>
      </c>
      <c r="E17" s="69">
        <v>2</v>
      </c>
    </row>
    <row r="18" spans="1:8" ht="12.75" customHeight="1">
      <c r="A18" s="59" t="s">
        <v>618</v>
      </c>
      <c r="B18" s="67">
        <v>102.914</v>
      </c>
      <c r="C18" s="68">
        <v>0.2</v>
      </c>
      <c r="D18" s="68">
        <v>2.8</v>
      </c>
      <c r="E18" s="69">
        <v>1.7</v>
      </c>
    </row>
    <row r="19" spans="1:8" ht="12.75" customHeight="1">
      <c r="A19" s="57" t="s">
        <v>182</v>
      </c>
      <c r="B19" s="57"/>
      <c r="C19" s="57"/>
      <c r="D19" s="57"/>
      <c r="E19" s="57"/>
    </row>
    <row r="20" spans="1:8" ht="12.75" customHeight="1">
      <c r="A20" s="59" t="s">
        <v>169</v>
      </c>
      <c r="B20" s="61">
        <v>103.014</v>
      </c>
      <c r="C20" s="62">
        <v>0.2</v>
      </c>
      <c r="D20" s="62">
        <v>3.4</v>
      </c>
      <c r="E20" s="63">
        <v>1.4</v>
      </c>
    </row>
    <row r="21" spans="1:8" ht="12.75" customHeight="1">
      <c r="A21" s="59" t="s">
        <v>170</v>
      </c>
      <c r="B21" s="64">
        <v>101.839</v>
      </c>
      <c r="C21" s="65">
        <v>0.1</v>
      </c>
      <c r="D21" s="65">
        <v>1.9</v>
      </c>
      <c r="E21" s="66">
        <v>0.6</v>
      </c>
    </row>
    <row r="22" spans="1:8" ht="12.75" customHeight="1">
      <c r="A22" s="59" t="s">
        <v>171</v>
      </c>
      <c r="B22" s="64">
        <v>104.11</v>
      </c>
      <c r="C22" s="65">
        <v>0.3</v>
      </c>
      <c r="D22" s="65">
        <v>3.8</v>
      </c>
      <c r="E22" s="66">
        <v>4</v>
      </c>
    </row>
    <row r="23" spans="1:8" ht="12.75" customHeight="1">
      <c r="A23" s="59" t="s">
        <v>172</v>
      </c>
      <c r="B23" s="64">
        <v>107.875</v>
      </c>
      <c r="C23" s="65">
        <v>-0.9</v>
      </c>
      <c r="D23" s="65">
        <v>0.9</v>
      </c>
      <c r="E23" s="66">
        <v>-1.5</v>
      </c>
    </row>
    <row r="24" spans="1:8" ht="12.75" customHeight="1">
      <c r="A24" s="59" t="s">
        <v>173</v>
      </c>
      <c r="B24" s="64">
        <v>97.212000000000003</v>
      </c>
      <c r="C24" s="65">
        <v>0</v>
      </c>
      <c r="D24" s="65">
        <v>-2</v>
      </c>
      <c r="E24" s="66">
        <v>-3.3</v>
      </c>
    </row>
    <row r="25" spans="1:8" ht="12.75" customHeight="1">
      <c r="A25" s="59" t="s">
        <v>174</v>
      </c>
      <c r="B25" s="64">
        <v>99.340999999999994</v>
      </c>
      <c r="C25" s="65">
        <v>-0.4</v>
      </c>
      <c r="D25" s="65">
        <v>-0.2</v>
      </c>
      <c r="E25" s="66">
        <v>-1.4</v>
      </c>
    </row>
    <row r="26" spans="1:8" ht="12.75" customHeight="1">
      <c r="A26" s="59" t="s">
        <v>175</v>
      </c>
      <c r="B26" s="64">
        <v>103.03</v>
      </c>
      <c r="C26" s="65">
        <v>0.2</v>
      </c>
      <c r="D26" s="65">
        <v>3.5</v>
      </c>
      <c r="E26" s="66">
        <v>1.4</v>
      </c>
    </row>
    <row r="27" spans="1:8" ht="12.75" customHeight="1">
      <c r="A27" s="59" t="s">
        <v>176</v>
      </c>
      <c r="B27" s="64">
        <v>108.15300000000001</v>
      </c>
      <c r="C27" s="65">
        <v>0.5</v>
      </c>
      <c r="D27" s="65">
        <v>9</v>
      </c>
      <c r="E27" s="66">
        <v>6.8</v>
      </c>
    </row>
    <row r="28" spans="1:8">
      <c r="A28" s="59" t="s">
        <v>177</v>
      </c>
      <c r="B28" s="64">
        <v>101.53</v>
      </c>
      <c r="C28" s="65">
        <v>0.1</v>
      </c>
      <c r="D28" s="65">
        <v>1.1000000000000001</v>
      </c>
      <c r="E28" s="66">
        <v>2.6</v>
      </c>
      <c r="G28" s="186"/>
      <c r="H28" s="186"/>
    </row>
    <row r="29" spans="1:8">
      <c r="A29" s="59" t="s">
        <v>178</v>
      </c>
      <c r="B29" s="64">
        <v>100.256</v>
      </c>
      <c r="C29" s="65">
        <v>-0.5</v>
      </c>
      <c r="D29" s="65">
        <v>1.2</v>
      </c>
      <c r="E29" s="66">
        <v>-1</v>
      </c>
    </row>
    <row r="30" spans="1:8">
      <c r="A30" s="59" t="s">
        <v>179</v>
      </c>
      <c r="B30" s="64">
        <v>100.90300000000001</v>
      </c>
      <c r="C30" s="65">
        <v>0</v>
      </c>
      <c r="D30" s="65">
        <v>1.2</v>
      </c>
      <c r="E30" s="66">
        <v>0</v>
      </c>
    </row>
    <row r="31" spans="1:8">
      <c r="A31" s="59" t="s">
        <v>180</v>
      </c>
      <c r="B31" s="64">
        <v>104.846</v>
      </c>
      <c r="C31" s="65">
        <v>0.3</v>
      </c>
      <c r="D31" s="65">
        <v>6.4</v>
      </c>
      <c r="E31" s="66">
        <v>1.1000000000000001</v>
      </c>
    </row>
    <row r="32" spans="1:8">
      <c r="A32" s="59" t="s">
        <v>181</v>
      </c>
      <c r="B32" s="67">
        <v>102.55800000000001</v>
      </c>
      <c r="C32" s="68">
        <v>0.1</v>
      </c>
      <c r="D32" s="68">
        <v>3.7</v>
      </c>
      <c r="E32" s="69">
        <v>1.6</v>
      </c>
    </row>
    <row r="33" spans="1:5">
      <c r="A33" s="59" t="s">
        <v>618</v>
      </c>
      <c r="B33" s="67">
        <v>102.604</v>
      </c>
      <c r="C33" s="68">
        <v>1</v>
      </c>
      <c r="D33" s="68">
        <v>2.4</v>
      </c>
      <c r="E33" s="69">
        <v>2.6</v>
      </c>
    </row>
    <row r="34" spans="1:5">
      <c r="A34" s="57" t="s">
        <v>183</v>
      </c>
      <c r="B34" s="57"/>
      <c r="C34" s="57"/>
      <c r="D34" s="57"/>
      <c r="E34" s="57"/>
    </row>
    <row r="35" spans="1:5" s="330" customFormat="1">
      <c r="A35" s="59" t="s">
        <v>169</v>
      </c>
      <c r="B35" s="61">
        <v>102.943</v>
      </c>
      <c r="C35" s="62">
        <v>0.1</v>
      </c>
      <c r="D35" s="62">
        <v>3.2</v>
      </c>
      <c r="E35" s="63">
        <v>1.4</v>
      </c>
    </row>
    <row r="36" spans="1:5">
      <c r="A36" s="59" t="s">
        <v>170</v>
      </c>
      <c r="B36" s="64">
        <v>101.795</v>
      </c>
      <c r="C36" s="65">
        <v>0</v>
      </c>
      <c r="D36" s="65">
        <v>1.5</v>
      </c>
      <c r="E36" s="66">
        <v>0.7</v>
      </c>
    </row>
    <row r="37" spans="1:5">
      <c r="A37" s="59" t="s">
        <v>171</v>
      </c>
      <c r="B37" s="64">
        <v>103.63500000000001</v>
      </c>
      <c r="C37" s="65">
        <v>0.2</v>
      </c>
      <c r="D37" s="65">
        <v>3.3</v>
      </c>
      <c r="E37" s="66">
        <v>3.5</v>
      </c>
    </row>
    <row r="38" spans="1:5">
      <c r="A38" s="59" t="s">
        <v>172</v>
      </c>
      <c r="B38" s="64">
        <v>107.184</v>
      </c>
      <c r="C38" s="65">
        <v>-0.5</v>
      </c>
      <c r="D38" s="65">
        <v>0.5</v>
      </c>
      <c r="E38" s="66">
        <v>-1.7</v>
      </c>
    </row>
    <row r="39" spans="1:5">
      <c r="A39" s="59" t="s">
        <v>173</v>
      </c>
      <c r="B39" s="64">
        <v>97.94</v>
      </c>
      <c r="C39" s="65">
        <v>0.1</v>
      </c>
      <c r="D39" s="65">
        <v>-1.2</v>
      </c>
      <c r="E39" s="66">
        <v>-3</v>
      </c>
    </row>
    <row r="40" spans="1:5" ht="12.75" customHeight="1">
      <c r="A40" s="59" t="s">
        <v>174</v>
      </c>
      <c r="B40" s="64">
        <v>100.837</v>
      </c>
      <c r="C40" s="65">
        <v>-0.1</v>
      </c>
      <c r="D40" s="65">
        <v>0.9</v>
      </c>
      <c r="E40" s="66">
        <v>-0.3</v>
      </c>
    </row>
    <row r="41" spans="1:5">
      <c r="A41" s="59" t="s">
        <v>175</v>
      </c>
      <c r="B41" s="64">
        <v>102.39100000000001</v>
      </c>
      <c r="C41" s="65">
        <v>0.1</v>
      </c>
      <c r="D41" s="65">
        <v>2.5</v>
      </c>
      <c r="E41" s="66">
        <v>1.2</v>
      </c>
    </row>
    <row r="42" spans="1:5">
      <c r="A42" s="59" t="s">
        <v>176</v>
      </c>
      <c r="B42" s="64">
        <v>108.333</v>
      </c>
      <c r="C42" s="65">
        <v>0.5</v>
      </c>
      <c r="D42" s="65">
        <v>9.6</v>
      </c>
      <c r="E42" s="66">
        <v>7.1</v>
      </c>
    </row>
    <row r="43" spans="1:5">
      <c r="A43" s="59" t="s">
        <v>177</v>
      </c>
      <c r="B43" s="64">
        <v>101.693</v>
      </c>
      <c r="C43" s="65">
        <v>0</v>
      </c>
      <c r="D43" s="65">
        <v>1.2</v>
      </c>
      <c r="E43" s="66">
        <v>2.8</v>
      </c>
    </row>
    <row r="44" spans="1:5">
      <c r="A44" s="59" t="s">
        <v>178</v>
      </c>
      <c r="B44" s="64">
        <v>100.089</v>
      </c>
      <c r="C44" s="65">
        <v>-0.6</v>
      </c>
      <c r="D44" s="65">
        <v>1</v>
      </c>
      <c r="E44" s="66">
        <v>-1.1000000000000001</v>
      </c>
    </row>
    <row r="45" spans="1:5">
      <c r="A45" s="59" t="s">
        <v>179</v>
      </c>
      <c r="B45" s="64">
        <v>101.09</v>
      </c>
      <c r="C45" s="65">
        <v>0</v>
      </c>
      <c r="D45" s="65">
        <v>1.5</v>
      </c>
      <c r="E45" s="66">
        <v>0</v>
      </c>
    </row>
    <row r="46" spans="1:5">
      <c r="A46" s="59" t="s">
        <v>180</v>
      </c>
      <c r="B46" s="64">
        <v>103.95699999999999</v>
      </c>
      <c r="C46" s="65">
        <v>0.2</v>
      </c>
      <c r="D46" s="65">
        <v>5.4</v>
      </c>
      <c r="E46" s="66">
        <v>0.7</v>
      </c>
    </row>
    <row r="47" spans="1:5">
      <c r="A47" s="59" t="s">
        <v>181</v>
      </c>
      <c r="B47" s="67">
        <v>102.77500000000001</v>
      </c>
      <c r="C47" s="68">
        <v>0.2</v>
      </c>
      <c r="D47" s="68">
        <v>4</v>
      </c>
      <c r="E47" s="69">
        <v>1.8</v>
      </c>
    </row>
    <row r="48" spans="1:5">
      <c r="A48" s="59" t="s">
        <v>618</v>
      </c>
      <c r="B48" s="67">
        <v>102.73699999999999</v>
      </c>
      <c r="C48" s="68">
        <v>0.6</v>
      </c>
      <c r="D48" s="68">
        <v>2.6</v>
      </c>
      <c r="E48" s="69">
        <v>2.2000000000000002</v>
      </c>
    </row>
    <row r="49" spans="1:5">
      <c r="A49" s="57" t="s">
        <v>184</v>
      </c>
      <c r="B49" s="57"/>
      <c r="C49" s="57"/>
      <c r="D49" s="57"/>
      <c r="E49" s="57"/>
    </row>
    <row r="50" spans="1:5">
      <c r="A50" s="59" t="s">
        <v>169</v>
      </c>
      <c r="B50" s="61">
        <v>102.95099999999999</v>
      </c>
      <c r="C50" s="62">
        <v>0.1</v>
      </c>
      <c r="D50" s="62">
        <v>3.2</v>
      </c>
      <c r="E50" s="63">
        <v>1.6</v>
      </c>
    </row>
    <row r="51" spans="1:5">
      <c r="A51" s="59" t="s">
        <v>170</v>
      </c>
      <c r="B51" s="64">
        <v>102.441</v>
      </c>
      <c r="C51" s="65">
        <v>0</v>
      </c>
      <c r="D51" s="65">
        <v>2.2000000000000002</v>
      </c>
      <c r="E51" s="66">
        <v>1.2</v>
      </c>
    </row>
    <row r="52" spans="1:5">
      <c r="A52" s="59" t="s">
        <v>171</v>
      </c>
      <c r="B52" s="64">
        <v>103.489</v>
      </c>
      <c r="C52" s="65">
        <v>0</v>
      </c>
      <c r="D52" s="65">
        <v>3.5</v>
      </c>
      <c r="E52" s="66">
        <v>2</v>
      </c>
    </row>
    <row r="53" spans="1:5">
      <c r="A53" s="59" t="s">
        <v>172</v>
      </c>
      <c r="B53" s="64">
        <v>104.06399999999999</v>
      </c>
      <c r="C53" s="65">
        <v>-0.1</v>
      </c>
      <c r="D53" s="65">
        <v>-1.1000000000000001</v>
      </c>
      <c r="E53" s="66">
        <v>-2.9</v>
      </c>
    </row>
    <row r="54" spans="1:5">
      <c r="A54" s="59" t="s">
        <v>173</v>
      </c>
      <c r="B54" s="64">
        <v>99.694999999999993</v>
      </c>
      <c r="C54" s="65">
        <v>-0.1</v>
      </c>
      <c r="D54" s="65">
        <v>1.4</v>
      </c>
      <c r="E54" s="66">
        <v>-2</v>
      </c>
    </row>
    <row r="55" spans="1:5" ht="12.75" customHeight="1">
      <c r="A55" s="59" t="s">
        <v>174</v>
      </c>
      <c r="B55" s="64">
        <v>101.346</v>
      </c>
      <c r="C55" s="65">
        <v>0.3</v>
      </c>
      <c r="D55" s="65">
        <v>1.2</v>
      </c>
      <c r="E55" s="66">
        <v>0.9</v>
      </c>
    </row>
    <row r="56" spans="1:5">
      <c r="A56" s="59" t="s">
        <v>175</v>
      </c>
      <c r="B56" s="64">
        <v>102.051</v>
      </c>
      <c r="C56" s="65">
        <v>0.2</v>
      </c>
      <c r="D56" s="65">
        <v>2.1</v>
      </c>
      <c r="E56" s="66">
        <v>1.3</v>
      </c>
    </row>
    <row r="57" spans="1:5">
      <c r="A57" s="59" t="s">
        <v>176</v>
      </c>
      <c r="B57" s="64">
        <v>105.723</v>
      </c>
      <c r="C57" s="65">
        <v>-0.2</v>
      </c>
      <c r="D57" s="65">
        <v>7.4</v>
      </c>
      <c r="E57" s="66">
        <v>5</v>
      </c>
    </row>
    <row r="58" spans="1:5">
      <c r="A58" s="59" t="s">
        <v>177</v>
      </c>
      <c r="B58" s="64">
        <v>100.86199999999999</v>
      </c>
      <c r="C58" s="65">
        <v>-0.2</v>
      </c>
      <c r="D58" s="65">
        <v>0.2</v>
      </c>
      <c r="E58" s="66">
        <v>1.8</v>
      </c>
    </row>
    <row r="59" spans="1:5">
      <c r="A59" s="59" t="s">
        <v>178</v>
      </c>
      <c r="B59" s="64">
        <v>101.166</v>
      </c>
      <c r="C59" s="65">
        <v>-0.3</v>
      </c>
      <c r="D59" s="65">
        <v>2.6</v>
      </c>
      <c r="E59" s="66">
        <v>-0.5</v>
      </c>
    </row>
    <row r="60" spans="1:5">
      <c r="A60" s="59" t="s">
        <v>179</v>
      </c>
      <c r="B60" s="64">
        <v>101.86199999999999</v>
      </c>
      <c r="C60" s="65">
        <v>0</v>
      </c>
      <c r="D60" s="65">
        <v>2.6</v>
      </c>
      <c r="E60" s="66">
        <v>0.1</v>
      </c>
    </row>
    <row r="61" spans="1:5">
      <c r="A61" s="59" t="s">
        <v>180</v>
      </c>
      <c r="B61" s="64">
        <v>104.837</v>
      </c>
      <c r="C61" s="65">
        <v>0.6</v>
      </c>
      <c r="D61" s="65">
        <v>4.8</v>
      </c>
      <c r="E61" s="66">
        <v>3.7</v>
      </c>
    </row>
    <row r="62" spans="1:5">
      <c r="A62" s="59" t="s">
        <v>181</v>
      </c>
      <c r="B62" s="67">
        <v>103.232</v>
      </c>
      <c r="C62" s="68">
        <v>0.2</v>
      </c>
      <c r="D62" s="68">
        <v>4.5999999999999996</v>
      </c>
      <c r="E62" s="69">
        <v>2.1</v>
      </c>
    </row>
    <row r="63" spans="1:5">
      <c r="A63" s="59" t="s">
        <v>618</v>
      </c>
      <c r="B63" s="67">
        <v>103.151</v>
      </c>
      <c r="C63" s="68">
        <v>0</v>
      </c>
      <c r="D63" s="68">
        <v>3.1</v>
      </c>
      <c r="E63" s="69">
        <v>2.1</v>
      </c>
    </row>
    <row r="64" spans="1:5" s="494" customFormat="1">
      <c r="A64" s="493"/>
      <c r="B64" s="491"/>
      <c r="C64" s="492"/>
      <c r="D64" s="492"/>
      <c r="E64" s="492"/>
    </row>
    <row r="65" spans="1:5" s="494" customFormat="1">
      <c r="A65" s="493"/>
      <c r="B65" s="491"/>
      <c r="C65" s="492"/>
      <c r="D65" s="492"/>
      <c r="E65" s="492"/>
    </row>
    <row r="66" spans="1:5" s="494" customFormat="1">
      <c r="A66" s="493"/>
      <c r="B66" s="491"/>
      <c r="C66" s="492"/>
      <c r="D66" s="492"/>
      <c r="E66" s="492"/>
    </row>
    <row r="67" spans="1:5" ht="80.25" customHeight="1">
      <c r="A67" s="540" t="s">
        <v>619</v>
      </c>
      <c r="B67" s="540"/>
      <c r="C67" s="540"/>
      <c r="D67" s="540"/>
      <c r="E67" s="540"/>
    </row>
    <row r="68" spans="1:5" ht="15">
      <c r="A68" s="190"/>
    </row>
    <row r="69" spans="1:5" ht="15">
      <c r="A69" s="190" t="s">
        <v>620</v>
      </c>
    </row>
    <row r="71" spans="1:5">
      <c r="A71" s="2" t="s">
        <v>185</v>
      </c>
    </row>
    <row r="72" spans="1:5">
      <c r="A72" s="2" t="s">
        <v>41</v>
      </c>
    </row>
  </sheetData>
  <sheetProtection algorithmName="SHA-512" hashValue="5booDbJivjTSCayARRtBwz31+mJ92Qq/+Vdz64NqwDJl5rPF+shQNwj0lwEW93DQZpvF4fpfQJ1AeSbqHfnlGg==" saltValue="FSs1RYT5Hvq8hEax2ucPHA==" spinCount="100000" sheet="1" objects="1" scenarios="1"/>
  <mergeCells count="2">
    <mergeCell ref="A1:E1"/>
    <mergeCell ref="A67:E67"/>
  </mergeCells>
  <hyperlinks>
    <hyperlink ref="A69" r:id="rId1"/>
  </hyperlinks>
  <pageMargins left="0.75" right="0.75" top="1" bottom="1" header="0.5" footer="0.5"/>
  <pageSetup orientation="portrait" horizontalDpi="300" verticalDpi="300"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4"/>
  <sheetViews>
    <sheetView showGridLines="0" topLeftCell="I1" zoomScale="85" zoomScaleNormal="85" workbookViewId="0">
      <selection activeCell="AD38" sqref="AD38"/>
    </sheetView>
  </sheetViews>
  <sheetFormatPr baseColWidth="10" defaultRowHeight="15"/>
  <cols>
    <col min="1" max="1" width="25.7109375" style="169" customWidth="1"/>
    <col min="2" max="2" width="11.42578125" style="169"/>
    <col min="3" max="3" width="11.42578125" style="289"/>
    <col min="4" max="4" width="11.42578125" style="169"/>
    <col min="5" max="5" width="11.42578125" style="289"/>
    <col min="6" max="6" width="11.42578125" style="169"/>
    <col min="7" max="7" width="11.42578125" style="289"/>
    <col min="8" max="8" width="11.42578125" style="169"/>
    <col min="9" max="9" width="11.42578125" style="289"/>
    <col min="10" max="10" width="11.42578125" style="169"/>
    <col min="11" max="11" width="11.42578125" style="289"/>
    <col min="12" max="12" width="11.42578125" style="169"/>
    <col min="13" max="13" width="11.42578125" style="289"/>
    <col min="14" max="14" width="11.42578125" style="169"/>
    <col min="15" max="15" width="11.42578125" style="289"/>
    <col min="16" max="16" width="11.42578125" style="169"/>
    <col min="17" max="17" width="11.42578125" style="289"/>
    <col min="18" max="19" width="11.42578125" style="169"/>
    <col min="20" max="20" width="13.42578125" style="353" bestFit="1" customWidth="1"/>
    <col min="21" max="21" width="11.42578125" style="314"/>
    <col min="22" max="23" width="11.42578125" style="320"/>
    <col min="24" max="16384" width="11.42578125" style="169"/>
  </cols>
  <sheetData>
    <row r="1" spans="1:25" ht="28.5" customHeight="1">
      <c r="A1" s="515" t="s">
        <v>378</v>
      </c>
      <c r="B1" s="515"/>
      <c r="C1" s="515"/>
      <c r="D1" s="515"/>
      <c r="E1" s="515"/>
      <c r="F1" s="515"/>
      <c r="G1" s="515"/>
      <c r="H1" s="515"/>
      <c r="I1" s="515"/>
      <c r="J1" s="515"/>
      <c r="K1" s="515"/>
      <c r="L1" s="515"/>
      <c r="M1" s="515"/>
      <c r="N1" s="515"/>
      <c r="O1" s="515"/>
      <c r="P1" s="515"/>
      <c r="Q1" s="515"/>
      <c r="R1" s="515"/>
      <c r="S1" s="515"/>
      <c r="T1" s="380"/>
      <c r="U1" s="371"/>
      <c r="V1" s="371"/>
      <c r="W1" s="371"/>
      <c r="X1" s="456"/>
      <c r="Y1" s="456"/>
    </row>
    <row r="2" spans="1:25" ht="15.75">
      <c r="A2" s="518" t="s">
        <v>36</v>
      </c>
      <c r="B2" s="485">
        <v>2014</v>
      </c>
      <c r="C2" s="485"/>
      <c r="D2" s="485">
        <v>2015</v>
      </c>
      <c r="E2" s="485"/>
      <c r="F2" s="485">
        <v>2016</v>
      </c>
      <c r="G2" s="485"/>
      <c r="H2" s="485">
        <v>2017</v>
      </c>
      <c r="I2" s="485"/>
      <c r="J2" s="485">
        <v>2018</v>
      </c>
      <c r="K2" s="485"/>
      <c r="L2" s="485">
        <v>2019</v>
      </c>
      <c r="M2" s="485"/>
      <c r="N2" s="485">
        <v>2020</v>
      </c>
      <c r="O2" s="485"/>
      <c r="P2" s="485">
        <v>2021</v>
      </c>
      <c r="Q2" s="485"/>
      <c r="R2" s="485">
        <v>2022</v>
      </c>
      <c r="S2" s="485"/>
      <c r="T2" s="485">
        <v>2023</v>
      </c>
      <c r="U2" s="485"/>
      <c r="V2" s="516">
        <v>2024</v>
      </c>
      <c r="W2" s="516"/>
      <c r="X2" s="516">
        <v>2025</v>
      </c>
      <c r="Y2" s="516"/>
    </row>
    <row r="3" spans="1:25" s="289" customFormat="1" ht="38.25">
      <c r="A3" s="518"/>
      <c r="B3" s="374" t="s">
        <v>32</v>
      </c>
      <c r="C3" s="375" t="s">
        <v>431</v>
      </c>
      <c r="D3" s="374" t="s">
        <v>32</v>
      </c>
      <c r="E3" s="375" t="s">
        <v>431</v>
      </c>
      <c r="F3" s="374" t="s">
        <v>32</v>
      </c>
      <c r="G3" s="375" t="s">
        <v>431</v>
      </c>
      <c r="H3" s="374" t="s">
        <v>32</v>
      </c>
      <c r="I3" s="375" t="s">
        <v>431</v>
      </c>
      <c r="J3" s="374" t="s">
        <v>32</v>
      </c>
      <c r="K3" s="375" t="s">
        <v>431</v>
      </c>
      <c r="L3" s="374" t="s">
        <v>32</v>
      </c>
      <c r="M3" s="375" t="s">
        <v>431</v>
      </c>
      <c r="N3" s="374" t="s">
        <v>32</v>
      </c>
      <c r="O3" s="375" t="s">
        <v>431</v>
      </c>
      <c r="P3" s="374" t="s">
        <v>32</v>
      </c>
      <c r="Q3" s="375" t="s">
        <v>431</v>
      </c>
      <c r="R3" s="376" t="s">
        <v>32</v>
      </c>
      <c r="S3" s="375" t="s">
        <v>431</v>
      </c>
      <c r="T3" s="374" t="s">
        <v>32</v>
      </c>
      <c r="U3" s="375" t="s">
        <v>431</v>
      </c>
      <c r="V3" s="374" t="s">
        <v>32</v>
      </c>
      <c r="W3" s="375" t="s">
        <v>431</v>
      </c>
      <c r="X3" s="374" t="s">
        <v>32</v>
      </c>
      <c r="Y3" s="375" t="s">
        <v>431</v>
      </c>
    </row>
    <row r="4" spans="1:25">
      <c r="A4" s="372" t="s">
        <v>1</v>
      </c>
      <c r="B4" s="1">
        <v>46667</v>
      </c>
      <c r="C4" s="290">
        <v>5.2438602326459431</v>
      </c>
      <c r="D4" s="1">
        <v>45405</v>
      </c>
      <c r="E4" s="290">
        <v>5.1121164083117909</v>
      </c>
      <c r="F4" s="1">
        <v>47316</v>
      </c>
      <c r="G4" s="290">
        <v>5.3097762231641177</v>
      </c>
      <c r="H4" s="1">
        <v>46833</v>
      </c>
      <c r="I4" s="290">
        <v>5.2348664708328307</v>
      </c>
      <c r="J4" s="1">
        <v>47280</v>
      </c>
      <c r="K4" s="290">
        <v>5.2259666877783344</v>
      </c>
      <c r="L4" s="1">
        <v>47869</v>
      </c>
      <c r="M4" s="290">
        <v>5.2153913368437452</v>
      </c>
      <c r="N4" s="1">
        <v>49030</v>
      </c>
      <c r="O4" s="290">
        <v>5.2799686410999733</v>
      </c>
      <c r="P4" s="1">
        <v>48733</v>
      </c>
      <c r="Q4" s="290">
        <v>5.2514404742277154</v>
      </c>
      <c r="R4" s="365">
        <v>49270</v>
      </c>
      <c r="S4" s="290">
        <v>5.2884894047739204</v>
      </c>
      <c r="T4" s="365">
        <v>50167</v>
      </c>
      <c r="U4" s="290">
        <v>5.313698553236021</v>
      </c>
      <c r="V4" s="365">
        <v>50549</v>
      </c>
      <c r="W4" s="290">
        <v>5.2927398506695367</v>
      </c>
      <c r="X4" s="365">
        <v>50021</v>
      </c>
      <c r="Y4" s="290">
        <f t="shared" ref="Y4:Y34" si="0">(X4*100)/$V$35</f>
        <v>5.2374555395822053</v>
      </c>
    </row>
    <row r="5" spans="1:25">
      <c r="A5" s="372" t="s">
        <v>2</v>
      </c>
      <c r="B5" s="1">
        <v>5464</v>
      </c>
      <c r="C5" s="290">
        <v>0.61397673540569209</v>
      </c>
      <c r="D5" s="1">
        <v>5499</v>
      </c>
      <c r="E5" s="290">
        <v>0.61912846887581852</v>
      </c>
      <c r="F5" s="1">
        <v>5458</v>
      </c>
      <c r="G5" s="290">
        <v>0.6124938419568382</v>
      </c>
      <c r="H5" s="1">
        <v>5531</v>
      </c>
      <c r="I5" s="290">
        <v>0.61824026755015449</v>
      </c>
      <c r="J5" s="1">
        <v>5562</v>
      </c>
      <c r="K5" s="290">
        <v>0.61478059893026848</v>
      </c>
      <c r="L5" s="1">
        <v>5551</v>
      </c>
      <c r="M5" s="290">
        <v>0.60478884686999168</v>
      </c>
      <c r="N5" s="1">
        <v>5593</v>
      </c>
      <c r="O5" s="290">
        <v>0.60230195002390685</v>
      </c>
      <c r="P5" s="1">
        <v>5604</v>
      </c>
      <c r="Q5" s="290">
        <v>0.60388386550329587</v>
      </c>
      <c r="R5" s="365">
        <v>5623</v>
      </c>
      <c r="S5" s="290">
        <v>0.60355542770537307</v>
      </c>
      <c r="T5" s="365">
        <v>5712</v>
      </c>
      <c r="U5" s="290">
        <v>0.60501616871816433</v>
      </c>
      <c r="V5" s="365">
        <v>5776</v>
      </c>
      <c r="W5" s="290">
        <v>0.60477685765232236</v>
      </c>
      <c r="X5" s="365">
        <v>5945</v>
      </c>
      <c r="Y5" s="290">
        <f t="shared" si="0"/>
        <v>0.62247202540565383</v>
      </c>
    </row>
    <row r="6" spans="1:25">
      <c r="A6" s="372" t="s">
        <v>3</v>
      </c>
      <c r="B6" s="1">
        <v>7670</v>
      </c>
      <c r="C6" s="290">
        <v>0.86185972923895648</v>
      </c>
      <c r="D6" s="1">
        <v>7327</v>
      </c>
      <c r="E6" s="290">
        <v>0.8249416787512498</v>
      </c>
      <c r="F6" s="1">
        <v>7423</v>
      </c>
      <c r="G6" s="290">
        <v>0.83300509139714352</v>
      </c>
      <c r="H6" s="1">
        <v>7594</v>
      </c>
      <c r="I6" s="290">
        <v>0.84883684537622006</v>
      </c>
      <c r="J6" s="1">
        <v>7831</v>
      </c>
      <c r="K6" s="290">
        <v>0.86557836573587421</v>
      </c>
      <c r="L6" s="1">
        <v>7988</v>
      </c>
      <c r="M6" s="290">
        <v>0.87030324424382877</v>
      </c>
      <c r="N6" s="1">
        <v>8111</v>
      </c>
      <c r="O6" s="290">
        <v>0.87346166934452141</v>
      </c>
      <c r="P6" s="1">
        <v>8234</v>
      </c>
      <c r="Q6" s="290">
        <v>0.88729117568774762</v>
      </c>
      <c r="R6" s="365">
        <v>8754</v>
      </c>
      <c r="S6" s="290">
        <v>0.93962728332435286</v>
      </c>
      <c r="T6" s="365">
        <v>9020</v>
      </c>
      <c r="U6" s="290">
        <v>0.95540018239458024</v>
      </c>
      <c r="V6" s="365">
        <v>9120</v>
      </c>
      <c r="W6" s="290">
        <v>0.95491082787208803</v>
      </c>
      <c r="X6" s="365">
        <v>9505</v>
      </c>
      <c r="Y6" s="290">
        <f t="shared" si="0"/>
        <v>0.99522230470660056</v>
      </c>
    </row>
    <row r="7" spans="1:25">
      <c r="A7" s="372" t="s">
        <v>4</v>
      </c>
      <c r="B7" s="1">
        <v>79890</v>
      </c>
      <c r="C7" s="290">
        <v>8.977050035058701</v>
      </c>
      <c r="D7" s="1">
        <v>79928</v>
      </c>
      <c r="E7" s="290">
        <v>8.9990362357349376</v>
      </c>
      <c r="F7" s="1">
        <v>79172</v>
      </c>
      <c r="G7" s="290">
        <v>8.8846395118004384</v>
      </c>
      <c r="H7" s="1">
        <v>78930</v>
      </c>
      <c r="I7" s="290">
        <v>8.8225825922498089</v>
      </c>
      <c r="J7" s="1">
        <v>79448</v>
      </c>
      <c r="K7" s="290">
        <v>8.7815694037777732</v>
      </c>
      <c r="L7" s="1">
        <v>81216</v>
      </c>
      <c r="M7" s="290">
        <v>8.8485914226973961</v>
      </c>
      <c r="N7" s="1">
        <v>82777</v>
      </c>
      <c r="O7" s="290">
        <v>8.9141334734720079</v>
      </c>
      <c r="P7" s="1">
        <v>82563</v>
      </c>
      <c r="Q7" s="290">
        <v>8.8969421105547131</v>
      </c>
      <c r="R7" s="365">
        <v>82982</v>
      </c>
      <c r="S7" s="290">
        <v>8.9070312114257995</v>
      </c>
      <c r="T7" s="365">
        <v>85249</v>
      </c>
      <c r="U7" s="290">
        <v>9.0295909256048308</v>
      </c>
      <c r="V7" s="365">
        <v>86624</v>
      </c>
      <c r="W7" s="290">
        <v>9.0699775826306741</v>
      </c>
      <c r="X7" s="365">
        <v>87793</v>
      </c>
      <c r="Y7" s="290">
        <f t="shared" si="0"/>
        <v>9.1923778850191038</v>
      </c>
    </row>
    <row r="8" spans="1:25">
      <c r="A8" s="372" t="s">
        <v>5</v>
      </c>
      <c r="B8" s="1">
        <v>4884</v>
      </c>
      <c r="C8" s="290">
        <v>0.54880350946584922</v>
      </c>
      <c r="D8" s="1">
        <v>4859</v>
      </c>
      <c r="E8" s="290">
        <v>0.54707132756275723</v>
      </c>
      <c r="F8" s="1">
        <v>4832</v>
      </c>
      <c r="G8" s="290">
        <v>0.5422444566389597</v>
      </c>
      <c r="H8" s="1">
        <v>4797</v>
      </c>
      <c r="I8" s="290">
        <v>0.53619572653011949</v>
      </c>
      <c r="J8" s="1">
        <v>4755</v>
      </c>
      <c r="K8" s="290">
        <v>0.52558104061730071</v>
      </c>
      <c r="L8" s="1">
        <v>4778</v>
      </c>
      <c r="M8" s="290">
        <v>0.52056946682486405</v>
      </c>
      <c r="N8" s="1">
        <v>4786</v>
      </c>
      <c r="O8" s="290">
        <v>0.5153973060637258</v>
      </c>
      <c r="P8" s="1">
        <v>4766</v>
      </c>
      <c r="Q8" s="290">
        <v>0.51358146020497997</v>
      </c>
      <c r="R8" s="365">
        <v>4753</v>
      </c>
      <c r="S8" s="290">
        <v>0.51017231867039625</v>
      </c>
      <c r="T8" s="365">
        <v>4710</v>
      </c>
      <c r="U8" s="290">
        <v>0.49888413071823429</v>
      </c>
      <c r="V8" s="365">
        <v>4680</v>
      </c>
      <c r="W8" s="290">
        <v>0.4900200300922557</v>
      </c>
      <c r="X8" s="365">
        <v>4695</v>
      </c>
      <c r="Y8" s="290">
        <f t="shared" si="0"/>
        <v>0.49159060711178215</v>
      </c>
    </row>
    <row r="9" spans="1:25">
      <c r="A9" s="372" t="s">
        <v>6</v>
      </c>
      <c r="B9" s="1">
        <v>26543</v>
      </c>
      <c r="C9" s="290">
        <v>2.9825740277952573</v>
      </c>
      <c r="D9" s="1">
        <v>26490</v>
      </c>
      <c r="E9" s="290">
        <v>2.982490114660926</v>
      </c>
      <c r="F9" s="1">
        <v>26746</v>
      </c>
      <c r="G9" s="290">
        <v>3.0014218206261623</v>
      </c>
      <c r="H9" s="1">
        <v>27149</v>
      </c>
      <c r="I9" s="290">
        <v>3.0346420220067154</v>
      </c>
      <c r="J9" s="1">
        <v>27641</v>
      </c>
      <c r="K9" s="290">
        <v>3.0552230375820839</v>
      </c>
      <c r="L9" s="1">
        <v>27985</v>
      </c>
      <c r="M9" s="290">
        <v>3.0490030408316908</v>
      </c>
      <c r="N9" s="1">
        <v>28383</v>
      </c>
      <c r="O9" s="290">
        <v>3.0565235557891199</v>
      </c>
      <c r="P9" s="1">
        <v>28463</v>
      </c>
      <c r="Q9" s="290">
        <v>3.0671567565703621</v>
      </c>
      <c r="R9" s="365">
        <v>28485</v>
      </c>
      <c r="S9" s="290">
        <v>3.0574917940934645</v>
      </c>
      <c r="T9" s="365">
        <v>28694</v>
      </c>
      <c r="U9" s="290">
        <v>3.0392741500698546</v>
      </c>
      <c r="V9" s="365">
        <v>28795</v>
      </c>
      <c r="W9" s="290">
        <v>3.0149843518176289</v>
      </c>
      <c r="X9" s="365">
        <v>29023</v>
      </c>
      <c r="Y9" s="290">
        <f t="shared" si="0"/>
        <v>3.0388571225144312</v>
      </c>
    </row>
    <row r="10" spans="1:25">
      <c r="A10" s="372" t="s">
        <v>7</v>
      </c>
      <c r="B10" s="1">
        <v>2846</v>
      </c>
      <c r="C10" s="290">
        <v>0.31979827762895308</v>
      </c>
      <c r="D10" s="1">
        <v>2820</v>
      </c>
      <c r="E10" s="290">
        <v>0.31750177891067616</v>
      </c>
      <c r="F10" s="1">
        <v>2783</v>
      </c>
      <c r="G10" s="290">
        <v>0.31230677210807634</v>
      </c>
      <c r="H10" s="1">
        <v>2743</v>
      </c>
      <c r="I10" s="290">
        <v>0.30660514443863202</v>
      </c>
      <c r="J10" s="1">
        <v>2768</v>
      </c>
      <c r="K10" s="290">
        <v>0.3059533796905759</v>
      </c>
      <c r="L10" s="1">
        <v>2786</v>
      </c>
      <c r="M10" s="290">
        <v>0.30353841242655316</v>
      </c>
      <c r="N10" s="1">
        <v>2818</v>
      </c>
      <c r="O10" s="290">
        <v>0.30346627841361873</v>
      </c>
      <c r="P10" s="1">
        <v>2807</v>
      </c>
      <c r="Q10" s="290">
        <v>0.30248072991929897</v>
      </c>
      <c r="R10" s="365">
        <v>2849</v>
      </c>
      <c r="S10" s="290">
        <v>0.30580284786281486</v>
      </c>
      <c r="T10" s="365">
        <v>2984</v>
      </c>
      <c r="U10" s="290">
        <v>0.3160658696524864</v>
      </c>
      <c r="V10" s="365">
        <v>3066</v>
      </c>
      <c r="W10" s="290">
        <v>0.32102594279120855</v>
      </c>
      <c r="X10" s="365">
        <v>3145</v>
      </c>
      <c r="Y10" s="290">
        <f t="shared" si="0"/>
        <v>0.32929764842738124</v>
      </c>
    </row>
    <row r="11" spans="1:25">
      <c r="A11" s="372" t="s">
        <v>8</v>
      </c>
      <c r="B11" s="1">
        <v>5169</v>
      </c>
      <c r="C11" s="290">
        <v>0.58082828428111688</v>
      </c>
      <c r="D11" s="1">
        <v>4966</v>
      </c>
      <c r="E11" s="290">
        <v>0.55911838087603472</v>
      </c>
      <c r="F11" s="1">
        <v>4916</v>
      </c>
      <c r="G11" s="290">
        <v>0.55167089172953765</v>
      </c>
      <c r="H11" s="1">
        <v>4827</v>
      </c>
      <c r="I11" s="290">
        <v>0.53954904564537975</v>
      </c>
      <c r="J11" s="1">
        <v>4819</v>
      </c>
      <c r="K11" s="290">
        <v>0.53265510719974185</v>
      </c>
      <c r="L11" s="1">
        <v>4871</v>
      </c>
      <c r="M11" s="290">
        <v>0.53070194075008637</v>
      </c>
      <c r="N11" s="1">
        <v>4869</v>
      </c>
      <c r="O11" s="290">
        <v>0.52433545407945692</v>
      </c>
      <c r="P11" s="1">
        <v>4895</v>
      </c>
      <c r="Q11" s="290">
        <v>0.52748242713037707</v>
      </c>
      <c r="R11" s="365">
        <v>4920</v>
      </c>
      <c r="S11" s="290">
        <v>0.5280975821288344</v>
      </c>
      <c r="T11" s="365">
        <v>4936</v>
      </c>
      <c r="U11" s="290">
        <v>0.52282209537690116</v>
      </c>
      <c r="V11" s="365">
        <v>4924</v>
      </c>
      <c r="W11" s="290">
        <v>0.51556808294321943</v>
      </c>
      <c r="X11" s="365">
        <v>4940</v>
      </c>
      <c r="Y11" s="290">
        <f t="shared" si="0"/>
        <v>0.517243365097381</v>
      </c>
    </row>
    <row r="12" spans="1:25">
      <c r="A12" s="372" t="s">
        <v>9</v>
      </c>
      <c r="B12" s="1">
        <v>43455</v>
      </c>
      <c r="C12" s="290">
        <v>4.8829354020963303</v>
      </c>
      <c r="D12" s="1">
        <v>44846</v>
      </c>
      <c r="E12" s="290">
        <v>5.0491789989461644</v>
      </c>
      <c r="F12" s="1">
        <v>45332</v>
      </c>
      <c r="G12" s="290">
        <v>5.0871328038818957</v>
      </c>
      <c r="H12" s="1">
        <v>46816</v>
      </c>
      <c r="I12" s="290">
        <v>5.2329662566675159</v>
      </c>
      <c r="J12" s="1">
        <v>48374</v>
      </c>
      <c r="K12" s="290">
        <v>5.3468890134219365</v>
      </c>
      <c r="L12" s="1">
        <v>50146</v>
      </c>
      <c r="M12" s="290">
        <v>5.4634735210128991</v>
      </c>
      <c r="N12" s="1">
        <v>51233</v>
      </c>
      <c r="O12" s="290">
        <v>5.5172064733729336</v>
      </c>
      <c r="P12" s="1">
        <v>51850</v>
      </c>
      <c r="Q12" s="290">
        <v>5.587326628541379</v>
      </c>
      <c r="R12" s="365">
        <v>52447</v>
      </c>
      <c r="S12" s="290">
        <v>5.6294987581119864</v>
      </c>
      <c r="T12" s="365">
        <v>54942</v>
      </c>
      <c r="U12" s="290">
        <v>5.8194674967985618</v>
      </c>
      <c r="V12" s="365">
        <v>57143</v>
      </c>
      <c r="W12" s="290">
        <v>5.9831655084533688</v>
      </c>
      <c r="X12" s="365">
        <v>58752</v>
      </c>
      <c r="Y12" s="290">
        <f t="shared" si="0"/>
        <v>6.1516360700812411</v>
      </c>
    </row>
    <row r="13" spans="1:25">
      <c r="A13" s="372" t="s">
        <v>10</v>
      </c>
      <c r="B13" s="1">
        <v>5482</v>
      </c>
      <c r="C13" s="290">
        <v>0.61599935276244588</v>
      </c>
      <c r="D13" s="1">
        <v>5433</v>
      </c>
      <c r="E13" s="290">
        <v>0.6116975761779091</v>
      </c>
      <c r="F13" s="1">
        <v>5423</v>
      </c>
      <c r="G13" s="290">
        <v>0.6085661606690973</v>
      </c>
      <c r="H13" s="1">
        <v>5426</v>
      </c>
      <c r="I13" s="290">
        <v>0.6065036506467435</v>
      </c>
      <c r="J13" s="1">
        <v>5428</v>
      </c>
      <c r="K13" s="290">
        <v>0.59996927202328254</v>
      </c>
      <c r="L13" s="1">
        <v>5520</v>
      </c>
      <c r="M13" s="290">
        <v>0.6014113555615842</v>
      </c>
      <c r="N13" s="1">
        <v>5540</v>
      </c>
      <c r="O13" s="290">
        <v>0.59659445791747612</v>
      </c>
      <c r="P13" s="1">
        <v>5553</v>
      </c>
      <c r="Q13" s="290">
        <v>0.59838813439325511</v>
      </c>
      <c r="R13" s="365">
        <v>5561</v>
      </c>
      <c r="S13" s="290">
        <v>0.59690053947529431</v>
      </c>
      <c r="T13" s="365">
        <v>5562</v>
      </c>
      <c r="U13" s="290">
        <v>0.58912813907745631</v>
      </c>
      <c r="V13" s="365">
        <v>5593</v>
      </c>
      <c r="W13" s="290">
        <v>0.58561581801409957</v>
      </c>
      <c r="X13" s="365">
        <v>5667</v>
      </c>
      <c r="Y13" s="290">
        <f t="shared" si="0"/>
        <v>0.59336399797709682</v>
      </c>
    </row>
    <row r="14" spans="1:25">
      <c r="A14" s="372" t="s">
        <v>11</v>
      </c>
      <c r="B14" s="1">
        <v>20061</v>
      </c>
      <c r="C14" s="290">
        <v>2.2542070441020479</v>
      </c>
      <c r="D14" s="1">
        <v>20373</v>
      </c>
      <c r="E14" s="290">
        <v>2.2937814687046827</v>
      </c>
      <c r="F14" s="1">
        <v>20460</v>
      </c>
      <c r="G14" s="290">
        <v>2.296010261347913</v>
      </c>
      <c r="H14" s="1">
        <v>20537</v>
      </c>
      <c r="I14" s="290">
        <v>2.295570489003349</v>
      </c>
      <c r="J14" s="1">
        <v>20991</v>
      </c>
      <c r="K14" s="290">
        <v>2.3201833067503177</v>
      </c>
      <c r="L14" s="1">
        <v>21368</v>
      </c>
      <c r="M14" s="290">
        <v>2.3280720734854947</v>
      </c>
      <c r="N14" s="1">
        <v>21796</v>
      </c>
      <c r="O14" s="290">
        <v>2.3471792066370596</v>
      </c>
      <c r="P14" s="1">
        <v>21827</v>
      </c>
      <c r="Q14" s="290">
        <v>2.3520651556638899</v>
      </c>
      <c r="R14" s="365">
        <v>21711</v>
      </c>
      <c r="S14" s="290">
        <v>2.3303915865038869</v>
      </c>
      <c r="T14" s="365">
        <v>22301</v>
      </c>
      <c r="U14" s="290">
        <v>2.3621263267828754</v>
      </c>
      <c r="V14" s="365">
        <v>22642</v>
      </c>
      <c r="W14" s="290">
        <v>2.3707336584078749</v>
      </c>
      <c r="X14" s="365">
        <v>22654</v>
      </c>
      <c r="Y14" s="290">
        <f t="shared" si="0"/>
        <v>2.3719901200234959</v>
      </c>
    </row>
    <row r="15" spans="1:25">
      <c r="A15" s="372" t="s">
        <v>12</v>
      </c>
      <c r="B15" s="1">
        <v>18751</v>
      </c>
      <c r="C15" s="290">
        <v>2.1070054475827473</v>
      </c>
      <c r="D15" s="1">
        <v>18777</v>
      </c>
      <c r="E15" s="290">
        <v>2.1140889725552361</v>
      </c>
      <c r="F15" s="1">
        <v>19000</v>
      </c>
      <c r="G15" s="290">
        <v>2.132169841916439</v>
      </c>
      <c r="H15" s="1">
        <v>19273</v>
      </c>
      <c r="I15" s="290">
        <v>2.154283976947049</v>
      </c>
      <c r="J15" s="1">
        <v>19739</v>
      </c>
      <c r="K15" s="290">
        <v>2.1817968792313143</v>
      </c>
      <c r="L15" s="1">
        <v>20190</v>
      </c>
      <c r="M15" s="290">
        <v>2.1997274037660119</v>
      </c>
      <c r="N15" s="1">
        <v>20662</v>
      </c>
      <c r="O15" s="290">
        <v>2.2250604132655041</v>
      </c>
      <c r="P15" s="1">
        <v>21000</v>
      </c>
      <c r="Q15" s="290">
        <v>2.2629481041344062</v>
      </c>
      <c r="R15" s="365">
        <v>21224</v>
      </c>
      <c r="S15" s="290">
        <v>2.2781185128256869</v>
      </c>
      <c r="T15" s="365">
        <v>21536</v>
      </c>
      <c r="U15" s="290">
        <v>2.2810973756152642</v>
      </c>
      <c r="V15" s="365">
        <v>21716</v>
      </c>
      <c r="W15" s="290">
        <v>2.2737767037357743</v>
      </c>
      <c r="X15" s="365">
        <v>22009</v>
      </c>
      <c r="Y15" s="290">
        <f t="shared" si="0"/>
        <v>2.3044553081838579</v>
      </c>
    </row>
    <row r="16" spans="1:25">
      <c r="A16" s="372" t="s">
        <v>13</v>
      </c>
      <c r="B16" s="1">
        <v>22913</v>
      </c>
      <c r="C16" s="290">
        <v>2.5746795275165852</v>
      </c>
      <c r="D16" s="1">
        <v>22659</v>
      </c>
      <c r="E16" s="290">
        <v>2.5511605703322733</v>
      </c>
      <c r="F16" s="1">
        <v>22606</v>
      </c>
      <c r="G16" s="290">
        <v>2.5368332340191064</v>
      </c>
      <c r="H16" s="1">
        <v>22558</v>
      </c>
      <c r="I16" s="290">
        <v>2.5214724200680498</v>
      </c>
      <c r="J16" s="1">
        <v>22749</v>
      </c>
      <c r="K16" s="290">
        <v>2.5144990731867454</v>
      </c>
      <c r="L16" s="1">
        <v>23254</v>
      </c>
      <c r="M16" s="290">
        <v>2.5335542866357028</v>
      </c>
      <c r="N16" s="1">
        <v>23316</v>
      </c>
      <c r="O16" s="290">
        <v>2.5108657727082804</v>
      </c>
      <c r="P16" s="1">
        <v>23310</v>
      </c>
      <c r="Q16" s="290">
        <v>2.5118723955891911</v>
      </c>
      <c r="R16" s="365">
        <v>23496</v>
      </c>
      <c r="S16" s="290">
        <v>2.5219879653859945</v>
      </c>
      <c r="T16" s="365">
        <v>23971</v>
      </c>
      <c r="U16" s="290">
        <v>2.5390130567827587</v>
      </c>
      <c r="V16" s="365">
        <v>24285</v>
      </c>
      <c r="W16" s="290">
        <v>2.5427641946133397</v>
      </c>
      <c r="X16" s="365">
        <v>24616</v>
      </c>
      <c r="Y16" s="290">
        <f t="shared" si="0"/>
        <v>2.5774215941775567</v>
      </c>
    </row>
    <row r="17" spans="1:32">
      <c r="A17" s="372" t="s">
        <v>14</v>
      </c>
      <c r="B17" s="1">
        <v>153009</v>
      </c>
      <c r="C17" s="290">
        <v>17.1932588410852</v>
      </c>
      <c r="D17" s="1">
        <v>152843</v>
      </c>
      <c r="E17" s="290">
        <v>17.208483827675348</v>
      </c>
      <c r="F17" s="1">
        <v>153111</v>
      </c>
      <c r="G17" s="290">
        <v>17.182034561350942</v>
      </c>
      <c r="H17" s="1">
        <v>153655</v>
      </c>
      <c r="I17" s="290">
        <v>17.175141621843967</v>
      </c>
      <c r="J17" s="1">
        <v>155549</v>
      </c>
      <c r="K17" s="290">
        <v>17.193187231751949</v>
      </c>
      <c r="L17" s="1">
        <v>157503</v>
      </c>
      <c r="M17" s="290">
        <v>17.160161727358005</v>
      </c>
      <c r="N17" s="1">
        <v>158911</v>
      </c>
      <c r="O17" s="290">
        <v>17.112892040094593</v>
      </c>
      <c r="P17" s="1">
        <v>158010</v>
      </c>
      <c r="Q17" s="290">
        <v>17.027068092108454</v>
      </c>
      <c r="R17" s="365">
        <v>157815</v>
      </c>
      <c r="S17" s="290">
        <v>16.939373968223983</v>
      </c>
      <c r="T17" s="365">
        <v>159034</v>
      </c>
      <c r="U17" s="290">
        <v>16.844912705869145</v>
      </c>
      <c r="V17" s="365">
        <v>160258</v>
      </c>
      <c r="W17" s="290">
        <v>16.779835466351436</v>
      </c>
      <c r="X17" s="365">
        <v>161108</v>
      </c>
      <c r="Y17" s="290">
        <f t="shared" si="0"/>
        <v>16.868834830791268</v>
      </c>
    </row>
    <row r="18" spans="1:32">
      <c r="A18" s="372" t="s">
        <v>15</v>
      </c>
      <c r="B18" s="1">
        <v>8745</v>
      </c>
      <c r="C18" s="290">
        <v>0.98265493248952729</v>
      </c>
      <c r="D18" s="1">
        <v>8752</v>
      </c>
      <c r="E18" s="290">
        <v>0.98538140745611269</v>
      </c>
      <c r="F18" s="1">
        <v>8772</v>
      </c>
      <c r="G18" s="290">
        <v>0.98438915017321071</v>
      </c>
      <c r="H18" s="1">
        <v>8854</v>
      </c>
      <c r="I18" s="290">
        <v>0.98967624821715205</v>
      </c>
      <c r="J18" s="1">
        <v>8956</v>
      </c>
      <c r="K18" s="290">
        <v>0.98992719238034599</v>
      </c>
      <c r="L18" s="1">
        <v>9061</v>
      </c>
      <c r="M18" s="290">
        <v>0.98720802404773811</v>
      </c>
      <c r="N18" s="1">
        <v>9059</v>
      </c>
      <c r="O18" s="290">
        <v>0.97555039607841443</v>
      </c>
      <c r="P18" s="1">
        <v>9114</v>
      </c>
      <c r="Q18" s="290">
        <v>0.98211947719433224</v>
      </c>
      <c r="R18" s="365">
        <v>9054</v>
      </c>
      <c r="S18" s="290">
        <v>0.97182835540537926</v>
      </c>
      <c r="T18" s="365">
        <v>9092</v>
      </c>
      <c r="U18" s="290">
        <v>0.96302643662212017</v>
      </c>
      <c r="V18" s="365">
        <v>9160</v>
      </c>
      <c r="W18" s="290">
        <v>0.95909903325749191</v>
      </c>
      <c r="X18" s="365">
        <v>9089</v>
      </c>
      <c r="Y18" s="290">
        <f t="shared" si="0"/>
        <v>0.9516649686984</v>
      </c>
    </row>
    <row r="19" spans="1:32" ht="15" customHeight="1">
      <c r="A19" s="372" t="s">
        <v>16</v>
      </c>
      <c r="B19" s="1">
        <v>41179</v>
      </c>
      <c r="C19" s="290">
        <v>4.6271866740979126</v>
      </c>
      <c r="D19" s="1">
        <v>41317</v>
      </c>
      <c r="E19" s="290">
        <v>4.6518514181746129</v>
      </c>
      <c r="F19" s="1">
        <v>41294</v>
      </c>
      <c r="G19" s="290">
        <v>4.6339906027419708</v>
      </c>
      <c r="H19" s="1">
        <v>41500</v>
      </c>
      <c r="I19" s="290">
        <v>4.6387581094433941</v>
      </c>
      <c r="J19" s="1">
        <v>41833</v>
      </c>
      <c r="K19" s="290">
        <v>4.6238973022383894</v>
      </c>
      <c r="L19" s="1">
        <v>42029</v>
      </c>
      <c r="M19" s="290">
        <v>4.5791155548727938</v>
      </c>
      <c r="N19" s="1">
        <v>42187</v>
      </c>
      <c r="O19" s="290">
        <v>4.5430560281885493</v>
      </c>
      <c r="P19" s="1">
        <v>42219</v>
      </c>
      <c r="Q19" s="290">
        <v>4.5494955242119284</v>
      </c>
      <c r="R19" s="365">
        <v>42434</v>
      </c>
      <c r="S19" s="290">
        <v>4.5547343089542593</v>
      </c>
      <c r="T19" s="365">
        <v>42454</v>
      </c>
      <c r="U19" s="290">
        <v>4.4967360691108107</v>
      </c>
      <c r="V19" s="365">
        <v>42585</v>
      </c>
      <c r="W19" s="290">
        <v>4.4588681584356218</v>
      </c>
      <c r="X19" s="365">
        <v>42514</v>
      </c>
      <c r="Y19" s="290">
        <f t="shared" si="0"/>
        <v>4.4514340938765296</v>
      </c>
      <c r="Z19" s="458"/>
      <c r="AA19" s="514" t="s">
        <v>609</v>
      </c>
      <c r="AB19" s="514"/>
      <c r="AC19" s="514"/>
      <c r="AD19" s="514"/>
      <c r="AE19" s="514"/>
      <c r="AF19" s="514"/>
    </row>
    <row r="20" spans="1:32">
      <c r="A20" s="372" t="s">
        <v>17</v>
      </c>
      <c r="B20" s="1">
        <v>29435</v>
      </c>
      <c r="C20" s="290">
        <v>3.3075412164470253</v>
      </c>
      <c r="D20" s="1">
        <v>29412</v>
      </c>
      <c r="E20" s="290">
        <v>3.3114760004683714</v>
      </c>
      <c r="F20" s="1">
        <v>29497</v>
      </c>
      <c r="G20" s="290">
        <v>3.3101375698425897</v>
      </c>
      <c r="H20" s="1">
        <v>30036</v>
      </c>
      <c r="I20" s="290">
        <v>3.357343098198597</v>
      </c>
      <c r="J20" s="1">
        <v>30483</v>
      </c>
      <c r="K20" s="290">
        <v>3.3693558067586076</v>
      </c>
      <c r="L20" s="1">
        <v>30468</v>
      </c>
      <c r="M20" s="290">
        <v>3.3195291995018743</v>
      </c>
      <c r="N20" s="1">
        <v>30492</v>
      </c>
      <c r="O20" s="290">
        <v>3.2836386662129389</v>
      </c>
      <c r="P20" s="1">
        <v>30179</v>
      </c>
      <c r="Q20" s="290">
        <v>3.2520719445082023</v>
      </c>
      <c r="R20" s="365">
        <v>30349</v>
      </c>
      <c r="S20" s="290">
        <v>3.2575677886235761</v>
      </c>
      <c r="T20" s="365">
        <v>30849</v>
      </c>
      <c r="U20" s="290">
        <v>3.2675321759080274</v>
      </c>
      <c r="V20" s="365">
        <v>31377</v>
      </c>
      <c r="W20" s="290">
        <v>3.2853330094454503</v>
      </c>
      <c r="X20" s="365">
        <v>31137</v>
      </c>
      <c r="Y20" s="290">
        <f t="shared" si="0"/>
        <v>3.260203777133027</v>
      </c>
      <c r="Z20" s="458"/>
      <c r="AA20" s="514"/>
      <c r="AB20" s="514"/>
      <c r="AC20" s="514"/>
      <c r="AD20" s="514"/>
      <c r="AE20" s="514"/>
      <c r="AF20" s="514"/>
    </row>
    <row r="21" spans="1:32">
      <c r="A21" s="372" t="s">
        <v>18</v>
      </c>
      <c r="B21" s="1">
        <v>36860</v>
      </c>
      <c r="C21" s="290">
        <v>4.1418708761079452</v>
      </c>
      <c r="D21" s="1">
        <v>36276</v>
      </c>
      <c r="E21" s="290">
        <v>4.0842888410509532</v>
      </c>
      <c r="F21" s="1">
        <v>36149</v>
      </c>
      <c r="G21" s="290">
        <v>4.0566214534440714</v>
      </c>
      <c r="H21" s="1">
        <v>36218</v>
      </c>
      <c r="I21" s="290">
        <v>4.0483503905498992</v>
      </c>
      <c r="J21" s="1">
        <v>36405</v>
      </c>
      <c r="K21" s="290">
        <v>4.0239280302151066</v>
      </c>
      <c r="L21" s="1">
        <v>36402</v>
      </c>
      <c r="M21" s="290">
        <v>3.9660464067305776</v>
      </c>
      <c r="N21" s="1">
        <v>36727</v>
      </c>
      <c r="O21" s="290">
        <v>3.9550766526958747</v>
      </c>
      <c r="P21" s="1">
        <v>36824</v>
      </c>
      <c r="Q21" s="290">
        <v>3.9681333803164462</v>
      </c>
      <c r="R21" s="365">
        <v>37076</v>
      </c>
      <c r="S21" s="290">
        <v>3.9796231615871265</v>
      </c>
      <c r="T21" s="365">
        <v>37207</v>
      </c>
      <c r="U21" s="290">
        <v>3.9409727922788411</v>
      </c>
      <c r="V21" s="365">
        <v>37522</v>
      </c>
      <c r="W21" s="290">
        <v>3.9287460617781234</v>
      </c>
      <c r="X21" s="365">
        <v>37867</v>
      </c>
      <c r="Y21" s="290">
        <f t="shared" si="0"/>
        <v>3.9648693332272322</v>
      </c>
      <c r="Z21" s="458"/>
      <c r="AA21" s="514"/>
      <c r="AB21" s="514"/>
      <c r="AC21" s="514"/>
      <c r="AD21" s="514"/>
      <c r="AE21" s="514"/>
      <c r="AF21" s="514"/>
    </row>
    <row r="22" spans="1:32">
      <c r="A22" s="372" t="s">
        <v>19</v>
      </c>
      <c r="B22" s="1">
        <v>17329</v>
      </c>
      <c r="C22" s="290">
        <v>1.9472186763992017</v>
      </c>
      <c r="D22" s="1">
        <v>17277</v>
      </c>
      <c r="E22" s="290">
        <v>1.9452050476027489</v>
      </c>
      <c r="F22" s="1">
        <v>17191</v>
      </c>
      <c r="G22" s="290">
        <v>1.9291648290729213</v>
      </c>
      <c r="H22" s="1">
        <v>17312</v>
      </c>
      <c r="I22" s="290">
        <v>1.9350886841128683</v>
      </c>
      <c r="J22" s="1">
        <v>17352</v>
      </c>
      <c r="K22" s="290">
        <v>1.9179563021643329</v>
      </c>
      <c r="L22" s="1">
        <v>17370</v>
      </c>
      <c r="M22" s="290">
        <v>1.8924846460334632</v>
      </c>
      <c r="N22" s="1">
        <v>17496</v>
      </c>
      <c r="O22" s="290">
        <v>1.8841185263040003</v>
      </c>
      <c r="P22" s="1">
        <v>17590</v>
      </c>
      <c r="Q22" s="290">
        <v>1.8954884357963908</v>
      </c>
      <c r="R22" s="365">
        <v>17750</v>
      </c>
      <c r="S22" s="290">
        <v>1.9052300981274004</v>
      </c>
      <c r="T22" s="365">
        <v>17866</v>
      </c>
      <c r="U22" s="290">
        <v>1.8923702504059392</v>
      </c>
      <c r="V22" s="365">
        <v>17983</v>
      </c>
      <c r="W22" s="290">
        <v>1.8829124361429561</v>
      </c>
      <c r="X22" s="365">
        <v>17958</v>
      </c>
      <c r="Y22" s="290">
        <f t="shared" si="0"/>
        <v>1.8802948077770785</v>
      </c>
      <c r="Z22" s="458"/>
      <c r="AA22" s="514"/>
      <c r="AB22" s="514"/>
      <c r="AC22" s="514"/>
      <c r="AD22" s="514"/>
      <c r="AE22" s="514"/>
      <c r="AF22" s="514"/>
    </row>
    <row r="23" spans="1:32">
      <c r="A23" s="372" t="s">
        <v>20</v>
      </c>
      <c r="B23" s="1">
        <v>5053</v>
      </c>
      <c r="C23" s="290">
        <v>0.56779363909314828</v>
      </c>
      <c r="D23" s="1">
        <v>4958</v>
      </c>
      <c r="E23" s="290">
        <v>0.55821766660962147</v>
      </c>
      <c r="F23" s="1">
        <v>4910</v>
      </c>
      <c r="G23" s="290">
        <v>0.55099757493735346</v>
      </c>
      <c r="H23" s="1">
        <v>4828</v>
      </c>
      <c r="I23" s="290">
        <v>0.5396608229492218</v>
      </c>
      <c r="J23" s="1">
        <v>4799</v>
      </c>
      <c r="K23" s="290">
        <v>0.53044446139272894</v>
      </c>
      <c r="L23" s="1">
        <v>4828</v>
      </c>
      <c r="M23" s="290">
        <v>0.52601703345132766</v>
      </c>
      <c r="N23" s="1">
        <v>4873</v>
      </c>
      <c r="O23" s="290">
        <v>0.52476620820069697</v>
      </c>
      <c r="P23" s="1">
        <v>4854</v>
      </c>
      <c r="Q23" s="290">
        <v>0.52306429035563851</v>
      </c>
      <c r="R23" s="365">
        <v>4864</v>
      </c>
      <c r="S23" s="290">
        <v>0.5220867153403761</v>
      </c>
      <c r="T23" s="365">
        <v>4908</v>
      </c>
      <c r="U23" s="290">
        <v>0.51985632984396901</v>
      </c>
      <c r="V23" s="365">
        <v>4904</v>
      </c>
      <c r="W23" s="290">
        <v>0.51347398025051749</v>
      </c>
      <c r="X23" s="365">
        <v>4987</v>
      </c>
      <c r="Y23" s="290">
        <f t="shared" si="0"/>
        <v>0.5221645064252306</v>
      </c>
      <c r="Z23" s="458"/>
      <c r="AA23" s="514"/>
      <c r="AB23" s="514"/>
      <c r="AC23" s="514"/>
      <c r="AD23" s="514"/>
      <c r="AE23" s="514"/>
      <c r="AF23" s="514"/>
    </row>
    <row r="24" spans="1:32">
      <c r="A24" s="372" t="s">
        <v>21</v>
      </c>
      <c r="B24" s="1">
        <v>16221</v>
      </c>
      <c r="C24" s="290">
        <v>1.8227153413279158</v>
      </c>
      <c r="D24" s="1">
        <v>17090</v>
      </c>
      <c r="E24" s="290">
        <v>1.9241508516253389</v>
      </c>
      <c r="F24" s="1">
        <v>17870</v>
      </c>
      <c r="G24" s="290">
        <v>2.0053618460550928</v>
      </c>
      <c r="H24" s="1">
        <v>18887</v>
      </c>
      <c r="I24" s="290">
        <v>2.1111379376640333</v>
      </c>
      <c r="J24" s="1">
        <v>19672</v>
      </c>
      <c r="K24" s="290">
        <v>2.1743912157778214</v>
      </c>
      <c r="L24" s="1">
        <v>20886</v>
      </c>
      <c r="M24" s="290">
        <v>2.2755575312063856</v>
      </c>
      <c r="N24" s="1">
        <v>21621</v>
      </c>
      <c r="O24" s="290">
        <v>2.3283337138328073</v>
      </c>
      <c r="P24" s="1">
        <v>21872</v>
      </c>
      <c r="Q24" s="290">
        <v>2.3569143301727493</v>
      </c>
      <c r="R24" s="365">
        <v>21915</v>
      </c>
      <c r="S24" s="290">
        <v>2.3522883155189849</v>
      </c>
      <c r="T24" s="365">
        <v>22606</v>
      </c>
      <c r="U24" s="290">
        <v>2.394431987052315</v>
      </c>
      <c r="V24" s="365">
        <v>23138</v>
      </c>
      <c r="W24" s="290">
        <v>2.4226674051868828</v>
      </c>
      <c r="X24" s="365">
        <v>23960</v>
      </c>
      <c r="Y24" s="290">
        <f t="shared" si="0"/>
        <v>2.5087350258569332</v>
      </c>
      <c r="Z24" s="458"/>
      <c r="AA24" s="514"/>
      <c r="AB24" s="514"/>
      <c r="AC24" s="514"/>
      <c r="AD24" s="514"/>
      <c r="AE24" s="514"/>
      <c r="AF24" s="514"/>
    </row>
    <row r="25" spans="1:32">
      <c r="A25" s="372" t="s">
        <v>22</v>
      </c>
      <c r="B25" s="1">
        <v>205279</v>
      </c>
      <c r="C25" s="290">
        <v>23.066714909836215</v>
      </c>
      <c r="D25" s="1">
        <v>203811</v>
      </c>
      <c r="E25" s="290">
        <v>22.946934418994264</v>
      </c>
      <c r="F25" s="1">
        <v>203585</v>
      </c>
      <c r="G25" s="290">
        <v>22.846199856134646</v>
      </c>
      <c r="H25" s="1">
        <v>203692</v>
      </c>
      <c r="I25" s="290">
        <v>22.768142574186598</v>
      </c>
      <c r="J25" s="1">
        <v>204856</v>
      </c>
      <c r="K25" s="290">
        <v>22.643202872071033</v>
      </c>
      <c r="L25" s="1">
        <v>207312</v>
      </c>
      <c r="M25" s="290">
        <v>22.58691864930854</v>
      </c>
      <c r="N25" s="1">
        <v>209194</v>
      </c>
      <c r="O25" s="290">
        <v>22.527794409673014</v>
      </c>
      <c r="P25" s="1">
        <v>208563</v>
      </c>
      <c r="Q25" s="290">
        <v>22.474630735361149</v>
      </c>
      <c r="R25" s="365">
        <v>208688</v>
      </c>
      <c r="S25" s="290">
        <v>22.399924434817517</v>
      </c>
      <c r="T25" s="365">
        <v>209395</v>
      </c>
      <c r="U25" s="290">
        <v>22.179159777440482</v>
      </c>
      <c r="V25" s="365">
        <v>211359</v>
      </c>
      <c r="W25" s="290">
        <v>22.130372551339544</v>
      </c>
      <c r="X25" s="365">
        <v>211957</v>
      </c>
      <c r="Y25" s="290">
        <f t="shared" si="0"/>
        <v>22.192986221851335</v>
      </c>
      <c r="Z25" s="458"/>
      <c r="AA25" s="514"/>
      <c r="AB25" s="514"/>
      <c r="AC25" s="514"/>
      <c r="AD25" s="514"/>
      <c r="AE25" s="514"/>
      <c r="AF25" s="514"/>
    </row>
    <row r="26" spans="1:32">
      <c r="A26" s="372" t="s">
        <v>23</v>
      </c>
      <c r="B26" s="1">
        <v>14296</v>
      </c>
      <c r="C26" s="290">
        <v>1.6064076517861958</v>
      </c>
      <c r="D26" s="1">
        <v>14246</v>
      </c>
      <c r="E26" s="290">
        <v>1.603946929915423</v>
      </c>
      <c r="F26" s="1">
        <v>14125</v>
      </c>
      <c r="G26" s="290">
        <v>1.5850999482668264</v>
      </c>
      <c r="H26" s="1">
        <v>14189</v>
      </c>
      <c r="I26" s="290">
        <v>1.5860081642142727</v>
      </c>
      <c r="J26" s="1">
        <v>14445</v>
      </c>
      <c r="K26" s="290">
        <v>1.5966389341150178</v>
      </c>
      <c r="L26" s="1">
        <v>14679</v>
      </c>
      <c r="M26" s="290">
        <v>1.599296610197191</v>
      </c>
      <c r="N26" s="1">
        <v>14953</v>
      </c>
      <c r="O26" s="290">
        <v>1.6102665937256355</v>
      </c>
      <c r="P26" s="1">
        <v>14987</v>
      </c>
      <c r="Q26" s="290">
        <v>1.6149906303172545</v>
      </c>
      <c r="R26" s="365">
        <v>15114</v>
      </c>
      <c r="S26" s="290">
        <v>1.6222900114421144</v>
      </c>
      <c r="T26" s="365">
        <v>15285</v>
      </c>
      <c r="U26" s="290">
        <v>1.6189902203881552</v>
      </c>
      <c r="V26" s="365">
        <v>15386</v>
      </c>
      <c r="W26" s="290">
        <v>1.6109932014956081</v>
      </c>
      <c r="X26" s="365">
        <v>15429</v>
      </c>
      <c r="Y26" s="290">
        <f t="shared" si="0"/>
        <v>1.6154955222849174</v>
      </c>
      <c r="Z26" s="458"/>
      <c r="AA26" s="514"/>
      <c r="AB26" s="514"/>
      <c r="AC26" s="514"/>
      <c r="AD26" s="514"/>
      <c r="AE26" s="514"/>
      <c r="AF26" s="514"/>
    </row>
    <row r="27" spans="1:32">
      <c r="A27" s="372" t="s">
        <v>24</v>
      </c>
      <c r="B27" s="1">
        <v>10468</v>
      </c>
      <c r="C27" s="290">
        <v>1.176264360583233</v>
      </c>
      <c r="D27" s="1">
        <v>10690</v>
      </c>
      <c r="E27" s="290">
        <v>1.2035794384947263</v>
      </c>
      <c r="F27" s="1">
        <v>11338</v>
      </c>
      <c r="G27" s="290">
        <v>1.2723442982972941</v>
      </c>
      <c r="H27" s="1">
        <v>10576</v>
      </c>
      <c r="I27" s="290">
        <v>1.1821567654330924</v>
      </c>
      <c r="J27" s="1">
        <v>10755</v>
      </c>
      <c r="K27" s="290">
        <v>1.1887747827211503</v>
      </c>
      <c r="L27" s="1">
        <v>11111</v>
      </c>
      <c r="M27" s="290">
        <v>1.2105582557327468</v>
      </c>
      <c r="N27" s="1">
        <v>11281</v>
      </c>
      <c r="O27" s="290">
        <v>1.214834310427265</v>
      </c>
      <c r="P27" s="1">
        <v>11115</v>
      </c>
      <c r="Q27" s="290">
        <v>1.1977461036882822</v>
      </c>
      <c r="R27" s="365">
        <v>11162</v>
      </c>
      <c r="S27" s="290">
        <v>1.1980945552280586</v>
      </c>
      <c r="T27" s="365">
        <v>11972</v>
      </c>
      <c r="U27" s="290">
        <v>1.2680766057237156</v>
      </c>
      <c r="V27" s="365">
        <v>12373</v>
      </c>
      <c r="W27" s="290">
        <v>1.2955166308400599</v>
      </c>
      <c r="X27" s="365">
        <v>12582</v>
      </c>
      <c r="Y27" s="290">
        <f t="shared" si="0"/>
        <v>1.3174000039787952</v>
      </c>
      <c r="Z27" s="458"/>
      <c r="AA27" s="514"/>
      <c r="AB27" s="514"/>
      <c r="AC27" s="514"/>
      <c r="AD27" s="514"/>
      <c r="AE27" s="514"/>
      <c r="AF27" s="514"/>
    </row>
    <row r="28" spans="1:32">
      <c r="A28" s="372" t="s">
        <v>25</v>
      </c>
      <c r="B28" s="1">
        <v>8998</v>
      </c>
      <c r="C28" s="290">
        <v>1.0110839431150105</v>
      </c>
      <c r="D28" s="1">
        <v>8930</v>
      </c>
      <c r="E28" s="290">
        <v>1.0054222998838078</v>
      </c>
      <c r="F28" s="1">
        <v>8873</v>
      </c>
      <c r="G28" s="290">
        <v>0.99572331617497711</v>
      </c>
      <c r="H28" s="1">
        <v>8873</v>
      </c>
      <c r="I28" s="290">
        <v>0.99180001699015019</v>
      </c>
      <c r="J28" s="1">
        <v>8947</v>
      </c>
      <c r="K28" s="290">
        <v>0.98893240176719022</v>
      </c>
      <c r="L28" s="1">
        <v>8934</v>
      </c>
      <c r="M28" s="290">
        <v>0.97337120481652051</v>
      </c>
      <c r="N28" s="1">
        <v>8940</v>
      </c>
      <c r="O28" s="290">
        <v>0.96273546097152285</v>
      </c>
      <c r="P28" s="1">
        <v>8918</v>
      </c>
      <c r="Q28" s="290">
        <v>0.96099862822241111</v>
      </c>
      <c r="R28" s="365">
        <v>9005</v>
      </c>
      <c r="S28" s="290">
        <v>0.96656884696547829</v>
      </c>
      <c r="T28" s="365">
        <v>9145</v>
      </c>
      <c r="U28" s="290">
        <v>0.9686402070951704</v>
      </c>
      <c r="V28" s="365">
        <v>9278</v>
      </c>
      <c r="W28" s="290">
        <v>0.97145423914443341</v>
      </c>
      <c r="X28" s="365">
        <v>9345</v>
      </c>
      <c r="Y28" s="290">
        <f t="shared" si="0"/>
        <v>0.97846948316498494</v>
      </c>
      <c r="Z28" s="458"/>
      <c r="AA28" s="514"/>
      <c r="AB28" s="514"/>
      <c r="AC28" s="514"/>
      <c r="AD28" s="514"/>
      <c r="AE28" s="514"/>
      <c r="AF28" s="514"/>
    </row>
    <row r="29" spans="1:32">
      <c r="A29" s="372" t="s">
        <v>26</v>
      </c>
      <c r="B29" s="1">
        <v>4727</v>
      </c>
      <c r="C29" s="290">
        <v>0.53116179140971931</v>
      </c>
      <c r="D29" s="1">
        <v>4805</v>
      </c>
      <c r="E29" s="290">
        <v>0.54099150626446768</v>
      </c>
      <c r="F29" s="1">
        <v>4786</v>
      </c>
      <c r="G29" s="290">
        <v>0.53708236123221464</v>
      </c>
      <c r="H29" s="1">
        <v>4848</v>
      </c>
      <c r="I29" s="290">
        <v>0.54189636902606197</v>
      </c>
      <c r="J29" s="1">
        <v>4757</v>
      </c>
      <c r="K29" s="290">
        <v>0.52580210519800197</v>
      </c>
      <c r="L29" s="1">
        <v>4693</v>
      </c>
      <c r="M29" s="290">
        <v>0.51130860355987584</v>
      </c>
      <c r="N29" s="1">
        <v>4743</v>
      </c>
      <c r="O29" s="290">
        <v>0.5107666992603952</v>
      </c>
      <c r="P29" s="1">
        <v>4692</v>
      </c>
      <c r="Q29" s="290">
        <v>0.50560726212374452</v>
      </c>
      <c r="R29" s="365">
        <v>4644</v>
      </c>
      <c r="S29" s="290">
        <v>0.49847259581428999</v>
      </c>
      <c r="T29" s="365">
        <v>4679</v>
      </c>
      <c r="U29" s="290">
        <v>0.49560060459248795</v>
      </c>
      <c r="V29" s="365">
        <v>4705</v>
      </c>
      <c r="W29" s="290">
        <v>0.49263765845813312</v>
      </c>
      <c r="X29" s="365">
        <v>4773</v>
      </c>
      <c r="Y29" s="290">
        <f t="shared" si="0"/>
        <v>0.49975760761331978</v>
      </c>
      <c r="Z29" s="458"/>
      <c r="AA29" s="514"/>
      <c r="AB29" s="514"/>
      <c r="AC29" s="514"/>
      <c r="AD29" s="514"/>
      <c r="AE29" s="514"/>
      <c r="AF29" s="514"/>
    </row>
    <row r="30" spans="1:32">
      <c r="A30" s="372" t="s">
        <v>27</v>
      </c>
      <c r="B30" s="1">
        <v>23929</v>
      </c>
      <c r="C30" s="290">
        <v>2.6888450405422413</v>
      </c>
      <c r="D30" s="1">
        <v>23893</v>
      </c>
      <c r="E30" s="290">
        <v>2.6900957459265196</v>
      </c>
      <c r="F30" s="1">
        <v>23772</v>
      </c>
      <c r="G30" s="290">
        <v>2.6676811306335573</v>
      </c>
      <c r="H30" s="1">
        <v>23812</v>
      </c>
      <c r="I30" s="290">
        <v>2.6616411590859301</v>
      </c>
      <c r="J30" s="1">
        <v>23961</v>
      </c>
      <c r="K30" s="290">
        <v>2.6484642090917232</v>
      </c>
      <c r="L30" s="1">
        <v>24134</v>
      </c>
      <c r="M30" s="290">
        <v>2.6294314592614625</v>
      </c>
      <c r="N30" s="1">
        <v>24201</v>
      </c>
      <c r="O30" s="290">
        <v>2.6061701220326428</v>
      </c>
      <c r="P30" s="1">
        <v>24346</v>
      </c>
      <c r="Q30" s="290">
        <v>2.623511168726488</v>
      </c>
      <c r="R30" s="365">
        <v>24592</v>
      </c>
      <c r="S30" s="290">
        <v>2.6396292153886778</v>
      </c>
      <c r="T30" s="365">
        <v>24652</v>
      </c>
      <c r="U30" s="290">
        <v>2.6111447113515736</v>
      </c>
      <c r="V30" s="365">
        <v>24746</v>
      </c>
      <c r="W30" s="290">
        <v>2.5910332616801197</v>
      </c>
      <c r="X30" s="365">
        <v>24619</v>
      </c>
      <c r="Y30" s="290">
        <f t="shared" si="0"/>
        <v>2.5777357095814621</v>
      </c>
      <c r="Z30" s="458"/>
      <c r="AA30" s="514"/>
      <c r="AB30" s="514"/>
      <c r="AC30" s="514"/>
      <c r="AD30" s="514"/>
      <c r="AE30" s="514"/>
      <c r="AF30" s="514"/>
    </row>
    <row r="31" spans="1:32">
      <c r="A31" s="372" t="s">
        <v>28</v>
      </c>
      <c r="B31" s="1">
        <v>2775</v>
      </c>
      <c r="C31" s="290">
        <v>0.31182017583286886</v>
      </c>
      <c r="D31" s="1">
        <v>2698</v>
      </c>
      <c r="E31" s="290">
        <v>0.30376588634787388</v>
      </c>
      <c r="F31" s="1">
        <v>2658</v>
      </c>
      <c r="G31" s="290">
        <v>0.29827933893757341</v>
      </c>
      <c r="H31" s="1">
        <v>2650</v>
      </c>
      <c r="I31" s="290">
        <v>0.29620985518132514</v>
      </c>
      <c r="J31" s="1">
        <v>2670</v>
      </c>
      <c r="K31" s="290">
        <v>0.29512121523621304</v>
      </c>
      <c r="L31" s="1">
        <v>2763</v>
      </c>
      <c r="M31" s="290">
        <v>0.30103253177837991</v>
      </c>
      <c r="N31" s="1">
        <v>2852</v>
      </c>
      <c r="O31" s="290">
        <v>0.30712768844415916</v>
      </c>
      <c r="P31" s="1">
        <v>2829</v>
      </c>
      <c r="Q31" s="290">
        <v>0.30485143745696358</v>
      </c>
      <c r="R31" s="365">
        <v>2813</v>
      </c>
      <c r="S31" s="290">
        <v>0.30193871921309168</v>
      </c>
      <c r="T31" s="365">
        <v>2784</v>
      </c>
      <c r="U31" s="290">
        <v>0.29488183013154229</v>
      </c>
      <c r="V31" s="365">
        <v>2787</v>
      </c>
      <c r="W31" s="290">
        <v>0.29181321022801637</v>
      </c>
      <c r="X31" s="365">
        <v>2787</v>
      </c>
      <c r="Y31" s="290">
        <f t="shared" si="0"/>
        <v>0.29181321022801637</v>
      </c>
      <c r="Z31" s="458"/>
      <c r="AA31" s="514"/>
      <c r="AB31" s="514"/>
      <c r="AC31" s="514"/>
      <c r="AD31" s="514"/>
      <c r="AE31" s="514"/>
      <c r="AF31" s="514"/>
    </row>
    <row r="32" spans="1:32">
      <c r="A32" s="372" t="s">
        <v>29</v>
      </c>
      <c r="B32" s="1">
        <v>11097</v>
      </c>
      <c r="C32" s="290">
        <v>1.2469436004386831</v>
      </c>
      <c r="D32" s="1">
        <v>11107</v>
      </c>
      <c r="E32" s="290">
        <v>1.2505291696315177</v>
      </c>
      <c r="F32" s="1">
        <v>11114</v>
      </c>
      <c r="G32" s="290">
        <v>1.2472071380557528</v>
      </c>
      <c r="H32" s="1">
        <v>11108</v>
      </c>
      <c r="I32" s="290">
        <v>1.2416222910770414</v>
      </c>
      <c r="J32" s="1">
        <v>11203</v>
      </c>
      <c r="K32" s="290">
        <v>1.2382932487982377</v>
      </c>
      <c r="L32" s="1">
        <v>11294</v>
      </c>
      <c r="M32" s="290">
        <v>1.2304963495856036</v>
      </c>
      <c r="N32" s="1">
        <v>11287</v>
      </c>
      <c r="O32" s="290">
        <v>1.2154804416091252</v>
      </c>
      <c r="P32" s="1">
        <v>11326</v>
      </c>
      <c r="Q32" s="290">
        <v>1.2204833441631564</v>
      </c>
      <c r="R32" s="365">
        <v>11359</v>
      </c>
      <c r="S32" s="290">
        <v>1.2192399258945994</v>
      </c>
      <c r="T32" s="365">
        <v>11344</v>
      </c>
      <c r="U32" s="290">
        <v>1.2015587216279511</v>
      </c>
      <c r="V32" s="365">
        <v>11405</v>
      </c>
      <c r="W32" s="290">
        <v>1.1941620605132854</v>
      </c>
      <c r="X32" s="365">
        <v>11490</v>
      </c>
      <c r="Y32" s="290">
        <f t="shared" si="0"/>
        <v>1.2030619969572689</v>
      </c>
      <c r="Z32" s="458"/>
      <c r="AA32" s="514"/>
      <c r="AB32" s="514"/>
      <c r="AC32" s="514"/>
      <c r="AD32" s="514"/>
      <c r="AE32" s="514"/>
      <c r="AF32" s="514"/>
    </row>
    <row r="33" spans="1:33">
      <c r="A33" s="372" t="s">
        <v>30</v>
      </c>
      <c r="B33" s="1">
        <v>9026</v>
      </c>
      <c r="C33" s="290">
        <v>1.0142302367810718</v>
      </c>
      <c r="D33" s="1">
        <v>9026</v>
      </c>
      <c r="E33" s="290">
        <v>1.016230871080767</v>
      </c>
      <c r="F33" s="1">
        <v>8969</v>
      </c>
      <c r="G33" s="290">
        <v>1.0064963848499233</v>
      </c>
      <c r="H33" s="1">
        <v>8969</v>
      </c>
      <c r="I33" s="290">
        <v>1.0025306381589831</v>
      </c>
      <c r="J33" s="1">
        <v>9040</v>
      </c>
      <c r="K33" s="290">
        <v>0.99921190476979993</v>
      </c>
      <c r="L33" s="1">
        <v>9185</v>
      </c>
      <c r="M33" s="290">
        <v>1.000717989281368</v>
      </c>
      <c r="N33" s="1">
        <v>9158</v>
      </c>
      <c r="O33" s="290">
        <v>0.98621156057910586</v>
      </c>
      <c r="P33" s="1">
        <v>9161</v>
      </c>
      <c r="Q33" s="290">
        <v>0.9871841705702521</v>
      </c>
      <c r="R33" s="365">
        <v>9170</v>
      </c>
      <c r="S33" s="290">
        <v>0.98427943661004291</v>
      </c>
      <c r="T33" s="365">
        <v>9228</v>
      </c>
      <c r="U33" s="290">
        <v>0.97743158349636217</v>
      </c>
      <c r="V33" s="365">
        <v>9313</v>
      </c>
      <c r="W33" s="290">
        <v>0.9751189188566618</v>
      </c>
      <c r="X33" s="365">
        <v>9448</v>
      </c>
      <c r="Y33" s="290">
        <f t="shared" si="0"/>
        <v>0.98925411203239999</v>
      </c>
      <c r="Z33" s="458"/>
      <c r="AA33" s="514"/>
      <c r="AB33" s="514"/>
      <c r="AC33" s="514"/>
      <c r="AD33" s="514"/>
      <c r="AE33" s="514"/>
      <c r="AF33" s="514"/>
    </row>
    <row r="34" spans="1:33">
      <c r="A34" s="372" t="s">
        <v>31</v>
      </c>
      <c r="B34" s="1">
        <v>1715</v>
      </c>
      <c r="C34" s="290">
        <v>0.19271048704625951</v>
      </c>
      <c r="D34" s="1">
        <v>1671</v>
      </c>
      <c r="E34" s="290">
        <v>0.18813669239707087</v>
      </c>
      <c r="F34" s="1">
        <v>1630</v>
      </c>
      <c r="G34" s="290">
        <v>0.18291772854335767</v>
      </c>
      <c r="H34" s="1">
        <v>1615</v>
      </c>
      <c r="I34" s="290">
        <v>0.18052034570484532</v>
      </c>
      <c r="J34" s="1">
        <v>1645</v>
      </c>
      <c r="K34" s="290">
        <v>0.18182561762680541</v>
      </c>
      <c r="L34" s="1">
        <v>1667</v>
      </c>
      <c r="M34" s="290">
        <v>0.18162187132629726</v>
      </c>
      <c r="N34" s="1">
        <v>1715</v>
      </c>
      <c r="O34" s="290">
        <v>0.18468582948167356</v>
      </c>
      <c r="P34" s="1">
        <v>1789</v>
      </c>
      <c r="Q34" s="290">
        <v>0.19278162658554537</v>
      </c>
      <c r="R34" s="365">
        <v>1767</v>
      </c>
      <c r="S34" s="290">
        <v>0.189664314557246</v>
      </c>
      <c r="T34" s="365">
        <v>1823</v>
      </c>
      <c r="U34" s="290">
        <v>0.19309252023340576</v>
      </c>
      <c r="V34" s="365">
        <v>1871</v>
      </c>
      <c r="W34" s="290">
        <v>0.19590330690226718</v>
      </c>
      <c r="X34" s="365">
        <v>1930</v>
      </c>
      <c r="Y34" s="290">
        <f t="shared" si="0"/>
        <v>0.20208090984573793</v>
      </c>
      <c r="Z34" s="1"/>
    </row>
    <row r="35" spans="1:33">
      <c r="A35" s="373" t="s">
        <v>0</v>
      </c>
      <c r="B35" s="377">
        <v>889936</v>
      </c>
      <c r="C35" s="290">
        <v>100</v>
      </c>
      <c r="D35" s="377">
        <v>888184</v>
      </c>
      <c r="E35" s="290">
        <v>100</v>
      </c>
      <c r="F35" s="377">
        <v>891111</v>
      </c>
      <c r="G35" s="290">
        <v>100</v>
      </c>
      <c r="H35" s="377">
        <v>894636</v>
      </c>
      <c r="I35" s="290">
        <v>100</v>
      </c>
      <c r="J35" s="377">
        <v>904713</v>
      </c>
      <c r="K35" s="290">
        <v>100</v>
      </c>
      <c r="L35" s="377">
        <v>917841</v>
      </c>
      <c r="M35" s="290">
        <v>100</v>
      </c>
      <c r="N35" s="377">
        <v>928604</v>
      </c>
      <c r="O35" s="290">
        <v>100</v>
      </c>
      <c r="P35" s="377">
        <v>927993</v>
      </c>
      <c r="Q35" s="290">
        <v>100</v>
      </c>
      <c r="R35" s="378">
        <v>931646</v>
      </c>
      <c r="S35" s="290">
        <v>100</v>
      </c>
      <c r="T35" s="378">
        <v>944107</v>
      </c>
      <c r="U35" s="290">
        <v>100</v>
      </c>
      <c r="V35" s="378">
        <v>955063</v>
      </c>
      <c r="W35" s="290">
        <v>100</v>
      </c>
      <c r="X35" s="378">
        <v>961745</v>
      </c>
      <c r="Y35" s="290">
        <v>100</v>
      </c>
    </row>
    <row r="36" spans="1:33">
      <c r="X36" s="1"/>
      <c r="AG36" s="415"/>
    </row>
    <row r="37" spans="1:33">
      <c r="A37" s="167" t="s">
        <v>367</v>
      </c>
      <c r="Y37" s="129"/>
    </row>
    <row r="38" spans="1:33">
      <c r="X38" s="486"/>
      <c r="Y38" s="1"/>
      <c r="AD38" s="415"/>
    </row>
    <row r="39" spans="1:33" ht="25.5" customHeight="1">
      <c r="A39" s="517" t="s">
        <v>42</v>
      </c>
      <c r="B39" s="517"/>
      <c r="C39" s="517"/>
      <c r="D39" s="517"/>
      <c r="E39" s="517"/>
      <c r="F39" s="517"/>
      <c r="G39" s="517"/>
      <c r="H39" s="517"/>
      <c r="I39" s="517"/>
      <c r="J39" s="517"/>
      <c r="K39" s="517"/>
      <c r="L39" s="517"/>
      <c r="M39" s="288"/>
      <c r="AA39" s="415"/>
    </row>
    <row r="40" spans="1:33">
      <c r="A40" s="2" t="s">
        <v>41</v>
      </c>
    </row>
    <row r="41" spans="1:33">
      <c r="R41" s="1"/>
      <c r="X41" s="415"/>
    </row>
    <row r="42" spans="1:33">
      <c r="R42" s="1"/>
    </row>
    <row r="43" spans="1:33">
      <c r="R43" s="1"/>
    </row>
    <row r="44" spans="1:33">
      <c r="R44" s="1"/>
    </row>
  </sheetData>
  <sheetProtection algorithmName="SHA-512" hashValue="cPYpMwoeruPhQkBkIlI952K3cjxM9be6pXct4ztH7U1KMNQdaqM6jW+uBAzS7DP0z2PhgvL9yLMjL9jMh82XZw==" saltValue="xQmdAcamCVQtzbxG/QndmQ==" spinCount="100000" sheet="1" objects="1" scenarios="1"/>
  <mergeCells count="6">
    <mergeCell ref="AA19:AF33"/>
    <mergeCell ref="A1:S1"/>
    <mergeCell ref="X2:Y2"/>
    <mergeCell ref="A39:L39"/>
    <mergeCell ref="A2:A3"/>
    <mergeCell ref="V2:W2"/>
  </mergeCells>
  <pageMargins left="0.7" right="0.7" top="0.75" bottom="0.75" header="0.3" footer="0.3"/>
  <pageSetup paperSize="9"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1"/>
  <sheetViews>
    <sheetView showGridLines="0" zoomScale="90" zoomScaleNormal="90" workbookViewId="0">
      <selection activeCell="S31" sqref="S31"/>
    </sheetView>
  </sheetViews>
  <sheetFormatPr baseColWidth="10" defaultRowHeight="15"/>
  <cols>
    <col min="2" max="2" width="14" customWidth="1"/>
    <col min="18" max="18" width="23.28515625" customWidth="1"/>
  </cols>
  <sheetData>
    <row r="1" spans="1:17" ht="21" customHeight="1">
      <c r="A1" s="539" t="s">
        <v>617</v>
      </c>
      <c r="B1" s="539"/>
      <c r="C1" s="539"/>
      <c r="D1" s="539"/>
      <c r="E1" s="539"/>
      <c r="F1" s="539"/>
      <c r="G1" s="539"/>
      <c r="H1" s="539"/>
      <c r="I1" s="539"/>
      <c r="J1" s="539"/>
      <c r="K1" s="539"/>
    </row>
    <row r="2" spans="1:17">
      <c r="A2" s="111" t="s">
        <v>162</v>
      </c>
      <c r="B2" s="111"/>
      <c r="C2" s="111"/>
      <c r="D2" s="111"/>
      <c r="E2" s="111"/>
      <c r="F2" s="111"/>
      <c r="G2" s="111"/>
      <c r="H2" s="111"/>
      <c r="I2" s="111"/>
      <c r="J2" s="111"/>
      <c r="K2" s="111"/>
    </row>
    <row r="3" spans="1:17">
      <c r="A3" s="112" t="s">
        <v>253</v>
      </c>
      <c r="B3" s="112"/>
      <c r="C3" s="112"/>
      <c r="D3" s="112"/>
      <c r="E3" s="112"/>
      <c r="F3" s="112"/>
      <c r="G3" s="112"/>
      <c r="H3" s="112"/>
      <c r="I3" s="112"/>
      <c r="J3" s="112"/>
      <c r="K3" s="112"/>
    </row>
    <row r="4" spans="1:17">
      <c r="A4" s="60" t="s">
        <v>87</v>
      </c>
      <c r="B4" s="58" t="s">
        <v>254</v>
      </c>
    </row>
    <row r="5" spans="1:17" s="479" customFormat="1">
      <c r="A5" s="480" t="s">
        <v>727</v>
      </c>
      <c r="B5" s="431">
        <v>102.861</v>
      </c>
    </row>
    <row r="6" spans="1:17" s="432" customFormat="1">
      <c r="A6" s="480" t="s">
        <v>702</v>
      </c>
      <c r="B6" s="481">
        <v>102.822</v>
      </c>
    </row>
    <row r="7" spans="1:17" s="403" customFormat="1">
      <c r="A7" s="57" t="s">
        <v>649</v>
      </c>
      <c r="B7" s="430">
        <v>102.074</v>
      </c>
    </row>
    <row r="8" spans="1:17" s="401" customFormat="1">
      <c r="A8" s="57" t="s">
        <v>629</v>
      </c>
      <c r="B8" s="430">
        <v>101.21299999999999</v>
      </c>
    </row>
    <row r="9" spans="1:17" s="368" customFormat="1">
      <c r="A9" s="57" t="s">
        <v>616</v>
      </c>
      <c r="B9" s="430">
        <v>100.752</v>
      </c>
    </row>
    <row r="10" spans="1:17" s="364" customFormat="1">
      <c r="A10" s="57" t="s">
        <v>607</v>
      </c>
      <c r="B10" s="430">
        <v>101.429</v>
      </c>
    </row>
    <row r="11" spans="1:17">
      <c r="A11" s="57" t="s">
        <v>601</v>
      </c>
      <c r="B11" s="430">
        <v>100.836</v>
      </c>
      <c r="L11" s="56"/>
      <c r="M11" s="185"/>
    </row>
    <row r="12" spans="1:17" ht="15" customHeight="1">
      <c r="A12" s="57" t="s">
        <v>599</v>
      </c>
      <c r="B12" s="430">
        <v>100.488</v>
      </c>
      <c r="K12" s="541" t="s">
        <v>728</v>
      </c>
      <c r="L12" s="541"/>
      <c r="M12" s="541"/>
      <c r="N12" s="541"/>
      <c r="O12" s="541"/>
      <c r="P12" s="541"/>
      <c r="Q12" s="541"/>
    </row>
    <row r="13" spans="1:17">
      <c r="A13" s="57" t="s">
        <v>596</v>
      </c>
      <c r="B13" s="430">
        <v>99.84</v>
      </c>
      <c r="K13" s="541"/>
      <c r="L13" s="541"/>
      <c r="M13" s="541"/>
      <c r="N13" s="541"/>
      <c r="O13" s="541"/>
      <c r="P13" s="541"/>
      <c r="Q13" s="541"/>
    </row>
    <row r="14" spans="1:17">
      <c r="A14" s="57" t="s">
        <v>594</v>
      </c>
      <c r="B14" s="430">
        <v>100.464</v>
      </c>
      <c r="K14" s="541"/>
      <c r="L14" s="541"/>
      <c r="M14" s="541"/>
      <c r="N14" s="541"/>
      <c r="O14" s="541"/>
      <c r="P14" s="541"/>
      <c r="Q14" s="541"/>
    </row>
    <row r="15" spans="1:17">
      <c r="A15" s="57" t="s">
        <v>591</v>
      </c>
      <c r="B15" s="430">
        <v>100.265</v>
      </c>
      <c r="K15" s="541"/>
      <c r="L15" s="541"/>
      <c r="M15" s="541"/>
      <c r="N15" s="541"/>
      <c r="O15" s="541"/>
      <c r="P15" s="541"/>
      <c r="Q15" s="541"/>
    </row>
    <row r="16" spans="1:17">
      <c r="A16" s="57" t="s">
        <v>590</v>
      </c>
      <c r="B16" s="113">
        <v>100.197</v>
      </c>
      <c r="K16" s="541"/>
      <c r="L16" s="541"/>
      <c r="M16" s="541"/>
      <c r="N16" s="541"/>
      <c r="O16" s="541"/>
      <c r="P16" s="541"/>
      <c r="Q16" s="541"/>
    </row>
    <row r="17" spans="1:20">
      <c r="A17" s="57" t="s">
        <v>587</v>
      </c>
      <c r="B17" s="113">
        <v>99.754999999999995</v>
      </c>
      <c r="K17" s="541"/>
      <c r="L17" s="541"/>
      <c r="M17" s="541"/>
      <c r="N17" s="541"/>
      <c r="O17" s="541"/>
      <c r="P17" s="541"/>
      <c r="Q17" s="541"/>
    </row>
    <row r="18" spans="1:20" ht="14.25" customHeight="1">
      <c r="A18" s="482"/>
      <c r="B18" s="113"/>
      <c r="K18" s="541"/>
      <c r="L18" s="541"/>
      <c r="M18" s="541"/>
      <c r="N18" s="541"/>
      <c r="O18" s="541"/>
      <c r="P18" s="541"/>
      <c r="Q18" s="541"/>
      <c r="T18" s="187"/>
    </row>
    <row r="19" spans="1:20">
      <c r="K19" s="187"/>
      <c r="L19" s="187"/>
      <c r="M19" s="187"/>
      <c r="N19" s="187"/>
      <c r="O19" s="187"/>
      <c r="P19" s="187"/>
      <c r="Q19" s="187"/>
      <c r="R19" s="187"/>
      <c r="S19" s="187"/>
      <c r="T19" s="187"/>
    </row>
    <row r="20" spans="1:20">
      <c r="A20" s="2" t="s">
        <v>185</v>
      </c>
      <c r="N20" s="187"/>
      <c r="O20" s="187"/>
      <c r="P20" s="363"/>
      <c r="Q20" s="187"/>
      <c r="R20" s="187"/>
      <c r="S20" s="187"/>
      <c r="T20" s="187"/>
    </row>
    <row r="21" spans="1:20">
      <c r="A21" s="2" t="s">
        <v>41</v>
      </c>
      <c r="L21" s="192"/>
      <c r="N21" s="187"/>
      <c r="O21" s="187"/>
      <c r="P21" s="187"/>
      <c r="Q21" s="187"/>
      <c r="R21" s="187"/>
      <c r="S21" s="187"/>
      <c r="T21" s="187"/>
    </row>
    <row r="22" spans="1:20">
      <c r="N22" s="187"/>
      <c r="O22" s="187"/>
      <c r="P22" s="187"/>
      <c r="Q22" s="187"/>
      <c r="R22" s="187"/>
      <c r="S22" s="187"/>
      <c r="T22" s="187"/>
    </row>
    <row r="23" spans="1:20">
      <c r="N23" s="187"/>
      <c r="O23" s="187"/>
      <c r="P23" s="187"/>
      <c r="Q23" s="187"/>
      <c r="R23" s="187"/>
      <c r="S23" s="187"/>
      <c r="T23" s="187"/>
    </row>
    <row r="24" spans="1:20">
      <c r="N24" s="187"/>
      <c r="O24" s="187"/>
      <c r="P24" s="187"/>
      <c r="Q24" s="187"/>
      <c r="R24" s="187"/>
      <c r="S24" s="187"/>
      <c r="T24" s="187"/>
    </row>
    <row r="25" spans="1:20">
      <c r="N25" s="187"/>
      <c r="O25" s="187"/>
      <c r="P25" s="187"/>
      <c r="Q25" s="187"/>
      <c r="R25" s="187"/>
      <c r="S25" s="187"/>
      <c r="T25" s="187"/>
    </row>
    <row r="26" spans="1:20">
      <c r="K26" s="469"/>
      <c r="N26" s="187"/>
      <c r="O26" s="187"/>
      <c r="P26" s="187"/>
      <c r="Q26" s="187"/>
      <c r="R26" s="187"/>
      <c r="S26" s="187"/>
      <c r="T26" s="187"/>
    </row>
    <row r="27" spans="1:20">
      <c r="K27" s="469"/>
      <c r="N27" s="187"/>
      <c r="O27" s="187"/>
      <c r="P27" s="187"/>
      <c r="Q27" s="187"/>
      <c r="R27" s="187"/>
      <c r="S27" s="187"/>
      <c r="T27" s="187"/>
    </row>
    <row r="28" spans="1:20">
      <c r="K28" s="469"/>
      <c r="N28" s="187"/>
      <c r="O28" s="187"/>
      <c r="P28" s="187"/>
      <c r="Q28" s="187"/>
      <c r="R28" s="187"/>
      <c r="S28" s="187"/>
      <c r="T28" s="187"/>
    </row>
    <row r="29" spans="1:20">
      <c r="N29" s="187"/>
      <c r="O29" s="187"/>
      <c r="P29" s="187"/>
      <c r="Q29" s="187"/>
      <c r="R29" s="187"/>
      <c r="S29" s="187"/>
      <c r="T29" s="187"/>
    </row>
    <row r="30" spans="1:20">
      <c r="K30" s="469"/>
      <c r="N30" s="187"/>
      <c r="O30" s="187"/>
      <c r="P30" s="187"/>
      <c r="Q30" s="187"/>
      <c r="R30" s="187"/>
      <c r="S30" s="187"/>
      <c r="T30" s="187"/>
    </row>
    <row r="31" spans="1:20">
      <c r="N31" s="187"/>
      <c r="O31" s="187"/>
      <c r="P31" s="187"/>
      <c r="Q31" s="187"/>
      <c r="R31" s="187"/>
      <c r="S31" s="187"/>
      <c r="T31" s="187"/>
    </row>
  </sheetData>
  <sheetProtection algorithmName="SHA-512" hashValue="6VLEdc0xO2vUiG2xRX4AOO4o4vwZJjZLVVo9Vb8cHn7aCTRDm+cRlbunF3JlDbss9l0xImZ/NtJ7GBWaqkQOoA==" saltValue="bjOZCYgMr54kOEUwX3XpTQ==" spinCount="100000" sheet="1" objects="1" scenarios="1"/>
  <mergeCells count="2">
    <mergeCell ref="A1:K1"/>
    <mergeCell ref="K12:Q18"/>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T50"/>
  <sheetViews>
    <sheetView showGridLines="0" zoomScale="70" zoomScaleNormal="70" workbookViewId="0">
      <selection activeCell="L28" sqref="L28"/>
    </sheetView>
  </sheetViews>
  <sheetFormatPr baseColWidth="10" defaultRowHeight="15"/>
  <cols>
    <col min="1" max="1" width="22.5703125" style="367" customWidth="1"/>
    <col min="2" max="2" width="17.85546875" style="367" customWidth="1"/>
    <col min="3" max="3" width="17.85546875" style="367" bestFit="1" customWidth="1"/>
    <col min="4" max="4" width="18.140625" style="367" customWidth="1"/>
    <col min="5" max="5" width="11.42578125" style="367"/>
    <col min="6" max="6" width="12.85546875" style="367" bestFit="1" customWidth="1"/>
    <col min="7" max="7" width="12.42578125" style="367" bestFit="1" customWidth="1"/>
    <col min="8" max="8" width="13.5703125" style="367" bestFit="1" customWidth="1"/>
    <col min="9" max="9" width="11.42578125" style="367"/>
    <col min="10" max="10" width="15.28515625" style="367" bestFit="1" customWidth="1"/>
    <col min="11" max="12" width="21.85546875" style="367" customWidth="1"/>
    <col min="13" max="13" width="14.5703125" style="367" hidden="1" customWidth="1"/>
    <col min="14" max="14" width="11.42578125" style="367"/>
    <col min="15" max="15" width="16.28515625" style="367" bestFit="1" customWidth="1"/>
    <col min="16" max="16" width="12.7109375" style="367" hidden="1" customWidth="1"/>
    <col min="17" max="16384" width="11.42578125" style="367"/>
  </cols>
  <sheetData>
    <row r="1" spans="1:20" ht="21" customHeight="1">
      <c r="A1" s="542" t="s">
        <v>443</v>
      </c>
      <c r="B1" s="542"/>
      <c r="C1" s="542"/>
      <c r="D1" s="542"/>
      <c r="E1" s="542"/>
      <c r="F1" s="542"/>
      <c r="G1" s="542"/>
      <c r="H1" s="542"/>
      <c r="I1" s="542"/>
      <c r="J1" s="542"/>
      <c r="K1" s="542"/>
      <c r="L1" s="542"/>
      <c r="R1" s="321"/>
      <c r="S1" s="321"/>
      <c r="T1" s="321"/>
    </row>
    <row r="2" spans="1:20" ht="21" customHeight="1">
      <c r="A2" s="366"/>
      <c r="B2" s="366"/>
      <c r="C2" s="366"/>
      <c r="D2" s="366"/>
      <c r="E2" s="366"/>
      <c r="F2" s="366"/>
      <c r="G2" s="366"/>
      <c r="H2" s="366"/>
      <c r="I2" s="366"/>
      <c r="J2" s="366"/>
      <c r="K2" s="366"/>
      <c r="L2" s="366"/>
      <c r="R2" s="321"/>
      <c r="S2" s="321"/>
      <c r="T2" s="321"/>
    </row>
    <row r="3" spans="1:20" ht="37.5" customHeight="1">
      <c r="A3" s="543" t="s">
        <v>441</v>
      </c>
      <c r="B3" s="543"/>
      <c r="C3" s="543"/>
      <c r="D3" s="543"/>
      <c r="J3" s="543" t="s">
        <v>440</v>
      </c>
      <c r="K3" s="543"/>
      <c r="L3" s="543"/>
      <c r="R3" s="321"/>
      <c r="S3" s="321"/>
      <c r="T3" s="321"/>
    </row>
    <row r="4" spans="1:20" ht="31.5" customHeight="1">
      <c r="A4" s="387" t="s">
        <v>83</v>
      </c>
      <c r="B4" s="388">
        <v>2025</v>
      </c>
      <c r="C4" s="387">
        <v>2024</v>
      </c>
      <c r="D4" s="389" t="s">
        <v>608</v>
      </c>
      <c r="E4" s="522" t="s">
        <v>706</v>
      </c>
      <c r="F4" s="522"/>
      <c r="G4" s="522"/>
      <c r="H4" s="522"/>
      <c r="I4" s="522"/>
      <c r="J4" s="387" t="s">
        <v>87</v>
      </c>
      <c r="K4" s="388">
        <v>2025</v>
      </c>
      <c r="L4" s="387">
        <v>2024</v>
      </c>
      <c r="R4" s="321"/>
      <c r="S4" s="321"/>
      <c r="T4" s="321"/>
    </row>
    <row r="5" spans="1:20" ht="27.75" customHeight="1">
      <c r="A5" s="387" t="s">
        <v>439</v>
      </c>
      <c r="B5" s="329">
        <v>199516668</v>
      </c>
      <c r="C5" s="329">
        <v>160018525</v>
      </c>
      <c r="D5" s="319">
        <f>((B5-C5)/C5)*100</f>
        <v>24.683481490658661</v>
      </c>
      <c r="E5" s="522"/>
      <c r="F5" s="522"/>
      <c r="G5" s="522"/>
      <c r="H5" s="522"/>
      <c r="I5" s="522"/>
      <c r="J5" s="390" t="s">
        <v>72</v>
      </c>
      <c r="K5" s="418">
        <v>160315879</v>
      </c>
      <c r="L5" s="418">
        <v>156035390</v>
      </c>
      <c r="R5" s="321"/>
      <c r="S5" s="321"/>
      <c r="T5" s="321"/>
    </row>
    <row r="6" spans="1:20" ht="28.5" customHeight="1">
      <c r="A6" s="389" t="s">
        <v>442</v>
      </c>
      <c r="B6" s="329">
        <v>246047010</v>
      </c>
      <c r="C6" s="329">
        <v>191488278</v>
      </c>
      <c r="D6" s="319">
        <f>((B6-C6)/C6)*100</f>
        <v>28.491943512072314</v>
      </c>
      <c r="E6" s="522"/>
      <c r="F6" s="522"/>
      <c r="G6" s="522"/>
      <c r="H6" s="522"/>
      <c r="I6" s="522"/>
      <c r="J6" s="391" t="s">
        <v>73</v>
      </c>
      <c r="K6" s="419">
        <v>538711478</v>
      </c>
      <c r="L6" s="419">
        <v>493478333</v>
      </c>
      <c r="R6" s="321"/>
      <c r="S6" s="321"/>
      <c r="T6" s="321"/>
    </row>
    <row r="7" spans="1:20">
      <c r="B7" s="252"/>
      <c r="C7" s="252"/>
      <c r="J7" s="391" t="s">
        <v>74</v>
      </c>
      <c r="K7" s="419">
        <v>690173745</v>
      </c>
      <c r="L7" s="419">
        <v>637214156</v>
      </c>
      <c r="R7" s="321"/>
      <c r="S7" s="321"/>
      <c r="T7" s="321"/>
    </row>
    <row r="8" spans="1:20">
      <c r="J8" s="391" t="s">
        <v>75</v>
      </c>
      <c r="K8" s="420">
        <v>970470726</v>
      </c>
      <c r="L8" s="420">
        <v>974712979</v>
      </c>
      <c r="R8" s="321"/>
      <c r="S8" s="321"/>
      <c r="T8" s="321"/>
    </row>
    <row r="9" spans="1:20">
      <c r="J9" s="391" t="s">
        <v>76</v>
      </c>
      <c r="K9" s="421">
        <v>1175723755</v>
      </c>
      <c r="L9" s="418">
        <v>1108587580</v>
      </c>
      <c r="R9" s="321"/>
      <c r="S9" s="321"/>
      <c r="T9" s="321"/>
    </row>
    <row r="10" spans="1:20">
      <c r="J10" s="391" t="s">
        <v>77</v>
      </c>
      <c r="K10" s="419">
        <v>1301746459</v>
      </c>
      <c r="L10" s="419">
        <v>1245255450</v>
      </c>
      <c r="M10" s="129"/>
    </row>
    <row r="11" spans="1:20">
      <c r="J11" s="391" t="s">
        <v>78</v>
      </c>
      <c r="K11" s="419">
        <v>1560025943</v>
      </c>
      <c r="L11" s="419">
        <v>1494897423</v>
      </c>
    </row>
    <row r="12" spans="1:20">
      <c r="J12" s="391" t="s">
        <v>79</v>
      </c>
      <c r="K12" s="419">
        <v>1671669924</v>
      </c>
      <c r="L12" s="419">
        <v>1581652603</v>
      </c>
    </row>
    <row r="13" spans="1:20">
      <c r="I13" s="129"/>
      <c r="J13" s="391" t="s">
        <v>80</v>
      </c>
      <c r="K13" s="422">
        <v>1830812295</v>
      </c>
      <c r="L13" s="422">
        <v>1700789704</v>
      </c>
    </row>
    <row r="14" spans="1:20" ht="15" customHeight="1">
      <c r="I14" s="129"/>
      <c r="J14" s="391" t="s">
        <v>81</v>
      </c>
      <c r="K14" s="419">
        <v>2162982606</v>
      </c>
      <c r="L14" s="419">
        <v>2026503958</v>
      </c>
      <c r="O14" s="417"/>
      <c r="Q14" s="321"/>
    </row>
    <row r="15" spans="1:20">
      <c r="I15" s="129"/>
      <c r="J15" s="391" t="s">
        <v>82</v>
      </c>
      <c r="K15" s="419">
        <v>2282675454</v>
      </c>
      <c r="L15" s="419">
        <v>2164677107</v>
      </c>
      <c r="O15" s="417"/>
    </row>
    <row r="16" spans="1:20">
      <c r="I16" s="129"/>
      <c r="J16" s="392" t="s">
        <v>83</v>
      </c>
      <c r="K16" s="423">
        <v>2482160991</v>
      </c>
      <c r="L16" s="423">
        <v>2324687335</v>
      </c>
    </row>
    <row r="17" spans="1:16">
      <c r="I17" s="129"/>
    </row>
    <row r="18" spans="1:16">
      <c r="H18" s="129"/>
    </row>
    <row r="19" spans="1:16">
      <c r="H19" s="129"/>
      <c r="L19" s="129"/>
      <c r="P19" s="129"/>
    </row>
    <row r="20" spans="1:16">
      <c r="H20" s="129"/>
      <c r="J20" s="129"/>
      <c r="K20" s="129"/>
      <c r="L20" s="129"/>
    </row>
    <row r="21" spans="1:16">
      <c r="I21" s="129"/>
      <c r="J21" s="129"/>
      <c r="K21" s="129"/>
      <c r="L21" s="129"/>
      <c r="O21" s="129"/>
    </row>
    <row r="22" spans="1:16">
      <c r="I22" s="129"/>
      <c r="K22" s="129"/>
      <c r="L22" s="129"/>
    </row>
    <row r="23" spans="1:16">
      <c r="I23" s="129"/>
      <c r="J23" s="129"/>
      <c r="K23" s="129"/>
      <c r="M23" s="129"/>
    </row>
    <row r="24" spans="1:16">
      <c r="I24" s="129"/>
      <c r="K24" s="129"/>
      <c r="L24" s="129"/>
      <c r="O24" s="1"/>
    </row>
    <row r="25" spans="1:16">
      <c r="I25" s="129"/>
      <c r="K25" s="129"/>
    </row>
    <row r="26" spans="1:16">
      <c r="I26" s="129"/>
      <c r="K26" s="191"/>
    </row>
    <row r="27" spans="1:16">
      <c r="A27" s="167"/>
      <c r="I27" s="129"/>
      <c r="L27" s="1"/>
    </row>
    <row r="28" spans="1:16">
      <c r="A28" s="167"/>
      <c r="I28" s="129"/>
      <c r="K28" s="191"/>
    </row>
    <row r="29" spans="1:16">
      <c r="I29" s="129"/>
      <c r="K29" s="191"/>
      <c r="L29" s="1"/>
    </row>
    <row r="30" spans="1:16">
      <c r="A30" s="2"/>
      <c r="I30" s="129"/>
      <c r="K30" s="466"/>
    </row>
    <row r="31" spans="1:16">
      <c r="A31" s="2"/>
      <c r="I31" s="129"/>
      <c r="K31" s="191"/>
    </row>
    <row r="32" spans="1:16">
      <c r="A32" s="190"/>
      <c r="I32" s="129"/>
      <c r="K32" s="191"/>
      <c r="O32" s="1"/>
    </row>
    <row r="33" spans="1:11">
      <c r="I33" s="129"/>
      <c r="K33" s="191"/>
    </row>
    <row r="34" spans="1:11">
      <c r="A34" s="167"/>
      <c r="H34" s="129"/>
      <c r="K34" s="191"/>
    </row>
    <row r="35" spans="1:11">
      <c r="A35" s="167"/>
      <c r="F35" s="129"/>
    </row>
    <row r="37" spans="1:11">
      <c r="A37" s="2"/>
    </row>
    <row r="38" spans="1:11">
      <c r="A38" s="2"/>
    </row>
    <row r="46" spans="1:11">
      <c r="A46" s="167" t="s">
        <v>367</v>
      </c>
    </row>
    <row r="47" spans="1:11">
      <c r="A47" s="167" t="s">
        <v>391</v>
      </c>
    </row>
    <row r="49" spans="1:1">
      <c r="A49" s="2" t="s">
        <v>392</v>
      </c>
    </row>
    <row r="50" spans="1:1">
      <c r="A50" s="2" t="s">
        <v>41</v>
      </c>
    </row>
  </sheetData>
  <sheetProtection algorithmName="SHA-512" hashValue="jCY8naFHjuPFRuocowMFdkl+cS1f8Vb//ZTBPws73C6ZVJ6RDJ9WfyJzNOsPcf1yKVBJPMh1E+G7PB6/T7oQ+A==" saltValue="jJCNdq0BEtIy6TTDcY9e9Q==" spinCount="100000" sheet="1" objects="1" scenarios="1"/>
  <mergeCells count="4">
    <mergeCell ref="A1:L1"/>
    <mergeCell ref="E4:I6"/>
    <mergeCell ref="J3:L3"/>
    <mergeCell ref="A3:D3"/>
  </mergeCells>
  <pageMargins left="0.7" right="0.7" top="0.75" bottom="0.75" header="0.3" footer="0.3"/>
  <pageSetup paperSize="9" orientation="portrait" horizontalDpi="1200" verticalDpi="12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0"/>
  <sheetViews>
    <sheetView showGridLines="0" topLeftCell="E1" zoomScale="85" zoomScaleNormal="85" workbookViewId="0">
      <selection activeCell="R22" sqref="R22"/>
    </sheetView>
  </sheetViews>
  <sheetFormatPr baseColWidth="10" defaultRowHeight="15"/>
  <cols>
    <col min="1" max="1" width="11.42578125" style="184"/>
    <col min="2" max="2" width="24.5703125" style="184" bestFit="1" customWidth="1"/>
    <col min="3" max="6" width="14.140625" style="184" customWidth="1"/>
    <col min="7" max="7" width="14.140625" style="271" customWidth="1"/>
    <col min="8" max="15" width="11.42578125" style="184"/>
    <col min="16" max="17" width="11.42578125" style="271"/>
    <col min="18" max="19" width="11.42578125" style="184"/>
    <col min="20" max="21" width="11.42578125" style="184" customWidth="1"/>
    <col min="22" max="22" width="14.7109375" style="184" customWidth="1"/>
    <col min="23" max="23" width="18.5703125" style="184" customWidth="1"/>
    <col min="24" max="25" width="17.7109375" style="184" customWidth="1"/>
    <col min="26" max="16384" width="11.42578125" style="184"/>
  </cols>
  <sheetData>
    <row r="1" spans="1:28" s="55" customFormat="1" ht="33" customHeight="1">
      <c r="A1" s="544" t="s">
        <v>323</v>
      </c>
      <c r="B1" s="544"/>
      <c r="C1" s="544"/>
      <c r="D1" s="544"/>
      <c r="E1" s="544"/>
      <c r="F1" s="544"/>
      <c r="G1" s="272"/>
      <c r="S1" s="545" t="s">
        <v>610</v>
      </c>
      <c r="T1" s="545"/>
      <c r="U1" s="545"/>
      <c r="V1" s="545"/>
      <c r="W1" s="545"/>
      <c r="X1" s="545"/>
      <c r="Y1" s="545"/>
      <c r="Z1" s="184"/>
    </row>
    <row r="2" spans="1:28" ht="15.75">
      <c r="A2" s="544"/>
      <c r="B2" s="544"/>
      <c r="C2" s="544"/>
      <c r="D2" s="544"/>
      <c r="E2" s="544"/>
      <c r="F2" s="544"/>
      <c r="G2" s="272"/>
      <c r="S2" s="546" t="s">
        <v>327</v>
      </c>
      <c r="T2" s="547"/>
      <c r="U2" s="547"/>
      <c r="V2" s="547"/>
      <c r="W2" s="547"/>
      <c r="X2" s="547"/>
      <c r="Y2" s="547"/>
    </row>
    <row r="3" spans="1:28" ht="30.75" customHeight="1">
      <c r="A3" s="544"/>
      <c r="B3" s="544"/>
      <c r="C3" s="544"/>
      <c r="D3" s="544"/>
      <c r="E3" s="544"/>
      <c r="F3" s="544"/>
      <c r="G3" s="272"/>
      <c r="I3" s="122"/>
      <c r="S3" s="548" t="s">
        <v>707</v>
      </c>
      <c r="T3" s="549" t="s">
        <v>318</v>
      </c>
      <c r="U3" s="549"/>
      <c r="V3" s="550"/>
      <c r="W3" s="549" t="s">
        <v>319</v>
      </c>
      <c r="X3" s="549"/>
      <c r="Y3" s="550"/>
    </row>
    <row r="4" spans="1:28" ht="51">
      <c r="A4" s="393" t="s">
        <v>128</v>
      </c>
      <c r="B4" s="369" t="s">
        <v>307</v>
      </c>
      <c r="C4" s="393" t="s">
        <v>308</v>
      </c>
      <c r="D4" s="369" t="s">
        <v>309</v>
      </c>
      <c r="E4" s="393" t="s">
        <v>310</v>
      </c>
      <c r="F4" s="369" t="s">
        <v>311</v>
      </c>
      <c r="G4" s="272"/>
      <c r="I4" s="135"/>
      <c r="S4" s="548"/>
      <c r="T4" s="369" t="s">
        <v>320</v>
      </c>
      <c r="U4" s="395" t="s">
        <v>325</v>
      </c>
      <c r="V4" s="395" t="s">
        <v>326</v>
      </c>
      <c r="W4" s="369" t="s">
        <v>320</v>
      </c>
      <c r="X4" s="395" t="s">
        <v>325</v>
      </c>
      <c r="Y4" s="369" t="s">
        <v>326</v>
      </c>
    </row>
    <row r="5" spans="1:28" s="405" customFormat="1" ht="15.75">
      <c r="A5" s="394">
        <v>2024</v>
      </c>
      <c r="B5" s="136">
        <v>25060736.809999999</v>
      </c>
      <c r="C5" s="136">
        <v>396873</v>
      </c>
      <c r="D5" s="136">
        <v>335414</v>
      </c>
      <c r="E5" s="136">
        <v>26060.92</v>
      </c>
      <c r="F5" s="136">
        <v>961621</v>
      </c>
      <c r="G5" s="406"/>
      <c r="I5" s="135"/>
      <c r="S5" s="396" t="s">
        <v>321</v>
      </c>
      <c r="T5" s="450">
        <v>138.80000000000001</v>
      </c>
      <c r="U5" s="451">
        <v>3.17</v>
      </c>
      <c r="V5" s="451">
        <v>-2.86</v>
      </c>
      <c r="W5" s="451">
        <v>140.13</v>
      </c>
      <c r="X5" s="451">
        <v>2.97</v>
      </c>
      <c r="Y5" s="452">
        <v>0.71</v>
      </c>
    </row>
    <row r="6" spans="1:28">
      <c r="A6" s="394">
        <v>2023</v>
      </c>
      <c r="B6" s="136">
        <v>23329047.989999998</v>
      </c>
      <c r="C6" s="136">
        <v>385842</v>
      </c>
      <c r="D6" s="136">
        <v>324739</v>
      </c>
      <c r="E6" s="136">
        <v>24470.29</v>
      </c>
      <c r="F6" s="136">
        <v>953362</v>
      </c>
      <c r="G6" s="136"/>
      <c r="I6" s="135"/>
      <c r="S6" s="397" t="s">
        <v>322</v>
      </c>
      <c r="T6" s="453">
        <v>122.01</v>
      </c>
      <c r="U6" s="454">
        <v>2.74</v>
      </c>
      <c r="V6" s="454">
        <v>-4.9400000000000004</v>
      </c>
      <c r="W6" s="454">
        <v>125.75</v>
      </c>
      <c r="X6" s="454">
        <v>2.72</v>
      </c>
      <c r="Y6" s="455">
        <v>0.61</v>
      </c>
    </row>
    <row r="7" spans="1:28">
      <c r="A7" s="394">
        <v>2022</v>
      </c>
      <c r="B7" s="136">
        <v>21118776.57</v>
      </c>
      <c r="C7" s="136">
        <v>370697</v>
      </c>
      <c r="D7" s="136">
        <v>312044</v>
      </c>
      <c r="E7" s="136">
        <v>22458.373640000002</v>
      </c>
      <c r="F7" s="136">
        <v>940352</v>
      </c>
      <c r="G7" s="136"/>
      <c r="I7" s="135"/>
      <c r="X7" s="4"/>
    </row>
    <row r="8" spans="1:28" ht="15" customHeight="1">
      <c r="A8" s="394">
        <v>2021</v>
      </c>
      <c r="B8" s="136">
        <v>18016410.379999999</v>
      </c>
      <c r="C8" s="136">
        <v>348321</v>
      </c>
      <c r="D8" s="136">
        <v>294651</v>
      </c>
      <c r="E8" s="136">
        <v>19370.439999999999</v>
      </c>
      <c r="F8" s="136">
        <v>930098</v>
      </c>
      <c r="G8" s="136"/>
      <c r="I8" s="135"/>
      <c r="S8" s="552" t="s">
        <v>711</v>
      </c>
      <c r="T8" s="552"/>
      <c r="U8" s="552"/>
      <c r="V8" s="552"/>
      <c r="W8" s="552"/>
      <c r="X8" s="552"/>
      <c r="Y8" s="552"/>
      <c r="AB8" s="4"/>
    </row>
    <row r="9" spans="1:28">
      <c r="A9" s="394">
        <v>2020</v>
      </c>
      <c r="B9" s="136">
        <v>16518547</v>
      </c>
      <c r="C9" s="136">
        <v>343421</v>
      </c>
      <c r="D9" s="136">
        <v>291209</v>
      </c>
      <c r="E9" s="136">
        <v>17769.099999999999</v>
      </c>
      <c r="F9" s="136">
        <v>929622</v>
      </c>
      <c r="G9" s="136"/>
      <c r="I9" s="135"/>
      <c r="S9" s="552"/>
      <c r="T9" s="552"/>
      <c r="U9" s="552"/>
      <c r="V9" s="552"/>
      <c r="W9" s="552"/>
      <c r="X9" s="552"/>
      <c r="Y9" s="552"/>
      <c r="AA9" s="4"/>
    </row>
    <row r="10" spans="1:28" ht="15" customHeight="1">
      <c r="A10" s="394">
        <v>2019</v>
      </c>
      <c r="B10" s="136">
        <v>20102245</v>
      </c>
      <c r="C10" s="136">
        <v>378258</v>
      </c>
      <c r="D10" s="136">
        <v>321405</v>
      </c>
      <c r="E10" s="136">
        <v>21800.03</v>
      </c>
      <c r="F10" s="136">
        <v>922120</v>
      </c>
      <c r="G10" s="136"/>
      <c r="S10" s="552"/>
      <c r="T10" s="552"/>
      <c r="U10" s="552"/>
      <c r="V10" s="552"/>
      <c r="W10" s="552"/>
      <c r="X10" s="552"/>
      <c r="Y10" s="552"/>
    </row>
    <row r="11" spans="1:28">
      <c r="A11" s="394">
        <v>2018</v>
      </c>
      <c r="B11" s="136">
        <v>19532490</v>
      </c>
      <c r="C11" s="136">
        <v>361755</v>
      </c>
      <c r="D11" s="136">
        <v>307954</v>
      </c>
      <c r="E11" s="136">
        <v>21482.17</v>
      </c>
      <c r="F11" s="136">
        <v>909242</v>
      </c>
      <c r="G11" s="136"/>
      <c r="S11" s="552"/>
      <c r="T11" s="552"/>
      <c r="U11" s="552"/>
      <c r="V11" s="552"/>
      <c r="W11" s="552"/>
      <c r="X11" s="552"/>
      <c r="Y11" s="552"/>
      <c r="AB11" s="4"/>
    </row>
    <row r="12" spans="1:28">
      <c r="A12" s="394">
        <v>2017</v>
      </c>
      <c r="B12" s="136">
        <v>18901882</v>
      </c>
      <c r="C12" s="136">
        <v>353477</v>
      </c>
      <c r="D12" s="136">
        <v>301186</v>
      </c>
      <c r="E12" s="136">
        <v>21021.62</v>
      </c>
      <c r="F12" s="136">
        <v>899164</v>
      </c>
      <c r="G12" s="136"/>
      <c r="S12" s="552"/>
      <c r="T12" s="552"/>
      <c r="U12" s="552"/>
      <c r="V12" s="552"/>
      <c r="W12" s="552"/>
      <c r="X12" s="552"/>
      <c r="Y12" s="552"/>
    </row>
    <row r="13" spans="1:28">
      <c r="A13" s="394">
        <v>2016</v>
      </c>
      <c r="B13" s="136">
        <v>17937332</v>
      </c>
      <c r="C13" s="136">
        <v>339900</v>
      </c>
      <c r="D13" s="136">
        <v>287797</v>
      </c>
      <c r="E13" s="136">
        <v>20109.57</v>
      </c>
      <c r="F13" s="136">
        <v>891980</v>
      </c>
      <c r="G13" s="136"/>
      <c r="S13" s="552"/>
      <c r="T13" s="552"/>
      <c r="U13" s="552"/>
      <c r="V13" s="552"/>
      <c r="W13" s="552"/>
      <c r="X13" s="552"/>
      <c r="Y13" s="552"/>
    </row>
    <row r="14" spans="1:28" ht="15" customHeight="1">
      <c r="A14" s="394">
        <v>2015</v>
      </c>
      <c r="B14" s="136">
        <v>17543136</v>
      </c>
      <c r="C14" s="136">
        <v>330628</v>
      </c>
      <c r="D14" s="136">
        <v>278948</v>
      </c>
      <c r="E14" s="136">
        <v>19740.419999999998</v>
      </c>
      <c r="F14" s="136">
        <v>888691</v>
      </c>
      <c r="G14" s="136"/>
      <c r="H14" s="553" t="s">
        <v>580</v>
      </c>
      <c r="I14" s="553"/>
      <c r="J14" s="553"/>
      <c r="K14" s="553"/>
      <c r="L14" s="553"/>
      <c r="M14" s="553"/>
      <c r="N14" s="553"/>
      <c r="O14" s="553"/>
      <c r="P14" s="553"/>
      <c r="Q14" s="553"/>
      <c r="R14" s="273"/>
      <c r="S14" s="552"/>
      <c r="T14" s="552"/>
      <c r="U14" s="552"/>
      <c r="V14" s="552"/>
      <c r="W14" s="552"/>
      <c r="X14" s="552"/>
      <c r="Y14" s="552"/>
    </row>
    <row r="15" spans="1:28">
      <c r="A15" s="394">
        <v>2014</v>
      </c>
      <c r="B15" s="136">
        <v>16773609</v>
      </c>
      <c r="C15" s="136">
        <v>314463</v>
      </c>
      <c r="D15" s="136">
        <v>264023</v>
      </c>
      <c r="E15" s="136">
        <v>18878.650000000001</v>
      </c>
      <c r="F15" s="136">
        <v>888496</v>
      </c>
      <c r="G15" s="136"/>
      <c r="H15" s="553"/>
      <c r="I15" s="553"/>
      <c r="J15" s="553"/>
      <c r="K15" s="553"/>
      <c r="L15" s="553"/>
      <c r="M15" s="553"/>
      <c r="N15" s="553"/>
      <c r="O15" s="553"/>
      <c r="P15" s="553"/>
      <c r="Q15" s="553"/>
      <c r="R15" s="273"/>
      <c r="S15" s="552"/>
      <c r="T15" s="552"/>
      <c r="U15" s="552"/>
      <c r="V15" s="552"/>
      <c r="W15" s="552"/>
      <c r="X15" s="552"/>
      <c r="Y15" s="552"/>
    </row>
    <row r="16" spans="1:28">
      <c r="A16" s="394">
        <v>2013</v>
      </c>
      <c r="B16" s="136">
        <v>16602851</v>
      </c>
      <c r="C16" s="136">
        <v>309069</v>
      </c>
      <c r="D16" s="136">
        <v>259734</v>
      </c>
      <c r="E16" s="136">
        <v>18725.29</v>
      </c>
      <c r="F16" s="136">
        <v>886654</v>
      </c>
      <c r="G16" s="136"/>
      <c r="H16" s="553"/>
      <c r="I16" s="553"/>
      <c r="J16" s="553"/>
      <c r="K16" s="553"/>
      <c r="L16" s="553"/>
      <c r="M16" s="553"/>
      <c r="N16" s="553"/>
      <c r="O16" s="553"/>
      <c r="P16" s="553"/>
      <c r="Q16" s="553"/>
      <c r="R16" s="273"/>
      <c r="S16" s="552"/>
      <c r="T16" s="552"/>
      <c r="U16" s="552"/>
      <c r="V16" s="552"/>
      <c r="W16" s="552"/>
      <c r="X16" s="552"/>
      <c r="Y16" s="552"/>
    </row>
    <row r="17" spans="1:27">
      <c r="A17" s="394">
        <v>2012</v>
      </c>
      <c r="B17" s="136">
        <v>16866743</v>
      </c>
      <c r="C17" s="136">
        <v>314773</v>
      </c>
      <c r="D17" s="136">
        <v>266072</v>
      </c>
      <c r="E17" s="136">
        <v>19121.169999999998</v>
      </c>
      <c r="F17" s="136">
        <v>882098</v>
      </c>
      <c r="G17" s="136"/>
      <c r="H17" s="553"/>
      <c r="I17" s="553"/>
      <c r="J17" s="553"/>
      <c r="K17" s="553"/>
      <c r="L17" s="553"/>
      <c r="M17" s="553"/>
      <c r="N17" s="553"/>
      <c r="O17" s="553"/>
      <c r="P17" s="553"/>
      <c r="Q17" s="553"/>
      <c r="R17" s="273"/>
      <c r="S17" s="552"/>
      <c r="T17" s="552"/>
      <c r="U17" s="552"/>
      <c r="V17" s="552"/>
      <c r="W17" s="552"/>
      <c r="X17" s="552"/>
      <c r="Y17" s="552"/>
    </row>
    <row r="18" spans="1:27" ht="15" customHeight="1">
      <c r="A18" s="394">
        <v>2011</v>
      </c>
      <c r="B18" s="136">
        <v>17414915</v>
      </c>
      <c r="C18" s="136">
        <v>328493</v>
      </c>
      <c r="D18" s="136">
        <v>280479</v>
      </c>
      <c r="E18" s="136">
        <v>19899.8</v>
      </c>
      <c r="F18" s="136">
        <v>875130</v>
      </c>
      <c r="G18" s="136"/>
      <c r="H18" s="553"/>
      <c r="I18" s="553"/>
      <c r="J18" s="553"/>
      <c r="K18" s="553"/>
      <c r="L18" s="553"/>
      <c r="M18" s="553"/>
      <c r="N18" s="553"/>
      <c r="O18" s="553"/>
      <c r="P18" s="553"/>
      <c r="Q18" s="553"/>
      <c r="R18" s="273"/>
      <c r="S18" s="552"/>
      <c r="T18" s="552"/>
      <c r="U18" s="552"/>
      <c r="V18" s="552"/>
      <c r="W18" s="552"/>
      <c r="X18" s="552"/>
      <c r="Y18" s="552"/>
      <c r="AA18" s="4"/>
    </row>
    <row r="19" spans="1:27">
      <c r="A19" s="394">
        <v>2010</v>
      </c>
      <c r="B19" s="136">
        <v>17447347</v>
      </c>
      <c r="C19" s="136">
        <v>336049</v>
      </c>
      <c r="D19" s="136">
        <v>287682</v>
      </c>
      <c r="E19" s="136">
        <v>20155.43</v>
      </c>
      <c r="F19" s="136">
        <v>865640</v>
      </c>
      <c r="G19" s="136"/>
      <c r="H19" s="553"/>
      <c r="I19" s="553"/>
      <c r="J19" s="553"/>
      <c r="K19" s="553"/>
      <c r="L19" s="553"/>
      <c r="M19" s="553"/>
      <c r="N19" s="553"/>
      <c r="O19" s="553"/>
      <c r="P19" s="553"/>
      <c r="Q19" s="553"/>
      <c r="R19" s="273"/>
      <c r="S19" s="552"/>
      <c r="T19" s="552"/>
      <c r="U19" s="552"/>
      <c r="V19" s="552"/>
      <c r="W19" s="552"/>
      <c r="X19" s="552"/>
      <c r="Y19" s="552"/>
      <c r="AA19" s="4"/>
    </row>
    <row r="20" spans="1:27" ht="15" customHeight="1">
      <c r="A20" s="394">
        <v>2009</v>
      </c>
      <c r="B20" s="136">
        <v>16965850</v>
      </c>
      <c r="C20" s="136">
        <v>331755</v>
      </c>
      <c r="D20" s="136">
        <v>282838</v>
      </c>
      <c r="E20" s="136">
        <v>19804.97</v>
      </c>
      <c r="F20" s="136">
        <v>856646</v>
      </c>
      <c r="G20" s="136"/>
      <c r="H20" s="553"/>
      <c r="I20" s="553"/>
      <c r="J20" s="553"/>
      <c r="K20" s="553"/>
      <c r="L20" s="553"/>
      <c r="M20" s="553"/>
      <c r="N20" s="553"/>
      <c r="O20" s="553"/>
      <c r="P20" s="553"/>
      <c r="Q20" s="553"/>
      <c r="R20" s="273"/>
      <c r="S20" s="552"/>
      <c r="T20" s="552"/>
      <c r="U20" s="552"/>
      <c r="V20" s="552"/>
      <c r="W20" s="552"/>
      <c r="X20" s="552"/>
      <c r="Y20" s="552"/>
    </row>
    <row r="21" spans="1:27" ht="15" customHeight="1">
      <c r="A21" s="394">
        <v>2008</v>
      </c>
      <c r="B21" s="136">
        <v>17873674</v>
      </c>
      <c r="C21" s="136">
        <v>361935</v>
      </c>
      <c r="D21" s="136">
        <v>309525</v>
      </c>
      <c r="E21" s="136">
        <v>21144.34</v>
      </c>
      <c r="F21" s="136">
        <v>845317</v>
      </c>
      <c r="G21" s="136"/>
      <c r="H21" s="553"/>
      <c r="I21" s="553"/>
      <c r="J21" s="553"/>
      <c r="K21" s="553"/>
      <c r="L21" s="553"/>
      <c r="M21" s="553"/>
      <c r="N21" s="553"/>
      <c r="O21" s="553"/>
      <c r="P21" s="553"/>
      <c r="Q21" s="553"/>
      <c r="R21" s="273"/>
    </row>
    <row r="22" spans="1:27" ht="31.5" customHeight="1">
      <c r="A22" s="394">
        <v>2007</v>
      </c>
      <c r="B22" s="136">
        <v>17350164</v>
      </c>
      <c r="C22" s="136">
        <v>375568</v>
      </c>
      <c r="D22" s="136">
        <v>323609</v>
      </c>
      <c r="E22" s="136">
        <v>21015.35</v>
      </c>
      <c r="F22" s="136">
        <v>825595</v>
      </c>
      <c r="G22" s="136"/>
      <c r="H22" s="553"/>
      <c r="I22" s="553"/>
      <c r="J22" s="553"/>
      <c r="K22" s="553"/>
      <c r="L22" s="553"/>
      <c r="M22" s="553"/>
      <c r="N22" s="553"/>
      <c r="O22" s="553"/>
      <c r="P22" s="553"/>
      <c r="Q22" s="553"/>
      <c r="R22" s="273"/>
      <c r="W22" s="545" t="s">
        <v>708</v>
      </c>
      <c r="X22" s="545"/>
      <c r="Y22" s="545"/>
      <c r="Z22" s="545"/>
    </row>
    <row r="23" spans="1:27" ht="14.25" customHeight="1">
      <c r="A23" s="394">
        <v>2006</v>
      </c>
      <c r="B23" s="136">
        <v>16137546</v>
      </c>
      <c r="C23" s="136">
        <v>361580</v>
      </c>
      <c r="D23" s="136">
        <v>310922</v>
      </c>
      <c r="E23" s="136">
        <v>20039.32</v>
      </c>
      <c r="F23" s="136">
        <v>805294</v>
      </c>
      <c r="G23" s="136"/>
      <c r="H23" s="553"/>
      <c r="I23" s="553"/>
      <c r="J23" s="553"/>
      <c r="K23" s="553"/>
      <c r="L23" s="553"/>
      <c r="M23" s="553"/>
      <c r="N23" s="553"/>
      <c r="O23" s="553"/>
      <c r="P23" s="553"/>
      <c r="Q23" s="553"/>
      <c r="R23" s="273"/>
      <c r="W23" s="545"/>
      <c r="X23" s="545"/>
      <c r="Y23" s="545"/>
      <c r="Z23" s="545"/>
    </row>
    <row r="24" spans="1:27" ht="15" customHeight="1">
      <c r="A24" s="394">
        <v>2005</v>
      </c>
      <c r="B24" s="136">
        <v>15167523</v>
      </c>
      <c r="C24" s="136">
        <v>345831</v>
      </c>
      <c r="D24" s="136">
        <v>296618</v>
      </c>
      <c r="E24" s="136">
        <v>19328.97</v>
      </c>
      <c r="F24" s="136">
        <v>784704</v>
      </c>
      <c r="G24" s="136"/>
      <c r="H24" s="553"/>
      <c r="I24" s="553"/>
      <c r="J24" s="553"/>
      <c r="K24" s="553"/>
      <c r="L24" s="553"/>
      <c r="M24" s="553"/>
      <c r="N24" s="553"/>
      <c r="O24" s="553"/>
      <c r="P24" s="553"/>
      <c r="Q24" s="553"/>
      <c r="R24" s="273"/>
      <c r="W24" s="545"/>
      <c r="X24" s="545"/>
      <c r="Y24" s="545"/>
      <c r="Z24" s="545"/>
    </row>
    <row r="25" spans="1:27">
      <c r="A25" s="394">
        <v>2004</v>
      </c>
      <c r="B25" s="136">
        <v>13994979</v>
      </c>
      <c r="C25" s="136">
        <v>326822</v>
      </c>
      <c r="D25" s="136">
        <v>279843</v>
      </c>
      <c r="E25" s="136">
        <v>18385.61</v>
      </c>
      <c r="F25" s="136">
        <v>761192</v>
      </c>
      <c r="H25" s="553"/>
      <c r="I25" s="553"/>
      <c r="J25" s="553"/>
      <c r="K25" s="553"/>
      <c r="L25" s="553"/>
      <c r="M25" s="553"/>
      <c r="N25" s="553"/>
      <c r="O25" s="553"/>
      <c r="P25" s="553"/>
      <c r="Q25" s="553"/>
      <c r="R25" s="273"/>
      <c r="W25" s="546" t="s">
        <v>384</v>
      </c>
      <c r="X25" s="547"/>
      <c r="Y25" s="547"/>
      <c r="Z25" s="547"/>
    </row>
    <row r="26" spans="1:27" ht="51" customHeight="1">
      <c r="A26" s="394">
        <v>2003</v>
      </c>
      <c r="B26" s="136">
        <v>13016734</v>
      </c>
      <c r="C26" s="136">
        <v>314287</v>
      </c>
      <c r="D26" s="136">
        <v>269464</v>
      </c>
      <c r="E26" s="136">
        <v>17614.41</v>
      </c>
      <c r="F26" s="136">
        <v>738982</v>
      </c>
      <c r="W26" s="370"/>
      <c r="X26" s="551" t="s">
        <v>319</v>
      </c>
      <c r="Y26" s="549"/>
      <c r="Z26" s="550"/>
    </row>
    <row r="27" spans="1:27" ht="51">
      <c r="A27" s="183" t="s">
        <v>324</v>
      </c>
      <c r="W27" s="393" t="s">
        <v>321</v>
      </c>
      <c r="X27" s="398" t="s">
        <v>320</v>
      </c>
      <c r="Y27" s="395" t="s">
        <v>325</v>
      </c>
      <c r="Z27" s="399" t="s">
        <v>326</v>
      </c>
    </row>
    <row r="28" spans="1:27">
      <c r="A28" s="183" t="s">
        <v>313</v>
      </c>
      <c r="W28" s="400">
        <v>2026</v>
      </c>
      <c r="X28" s="450">
        <v>140.13</v>
      </c>
      <c r="Y28" s="451">
        <v>2.97</v>
      </c>
      <c r="Z28" s="450">
        <v>0.71</v>
      </c>
    </row>
    <row r="29" spans="1:27">
      <c r="A29" s="183" t="s">
        <v>314</v>
      </c>
      <c r="W29" s="400">
        <v>2025</v>
      </c>
      <c r="X29" s="450">
        <v>136.1</v>
      </c>
      <c r="Y29" s="450">
        <v>3.49</v>
      </c>
      <c r="Z29" s="450">
        <v>0.87</v>
      </c>
    </row>
    <row r="30" spans="1:27">
      <c r="A30" s="183" t="s">
        <v>315</v>
      </c>
      <c r="W30" s="400">
        <v>2024</v>
      </c>
      <c r="X30" s="450">
        <v>131.51</v>
      </c>
      <c r="Y30" s="450">
        <v>4.5599999999999996</v>
      </c>
      <c r="Z30" s="450">
        <v>1.62</v>
      </c>
    </row>
    <row r="31" spans="1:27">
      <c r="A31" s="183" t="s">
        <v>316</v>
      </c>
      <c r="C31" s="2"/>
      <c r="D31" s="2"/>
      <c r="E31" s="2"/>
      <c r="F31" s="2"/>
      <c r="G31" s="2"/>
      <c r="H31" s="2"/>
      <c r="W31" s="400">
        <v>2023</v>
      </c>
      <c r="X31" s="450">
        <v>125.77</v>
      </c>
      <c r="Y31" s="450">
        <v>5.8</v>
      </c>
      <c r="Z31" s="450">
        <v>1.4</v>
      </c>
    </row>
    <row r="32" spans="1:27">
      <c r="A32" s="183" t="s">
        <v>317</v>
      </c>
      <c r="W32" s="400">
        <v>2022</v>
      </c>
      <c r="X32" s="450">
        <v>118.87</v>
      </c>
      <c r="Y32" s="450">
        <v>18.52</v>
      </c>
      <c r="Z32" s="450">
        <v>1.82</v>
      </c>
    </row>
    <row r="33" spans="1:26">
      <c r="A33" s="167" t="s">
        <v>367</v>
      </c>
      <c r="W33" s="400">
        <v>2021</v>
      </c>
      <c r="X33" s="450">
        <v>100.29</v>
      </c>
      <c r="Y33" s="450">
        <v>-11.12</v>
      </c>
      <c r="Z33" s="450">
        <v>1.26</v>
      </c>
    </row>
    <row r="34" spans="1:26">
      <c r="B34" s="2"/>
      <c r="W34" s="400">
        <v>2020</v>
      </c>
      <c r="X34" s="450">
        <v>112.84</v>
      </c>
      <c r="Y34" s="450">
        <v>-8.6999999999999993</v>
      </c>
      <c r="Z34" s="450">
        <v>-7.83</v>
      </c>
    </row>
    <row r="35" spans="1:26">
      <c r="W35" s="400">
        <v>2019</v>
      </c>
      <c r="X35" s="450">
        <v>123.59</v>
      </c>
      <c r="Y35" s="450">
        <v>3.36</v>
      </c>
      <c r="Z35" s="450">
        <v>0.95</v>
      </c>
    </row>
    <row r="36" spans="1:26">
      <c r="W36" s="400">
        <v>2018</v>
      </c>
      <c r="X36" s="450">
        <v>119.57</v>
      </c>
      <c r="Y36" s="450">
        <v>2.63</v>
      </c>
      <c r="Z36" s="450">
        <v>-0.1</v>
      </c>
    </row>
    <row r="37" spans="1:26">
      <c r="W37" s="400">
        <v>2017</v>
      </c>
      <c r="X37" s="450">
        <v>116.51</v>
      </c>
      <c r="Y37" s="450">
        <v>2.95</v>
      </c>
      <c r="Z37" s="450">
        <v>1.22</v>
      </c>
    </row>
    <row r="38" spans="1:26">
      <c r="W38" s="400">
        <v>2016</v>
      </c>
      <c r="X38" s="450">
        <v>113.17</v>
      </c>
      <c r="Y38" s="450">
        <v>2.98</v>
      </c>
      <c r="Z38" s="450">
        <v>0.7</v>
      </c>
    </row>
    <row r="39" spans="1:26">
      <c r="W39" s="400">
        <v>2015</v>
      </c>
      <c r="X39" s="450">
        <v>109.89</v>
      </c>
      <c r="Y39" s="450">
        <v>2.36</v>
      </c>
      <c r="Z39" s="450">
        <v>0.8</v>
      </c>
    </row>
    <row r="40" spans="1:26" s="271" customFormat="1">
      <c r="W40" s="400">
        <v>2014</v>
      </c>
      <c r="X40" s="450">
        <v>107.36</v>
      </c>
      <c r="Y40" s="450">
        <v>0.19</v>
      </c>
      <c r="Z40" s="450">
        <v>-0.45</v>
      </c>
    </row>
    <row r="41" spans="1:26" s="271" customFormat="1">
      <c r="W41" s="400">
        <v>2013</v>
      </c>
      <c r="X41" s="450">
        <v>107.16</v>
      </c>
      <c r="Y41" s="450">
        <v>-2.54</v>
      </c>
      <c r="Z41" s="450">
        <v>0.19</v>
      </c>
    </row>
    <row r="42" spans="1:26" s="271" customFormat="1">
      <c r="W42" s="400">
        <v>2012</v>
      </c>
      <c r="X42" s="450">
        <v>109.95</v>
      </c>
      <c r="Y42" s="450">
        <v>-1.24</v>
      </c>
      <c r="Z42" s="450">
        <v>-0.46</v>
      </c>
    </row>
    <row r="43" spans="1:26" s="271" customFormat="1">
      <c r="W43" s="400">
        <v>2011</v>
      </c>
      <c r="X43" s="450">
        <v>111.33</v>
      </c>
      <c r="Y43" s="450">
        <v>-0.19</v>
      </c>
      <c r="Z43" s="450">
        <v>-0.08</v>
      </c>
    </row>
    <row r="44" spans="1:26">
      <c r="W44" s="400">
        <v>2010</v>
      </c>
      <c r="X44" s="450">
        <v>111.54</v>
      </c>
      <c r="Y44" s="450">
        <v>0.51</v>
      </c>
      <c r="Z44" s="450">
        <v>0.6</v>
      </c>
    </row>
    <row r="45" spans="1:26">
      <c r="A45" s="2" t="s">
        <v>312</v>
      </c>
      <c r="W45" s="167"/>
    </row>
    <row r="46" spans="1:26">
      <c r="A46" s="2" t="s">
        <v>41</v>
      </c>
    </row>
    <row r="48" spans="1:26">
      <c r="W48" s="2" t="s">
        <v>385</v>
      </c>
    </row>
    <row r="49" spans="1:23">
      <c r="W49" s="2" t="s">
        <v>41</v>
      </c>
    </row>
    <row r="51" spans="1:23">
      <c r="B51" s="136"/>
      <c r="C51" s="136"/>
      <c r="D51" s="136"/>
      <c r="E51" s="136"/>
      <c r="F51" s="136"/>
    </row>
    <row r="52" spans="1:23">
      <c r="B52" s="136"/>
      <c r="C52" s="136"/>
      <c r="D52" s="136"/>
      <c r="E52" s="136"/>
      <c r="F52" s="136"/>
    </row>
    <row r="54" spans="1:23">
      <c r="U54" s="2"/>
      <c r="V54" s="2"/>
    </row>
    <row r="57" spans="1:23">
      <c r="A57" s="464"/>
      <c r="B57" s="464" t="s">
        <v>578</v>
      </c>
      <c r="C57" s="464" t="s">
        <v>308</v>
      </c>
      <c r="D57" s="464" t="s">
        <v>309</v>
      </c>
      <c r="E57" s="464" t="s">
        <v>579</v>
      </c>
      <c r="F57" s="464" t="s">
        <v>577</v>
      </c>
      <c r="T57" s="2"/>
    </row>
    <row r="58" spans="1:23">
      <c r="A58" s="464" t="s">
        <v>459</v>
      </c>
      <c r="B58" s="136">
        <v>20929998.780000001</v>
      </c>
      <c r="C58" s="136">
        <v>369074</v>
      </c>
      <c r="D58" s="136">
        <v>310735</v>
      </c>
      <c r="E58" s="136">
        <v>22257.62</v>
      </c>
      <c r="F58" s="136">
        <v>940352</v>
      </c>
    </row>
    <row r="59" spans="1:23">
      <c r="A59" s="464" t="s">
        <v>458</v>
      </c>
      <c r="B59" s="136">
        <v>18016410.379999999</v>
      </c>
      <c r="C59" s="136">
        <v>348321</v>
      </c>
      <c r="D59" s="136">
        <v>294651</v>
      </c>
      <c r="E59" s="136">
        <v>19370.439999999999</v>
      </c>
      <c r="F59" s="136">
        <v>930098</v>
      </c>
    </row>
    <row r="60" spans="1:23">
      <c r="B60" s="136">
        <v>18680336.289999999</v>
      </c>
      <c r="C60" s="136">
        <v>346112.495</v>
      </c>
      <c r="D60" s="136">
        <v>296903.25459999999</v>
      </c>
      <c r="E60" s="136">
        <v>20069.18</v>
      </c>
      <c r="F60" s="136">
        <v>930797</v>
      </c>
      <c r="G60" s="136"/>
    </row>
  </sheetData>
  <sheetProtection algorithmName="SHA-512" hashValue="LZChX8hiOQlr47Y5PUFe1wz7hwqAnTTkEuhcaZ+x8HYrikuNEnlYde0WQabe0fbmaPhtLXjK3NfAyNlKAycTAw==" saltValue="1RLkbkVpS2y144VIG8FZWA==" spinCount="100000" sheet="1" objects="1" scenarios="1"/>
  <mergeCells count="11">
    <mergeCell ref="X26:Z26"/>
    <mergeCell ref="W22:Z24"/>
    <mergeCell ref="W25:Z25"/>
    <mergeCell ref="S8:Y20"/>
    <mergeCell ref="H14:Q25"/>
    <mergeCell ref="A1:F3"/>
    <mergeCell ref="S1:Y1"/>
    <mergeCell ref="S2:Y2"/>
    <mergeCell ref="S3:S4"/>
    <mergeCell ref="T3:V3"/>
    <mergeCell ref="W3:Y3"/>
  </mergeCells>
  <pageMargins left="0.7" right="0.7" top="0.75" bottom="0.75" header="0.3" footer="0.3"/>
  <pageSetup paperSize="9" orientation="portrait" horizontalDpi="1200" verticalDpi="12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82"/>
  <sheetViews>
    <sheetView showGridLines="0" zoomScale="85" zoomScaleNormal="85" workbookViewId="0">
      <selection activeCell="S14" sqref="S14"/>
    </sheetView>
  </sheetViews>
  <sheetFormatPr baseColWidth="10" defaultColWidth="12.42578125" defaultRowHeight="15"/>
  <cols>
    <col min="1" max="1" width="26.42578125" style="76" customWidth="1"/>
    <col min="2" max="2" width="19" style="76" customWidth="1"/>
    <col min="3" max="3" width="14.85546875" style="76" customWidth="1"/>
    <col min="4" max="4" width="14.42578125" style="76" customWidth="1"/>
    <col min="5" max="6" width="13.7109375" style="76" customWidth="1"/>
    <col min="7" max="7" width="13.140625" style="76" customWidth="1"/>
    <col min="8" max="8" width="15.28515625" style="76" customWidth="1"/>
    <col min="9" max="9" width="14" style="76" customWidth="1"/>
    <col min="10" max="10" width="17.5703125" style="76" customWidth="1"/>
    <col min="11" max="11" width="12.42578125" style="76"/>
    <col min="12" max="12" width="14.42578125" style="76" customWidth="1"/>
    <col min="13" max="15" width="12.42578125" style="76"/>
    <col min="16" max="16" width="12.7109375" style="76" bestFit="1" customWidth="1"/>
    <col min="17" max="16384" width="12.42578125" style="76"/>
  </cols>
  <sheetData>
    <row r="1" spans="1:16" ht="28.5" customHeight="1">
      <c r="A1" s="554" t="s">
        <v>722</v>
      </c>
      <c r="B1" s="554"/>
      <c r="C1" s="554"/>
      <c r="D1" s="554"/>
      <c r="E1" s="554"/>
      <c r="F1" s="554"/>
      <c r="G1" s="554"/>
      <c r="H1" s="554"/>
      <c r="I1" s="554"/>
      <c r="J1" s="554"/>
    </row>
    <row r="2" spans="1:16" ht="30.75" customHeight="1">
      <c r="A2" s="90" t="s">
        <v>206</v>
      </c>
      <c r="B2" s="555" t="s">
        <v>205</v>
      </c>
      <c r="C2" s="555"/>
      <c r="D2" s="555"/>
      <c r="E2" s="555" t="s">
        <v>204</v>
      </c>
      <c r="F2" s="555"/>
      <c r="G2" s="555" t="s">
        <v>203</v>
      </c>
      <c r="H2" s="555"/>
      <c r="I2" s="555" t="s">
        <v>202</v>
      </c>
      <c r="J2" s="556" t="s">
        <v>201</v>
      </c>
    </row>
    <row r="3" spans="1:16" ht="30" customHeight="1">
      <c r="A3" s="91" t="s">
        <v>200</v>
      </c>
      <c r="B3" s="92" t="s">
        <v>199</v>
      </c>
      <c r="C3" s="93" t="s">
        <v>198</v>
      </c>
      <c r="D3" s="92" t="s">
        <v>197</v>
      </c>
      <c r="E3" s="93" t="s">
        <v>196</v>
      </c>
      <c r="F3" s="92" t="s">
        <v>195</v>
      </c>
      <c r="G3" s="93" t="s">
        <v>194</v>
      </c>
      <c r="H3" s="92" t="s">
        <v>193</v>
      </c>
      <c r="I3" s="555"/>
      <c r="J3" s="556"/>
    </row>
    <row r="4" spans="1:16" ht="18" customHeight="1">
      <c r="A4" s="98" t="s">
        <v>192</v>
      </c>
      <c r="B4" s="99">
        <f>D17</f>
        <v>414542</v>
      </c>
      <c r="C4" s="100">
        <f>G17</f>
        <v>5387</v>
      </c>
      <c r="D4" s="100">
        <f>J17</f>
        <v>4688</v>
      </c>
      <c r="E4" s="101">
        <f>M17</f>
        <v>73751</v>
      </c>
      <c r="F4" s="101">
        <f>P17</f>
        <v>731</v>
      </c>
      <c r="G4" s="101">
        <f>D26</f>
        <v>3737</v>
      </c>
      <c r="H4" s="101">
        <f>G26</f>
        <v>356</v>
      </c>
      <c r="I4" s="100">
        <f>J26</f>
        <v>0</v>
      </c>
      <c r="J4" s="411">
        <f>M26</f>
        <v>503192</v>
      </c>
    </row>
    <row r="5" spans="1:16" ht="18" customHeight="1">
      <c r="A5" s="103" t="s">
        <v>191</v>
      </c>
      <c r="B5" s="99">
        <f t="shared" ref="B5:B6" si="0">D18</f>
        <v>373995</v>
      </c>
      <c r="C5" s="100">
        <f t="shared" ref="C5:C7" si="1">G18</f>
        <v>7433</v>
      </c>
      <c r="D5" s="100">
        <f t="shared" ref="D5:D7" si="2">J18</f>
        <v>4049</v>
      </c>
      <c r="E5" s="101">
        <f t="shared" ref="E5:E7" si="3">M18</f>
        <v>71662</v>
      </c>
      <c r="F5" s="101">
        <f t="shared" ref="F5:F7" si="4">P18</f>
        <v>1688</v>
      </c>
      <c r="G5" s="101">
        <f t="shared" ref="G5:G6" si="5">D27</f>
        <v>2612</v>
      </c>
      <c r="H5" s="101">
        <f t="shared" ref="H5:H7" si="6">G27</f>
        <v>325</v>
      </c>
      <c r="I5" s="100">
        <f t="shared" ref="I5" si="7">J27</f>
        <v>0</v>
      </c>
      <c r="J5" s="411">
        <f t="shared" ref="J5" si="8">M27</f>
        <v>461764</v>
      </c>
      <c r="L5" s="414"/>
    </row>
    <row r="6" spans="1:16" ht="18" customHeight="1">
      <c r="A6" s="104" t="s">
        <v>190</v>
      </c>
      <c r="B6" s="410">
        <f t="shared" si="0"/>
        <v>788537</v>
      </c>
      <c r="C6" s="413">
        <f t="shared" si="1"/>
        <v>12820</v>
      </c>
      <c r="D6" s="413">
        <f t="shared" si="2"/>
        <v>8737</v>
      </c>
      <c r="E6" s="412">
        <f t="shared" si="3"/>
        <v>145413</v>
      </c>
      <c r="F6" s="412">
        <f t="shared" si="4"/>
        <v>2419</v>
      </c>
      <c r="G6" s="412">
        <f t="shared" si="5"/>
        <v>6349</v>
      </c>
      <c r="H6" s="412">
        <f t="shared" si="6"/>
        <v>681</v>
      </c>
      <c r="I6" s="413">
        <f>J28</f>
        <v>0</v>
      </c>
      <c r="J6" s="411">
        <f>M28</f>
        <v>964956</v>
      </c>
    </row>
    <row r="7" spans="1:16" ht="18" customHeight="1">
      <c r="A7" s="105" t="s">
        <v>213</v>
      </c>
      <c r="B7" s="410">
        <f>D20</f>
        <v>17796321</v>
      </c>
      <c r="C7" s="413">
        <f t="shared" si="1"/>
        <v>692623</v>
      </c>
      <c r="D7" s="413">
        <f t="shared" si="2"/>
        <v>357547</v>
      </c>
      <c r="E7" s="412">
        <f t="shared" si="3"/>
        <v>3307091</v>
      </c>
      <c r="F7" s="412">
        <f t="shared" si="4"/>
        <v>158369</v>
      </c>
      <c r="G7" s="412">
        <f>D29</f>
        <v>51831</v>
      </c>
      <c r="H7" s="412">
        <f t="shared" si="6"/>
        <v>11554</v>
      </c>
      <c r="I7" s="413">
        <f>J29</f>
        <v>823</v>
      </c>
      <c r="J7" s="411">
        <f>M29</f>
        <v>22376159</v>
      </c>
      <c r="K7" s="145"/>
      <c r="P7" s="145"/>
    </row>
    <row r="8" spans="1:16" ht="15" customHeight="1">
      <c r="A8" s="94" t="s">
        <v>189</v>
      </c>
      <c r="B8" s="95"/>
      <c r="C8" s="95"/>
      <c r="D8" s="95"/>
      <c r="E8" s="95" t="s">
        <v>462</v>
      </c>
      <c r="F8" s="95"/>
      <c r="G8" s="95"/>
      <c r="H8" s="95"/>
      <c r="I8" s="95"/>
      <c r="J8" s="95"/>
    </row>
    <row r="9" spans="1:16" ht="15.75">
      <c r="A9" s="96" t="s">
        <v>188</v>
      </c>
      <c r="B9" s="97"/>
      <c r="C9" s="97"/>
      <c r="D9" s="97"/>
      <c r="E9" s="97"/>
      <c r="F9" s="97"/>
      <c r="G9" s="97"/>
      <c r="H9" s="97"/>
      <c r="I9" s="97"/>
      <c r="J9" s="97"/>
    </row>
    <row r="10" spans="1:16" ht="15.75">
      <c r="A10" s="96" t="s">
        <v>187</v>
      </c>
      <c r="B10" s="97"/>
      <c r="C10" s="97"/>
      <c r="D10" s="97"/>
      <c r="E10" s="97"/>
      <c r="F10" s="97"/>
      <c r="G10" s="97"/>
      <c r="H10" s="97"/>
      <c r="I10" s="97"/>
      <c r="J10" s="97"/>
    </row>
    <row r="11" spans="1:16" ht="15.75">
      <c r="A11" s="96" t="s">
        <v>186</v>
      </c>
      <c r="B11" s="97"/>
      <c r="C11" s="97"/>
      <c r="D11" s="97"/>
      <c r="E11" s="97"/>
      <c r="F11" s="97"/>
      <c r="G11" s="97"/>
      <c r="H11" s="97"/>
      <c r="I11" s="97"/>
      <c r="J11" s="97"/>
    </row>
    <row r="12" spans="1:16" ht="15.75">
      <c r="A12" s="96"/>
      <c r="B12" s="97"/>
      <c r="C12" s="97"/>
      <c r="D12" s="97"/>
      <c r="E12" s="97"/>
      <c r="F12" s="97"/>
      <c r="G12" s="97"/>
      <c r="H12" s="97"/>
      <c r="I12" s="97"/>
      <c r="J12" s="97"/>
    </row>
    <row r="13" spans="1:16" ht="18.75">
      <c r="A13" s="557" t="s">
        <v>723</v>
      </c>
      <c r="B13" s="557"/>
      <c r="C13" s="557"/>
      <c r="D13" s="557"/>
      <c r="E13" s="557"/>
      <c r="F13" s="557"/>
      <c r="G13" s="557"/>
      <c r="H13" s="557"/>
      <c r="I13" s="557"/>
      <c r="J13" s="557"/>
      <c r="K13" s="557"/>
      <c r="L13" s="557"/>
      <c r="M13" s="557"/>
      <c r="N13" s="557"/>
      <c r="O13" s="557"/>
      <c r="P13" s="557"/>
    </row>
    <row r="14" spans="1:16" ht="15.75" customHeight="1">
      <c r="A14" s="564" t="s">
        <v>206</v>
      </c>
      <c r="B14" s="561" t="s">
        <v>504</v>
      </c>
      <c r="C14" s="562"/>
      <c r="D14" s="562"/>
      <c r="E14" s="562"/>
      <c r="F14" s="562"/>
      <c r="G14" s="562"/>
      <c r="H14" s="562"/>
      <c r="I14" s="562"/>
      <c r="J14" s="563"/>
      <c r="K14" s="561" t="s">
        <v>505</v>
      </c>
      <c r="L14" s="562"/>
      <c r="M14" s="562"/>
      <c r="N14" s="562"/>
      <c r="O14" s="562"/>
      <c r="P14" s="563"/>
    </row>
    <row r="15" spans="1:16" ht="15.75" customHeight="1">
      <c r="A15" s="565"/>
      <c r="B15" s="558" t="s">
        <v>504</v>
      </c>
      <c r="C15" s="559"/>
      <c r="D15" s="560"/>
      <c r="E15" s="558" t="s">
        <v>507</v>
      </c>
      <c r="F15" s="559"/>
      <c r="G15" s="560"/>
      <c r="H15" s="558" t="s">
        <v>508</v>
      </c>
      <c r="I15" s="559"/>
      <c r="J15" s="560"/>
      <c r="K15" s="558" t="s">
        <v>509</v>
      </c>
      <c r="L15" s="559"/>
      <c r="M15" s="560"/>
      <c r="N15" s="558" t="s">
        <v>510</v>
      </c>
      <c r="O15" s="559"/>
      <c r="P15" s="560"/>
    </row>
    <row r="16" spans="1:16" ht="31.5">
      <c r="A16" s="91" t="s">
        <v>200</v>
      </c>
      <c r="B16" s="92" t="s">
        <v>513</v>
      </c>
      <c r="C16" s="93" t="s">
        <v>514</v>
      </c>
      <c r="D16" s="92" t="s">
        <v>515</v>
      </c>
      <c r="E16" s="93" t="s">
        <v>513</v>
      </c>
      <c r="F16" s="92" t="s">
        <v>514</v>
      </c>
      <c r="G16" s="93" t="s">
        <v>515</v>
      </c>
      <c r="H16" s="92" t="s">
        <v>513</v>
      </c>
      <c r="I16" s="93" t="s">
        <v>514</v>
      </c>
      <c r="J16" s="92" t="s">
        <v>515</v>
      </c>
      <c r="K16" s="93" t="s">
        <v>513</v>
      </c>
      <c r="L16" s="92" t="s">
        <v>514</v>
      </c>
      <c r="M16" s="93" t="s">
        <v>515</v>
      </c>
      <c r="N16" s="92" t="s">
        <v>513</v>
      </c>
      <c r="O16" s="93" t="s">
        <v>514</v>
      </c>
      <c r="P16" s="92" t="s">
        <v>515</v>
      </c>
    </row>
    <row r="17" spans="1:17" ht="15.75">
      <c r="A17" s="98" t="s">
        <v>192</v>
      </c>
      <c r="B17" s="99">
        <v>207267</v>
      </c>
      <c r="C17" s="99">
        <v>207275</v>
      </c>
      <c r="D17" s="99">
        <v>414542</v>
      </c>
      <c r="E17" s="99">
        <v>3552</v>
      </c>
      <c r="F17" s="99">
        <v>1835</v>
      </c>
      <c r="G17" s="99">
        <v>5387</v>
      </c>
      <c r="H17" s="99">
        <v>323</v>
      </c>
      <c r="I17" s="99">
        <v>4364</v>
      </c>
      <c r="J17" s="99">
        <v>4688</v>
      </c>
      <c r="K17" s="99">
        <v>46520</v>
      </c>
      <c r="L17" s="99">
        <v>27231</v>
      </c>
      <c r="M17" s="99">
        <v>73751</v>
      </c>
      <c r="N17" s="99">
        <v>511</v>
      </c>
      <c r="O17" s="99">
        <v>220</v>
      </c>
      <c r="P17" s="102">
        <v>731</v>
      </c>
    </row>
    <row r="18" spans="1:17" ht="15.75">
      <c r="A18" s="103" t="s">
        <v>191</v>
      </c>
      <c r="B18" s="99">
        <v>185409</v>
      </c>
      <c r="C18" s="99">
        <v>188584</v>
      </c>
      <c r="D18" s="99">
        <v>373995</v>
      </c>
      <c r="E18" s="99">
        <v>5577</v>
      </c>
      <c r="F18" s="99">
        <v>1856</v>
      </c>
      <c r="G18" s="99">
        <v>7433</v>
      </c>
      <c r="H18" s="99">
        <v>285</v>
      </c>
      <c r="I18" s="99">
        <v>3764</v>
      </c>
      <c r="J18" s="99">
        <v>4049</v>
      </c>
      <c r="K18" s="99">
        <v>43544</v>
      </c>
      <c r="L18" s="99">
        <v>28118</v>
      </c>
      <c r="M18" s="99">
        <v>71662</v>
      </c>
      <c r="N18" s="99">
        <v>1277</v>
      </c>
      <c r="O18" s="99">
        <v>411</v>
      </c>
      <c r="P18" s="102">
        <v>1688</v>
      </c>
    </row>
    <row r="19" spans="1:17" ht="15.75">
      <c r="A19" s="104" t="s">
        <v>190</v>
      </c>
      <c r="B19" s="410">
        <v>392676</v>
      </c>
      <c r="C19" s="410">
        <v>395859</v>
      </c>
      <c r="D19" s="410">
        <v>788537</v>
      </c>
      <c r="E19" s="410">
        <v>9129</v>
      </c>
      <c r="F19" s="410">
        <v>3691</v>
      </c>
      <c r="G19" s="410">
        <v>12820</v>
      </c>
      <c r="H19" s="410">
        <v>608</v>
      </c>
      <c r="I19" s="410">
        <v>8128</v>
      </c>
      <c r="J19" s="410">
        <v>8737</v>
      </c>
      <c r="K19" s="410">
        <v>90064</v>
      </c>
      <c r="L19" s="410">
        <v>55349</v>
      </c>
      <c r="M19" s="410">
        <v>145413</v>
      </c>
      <c r="N19" s="410">
        <v>1788</v>
      </c>
      <c r="O19" s="410">
        <v>631</v>
      </c>
      <c r="P19" s="411">
        <v>2419</v>
      </c>
    </row>
    <row r="20" spans="1:17" ht="15.75">
      <c r="A20" s="105" t="s">
        <v>213</v>
      </c>
      <c r="B20" s="410">
        <v>9100952</v>
      </c>
      <c r="C20" s="410">
        <v>8695356</v>
      </c>
      <c r="D20" s="410">
        <v>17796321</v>
      </c>
      <c r="E20" s="410">
        <v>416117</v>
      </c>
      <c r="F20" s="410">
        <v>276506</v>
      </c>
      <c r="G20" s="410">
        <v>692623</v>
      </c>
      <c r="H20" s="410">
        <v>16123</v>
      </c>
      <c r="I20" s="410">
        <v>341399</v>
      </c>
      <c r="J20" s="410">
        <v>357547</v>
      </c>
      <c r="K20" s="410">
        <v>2067138</v>
      </c>
      <c r="L20" s="410">
        <v>1239952</v>
      </c>
      <c r="M20" s="410">
        <v>3307091</v>
      </c>
      <c r="N20" s="410">
        <v>108986</v>
      </c>
      <c r="O20" s="410">
        <v>49383</v>
      </c>
      <c r="P20" s="411">
        <v>158369</v>
      </c>
    </row>
    <row r="21" spans="1:17" ht="15.75">
      <c r="C21" s="409"/>
      <c r="D21" s="409"/>
      <c r="E21" s="409"/>
      <c r="F21" s="409"/>
      <c r="G21" s="409"/>
      <c r="H21" s="409"/>
      <c r="I21" s="409"/>
      <c r="J21" s="409"/>
      <c r="K21" s="409"/>
      <c r="L21" s="409"/>
      <c r="M21" s="409"/>
      <c r="N21" s="409"/>
      <c r="O21" s="409"/>
      <c r="P21" s="409"/>
      <c r="Q21" s="409"/>
    </row>
    <row r="22" spans="1:17" ht="15.75">
      <c r="C22" s="409"/>
      <c r="D22" s="409"/>
      <c r="E22" s="409"/>
      <c r="F22" s="409"/>
      <c r="G22" s="409"/>
      <c r="H22" s="409"/>
      <c r="I22" s="409"/>
      <c r="J22" s="409"/>
      <c r="K22" s="409"/>
      <c r="L22" s="409"/>
      <c r="M22" s="409"/>
      <c r="N22" s="409"/>
      <c r="O22" s="409"/>
      <c r="P22" s="409"/>
      <c r="Q22" s="409"/>
    </row>
    <row r="23" spans="1:17" ht="15.75" customHeight="1">
      <c r="A23" s="564" t="s">
        <v>206</v>
      </c>
      <c r="B23" s="561" t="s">
        <v>506</v>
      </c>
      <c r="C23" s="562"/>
      <c r="D23" s="562"/>
      <c r="E23" s="562"/>
      <c r="F23" s="562"/>
      <c r="G23" s="566"/>
      <c r="H23" s="567" t="s">
        <v>516</v>
      </c>
      <c r="I23" s="568"/>
      <c r="J23" s="564"/>
      <c r="K23" s="567" t="s">
        <v>201</v>
      </c>
      <c r="L23" s="568"/>
      <c r="M23" s="568"/>
      <c r="O23" s="409"/>
      <c r="P23" s="409"/>
      <c r="Q23" s="409"/>
    </row>
    <row r="24" spans="1:17" ht="15.75" customHeight="1">
      <c r="A24" s="565"/>
      <c r="B24" s="558" t="s">
        <v>511</v>
      </c>
      <c r="C24" s="559"/>
      <c r="D24" s="560"/>
      <c r="E24" s="558" t="s">
        <v>512</v>
      </c>
      <c r="F24" s="559"/>
      <c r="G24" s="560"/>
      <c r="H24" s="569"/>
      <c r="I24" s="570"/>
      <c r="J24" s="571"/>
      <c r="K24" s="569"/>
      <c r="L24" s="570"/>
      <c r="M24" s="570"/>
      <c r="O24" s="409"/>
      <c r="P24" s="409"/>
      <c r="Q24" s="409"/>
    </row>
    <row r="25" spans="1:17" ht="31.5">
      <c r="A25" s="91" t="s">
        <v>200</v>
      </c>
      <c r="B25" s="92" t="s">
        <v>513</v>
      </c>
      <c r="C25" s="93" t="s">
        <v>514</v>
      </c>
      <c r="D25" s="92" t="s">
        <v>131</v>
      </c>
      <c r="E25" s="93" t="s">
        <v>513</v>
      </c>
      <c r="F25" s="92" t="s">
        <v>514</v>
      </c>
      <c r="G25" s="93" t="s">
        <v>515</v>
      </c>
      <c r="H25" s="92" t="s">
        <v>513</v>
      </c>
      <c r="I25" s="93" t="s">
        <v>514</v>
      </c>
      <c r="J25" s="92" t="s">
        <v>515</v>
      </c>
      <c r="K25" s="93" t="s">
        <v>513</v>
      </c>
      <c r="L25" s="92" t="s">
        <v>514</v>
      </c>
      <c r="M25" s="93" t="s">
        <v>515</v>
      </c>
      <c r="O25" s="409"/>
      <c r="Q25" s="409"/>
    </row>
    <row r="26" spans="1:17" ht="15.75">
      <c r="A26" s="98" t="s">
        <v>192</v>
      </c>
      <c r="B26" s="99">
        <v>3026</v>
      </c>
      <c r="C26" s="99">
        <v>711</v>
      </c>
      <c r="D26" s="99">
        <v>3737</v>
      </c>
      <c r="E26" s="99">
        <v>336</v>
      </c>
      <c r="F26" s="99">
        <v>20</v>
      </c>
      <c r="G26" s="99">
        <v>356</v>
      </c>
      <c r="H26" s="99">
        <v>0</v>
      </c>
      <c r="I26" s="99">
        <v>0</v>
      </c>
      <c r="J26" s="99">
        <v>0</v>
      </c>
      <c r="K26" s="410">
        <v>261535</v>
      </c>
      <c r="L26" s="410">
        <v>241656</v>
      </c>
      <c r="M26" s="411">
        <v>503192</v>
      </c>
      <c r="O26" s="409"/>
      <c r="Q26" s="409"/>
    </row>
    <row r="27" spans="1:17" ht="15.75">
      <c r="A27" s="103" t="s">
        <v>191</v>
      </c>
      <c r="B27" s="99">
        <v>2029</v>
      </c>
      <c r="C27" s="99">
        <v>583</v>
      </c>
      <c r="D27" s="99">
        <v>2612</v>
      </c>
      <c r="E27" s="99">
        <v>305</v>
      </c>
      <c r="F27" s="99">
        <v>20</v>
      </c>
      <c r="G27" s="99">
        <v>325</v>
      </c>
      <c r="H27" s="99">
        <v>0</v>
      </c>
      <c r="I27" s="99">
        <v>0</v>
      </c>
      <c r="J27" s="99">
        <v>0</v>
      </c>
      <c r="K27" s="410">
        <v>238426</v>
      </c>
      <c r="L27" s="410">
        <v>223336</v>
      </c>
      <c r="M27" s="411">
        <v>461764</v>
      </c>
      <c r="O27" s="409"/>
      <c r="Q27" s="409"/>
    </row>
    <row r="28" spans="1:17" ht="15.75">
      <c r="A28" s="104" t="s">
        <v>190</v>
      </c>
      <c r="B28" s="410">
        <v>5055</v>
      </c>
      <c r="C28" s="410">
        <v>1294</v>
      </c>
      <c r="D28" s="410">
        <v>6349</v>
      </c>
      <c r="E28" s="410">
        <v>641</v>
      </c>
      <c r="F28" s="410">
        <v>40</v>
      </c>
      <c r="G28" s="410">
        <v>681</v>
      </c>
      <c r="H28" s="410">
        <v>0</v>
      </c>
      <c r="I28" s="410">
        <v>0</v>
      </c>
      <c r="J28" s="410">
        <v>0</v>
      </c>
      <c r="K28" s="410">
        <v>499961</v>
      </c>
      <c r="L28" s="410">
        <v>464992</v>
      </c>
      <c r="M28" s="411">
        <v>964956</v>
      </c>
      <c r="O28" s="409"/>
      <c r="Q28" s="409"/>
    </row>
    <row r="29" spans="1:17" ht="15.75">
      <c r="A29" s="105" t="s">
        <v>213</v>
      </c>
      <c r="B29" s="410">
        <v>44333</v>
      </c>
      <c r="C29" s="410">
        <v>7498</v>
      </c>
      <c r="D29" s="410">
        <v>51831</v>
      </c>
      <c r="E29" s="410">
        <v>8346</v>
      </c>
      <c r="F29" s="410">
        <v>3208</v>
      </c>
      <c r="G29" s="410">
        <v>11554</v>
      </c>
      <c r="H29" s="410">
        <v>760</v>
      </c>
      <c r="I29" s="410">
        <v>63</v>
      </c>
      <c r="J29" s="410">
        <v>823</v>
      </c>
      <c r="K29" s="410">
        <v>11762755</v>
      </c>
      <c r="L29" s="410">
        <v>10613365</v>
      </c>
      <c r="M29" s="411">
        <v>22376159</v>
      </c>
      <c r="O29" s="409"/>
      <c r="Q29" s="409"/>
    </row>
    <row r="30" spans="1:17">
      <c r="A30" s="146"/>
      <c r="B30" s="147"/>
      <c r="C30" s="147"/>
      <c r="D30" s="147"/>
      <c r="E30" s="147"/>
      <c r="F30" s="147"/>
      <c r="G30" s="147"/>
      <c r="H30" s="147"/>
      <c r="I30" s="147"/>
      <c r="J30" s="147"/>
      <c r="K30" s="147"/>
      <c r="L30" s="147"/>
      <c r="M30" s="147"/>
    </row>
    <row r="31" spans="1:17">
      <c r="A31" s="96" t="s">
        <v>517</v>
      </c>
      <c r="B31" s="147"/>
      <c r="C31" s="147"/>
      <c r="D31" s="147"/>
      <c r="E31" s="147"/>
      <c r="F31" s="147"/>
      <c r="G31" s="147"/>
      <c r="H31" s="147"/>
      <c r="I31" s="147"/>
      <c r="J31" s="147"/>
      <c r="K31" s="147"/>
      <c r="L31" s="147"/>
      <c r="M31" s="147"/>
    </row>
    <row r="32" spans="1:17">
      <c r="A32" s="96" t="s">
        <v>518</v>
      </c>
      <c r="B32" s="147"/>
      <c r="C32" s="147"/>
      <c r="D32" s="147"/>
      <c r="E32" s="147"/>
      <c r="F32" s="147"/>
      <c r="G32" s="147"/>
      <c r="H32" s="147"/>
      <c r="I32" s="147"/>
      <c r="J32" s="147"/>
    </row>
    <row r="33" spans="1:13">
      <c r="A33" s="146"/>
      <c r="B33" s="147"/>
      <c r="C33" s="147"/>
      <c r="D33" s="147"/>
      <c r="E33" s="147"/>
      <c r="F33" s="147"/>
      <c r="G33" s="147"/>
      <c r="H33" s="147"/>
      <c r="I33" s="147"/>
      <c r="J33" s="147"/>
    </row>
    <row r="34" spans="1:13" ht="15.75">
      <c r="A34" s="2" t="s">
        <v>214</v>
      </c>
      <c r="B34" s="97"/>
      <c r="C34" s="97"/>
      <c r="D34" s="97"/>
      <c r="E34" s="97"/>
      <c r="F34" s="97"/>
      <c r="G34" s="97"/>
      <c r="H34" s="97"/>
      <c r="I34" s="97"/>
      <c r="J34" s="97"/>
    </row>
    <row r="35" spans="1:13" ht="15.75">
      <c r="A35" s="2" t="s">
        <v>41</v>
      </c>
      <c r="B35" s="97"/>
      <c r="C35" s="97"/>
      <c r="D35" s="97"/>
      <c r="E35" s="97"/>
      <c r="F35" s="97"/>
      <c r="G35" s="97"/>
      <c r="H35" s="97"/>
      <c r="I35" s="97"/>
      <c r="J35" s="97"/>
    </row>
    <row r="36" spans="1:13">
      <c r="A36" s="78"/>
      <c r="B36" s="78"/>
      <c r="C36" s="78"/>
      <c r="D36" s="78"/>
      <c r="E36" s="78"/>
      <c r="F36" s="78"/>
      <c r="G36" s="78"/>
      <c r="H36" s="78"/>
      <c r="I36" s="78"/>
      <c r="J36" s="78"/>
    </row>
    <row r="37" spans="1:13">
      <c r="A37" s="78"/>
      <c r="B37" s="78"/>
      <c r="C37" s="78"/>
      <c r="D37" s="78"/>
      <c r="E37" s="78"/>
      <c r="F37" s="78"/>
      <c r="G37" s="78"/>
      <c r="H37" s="78"/>
      <c r="I37" s="78"/>
      <c r="J37" s="78"/>
      <c r="M37" s="145"/>
    </row>
    <row r="38" spans="1:13">
      <c r="A38" s="78"/>
      <c r="B38" s="78"/>
      <c r="C38" s="78"/>
      <c r="D38" s="78"/>
      <c r="E38" s="78"/>
      <c r="F38" s="78"/>
      <c r="G38" s="78"/>
      <c r="H38" s="78"/>
      <c r="I38" s="78"/>
      <c r="J38" s="78"/>
    </row>
    <row r="39" spans="1:13">
      <c r="A39" s="78"/>
      <c r="B39" s="78"/>
      <c r="C39" s="78"/>
      <c r="D39" s="78"/>
      <c r="E39" s="78"/>
      <c r="F39" s="78"/>
      <c r="G39" s="78"/>
      <c r="H39" s="78"/>
      <c r="I39" s="78"/>
      <c r="J39" s="78"/>
    </row>
    <row r="40" spans="1:13">
      <c r="A40" s="78"/>
      <c r="B40" s="78"/>
      <c r="C40" s="78"/>
      <c r="D40" s="78"/>
      <c r="E40" s="78"/>
      <c r="F40" s="78"/>
      <c r="G40" s="78"/>
      <c r="H40" s="78"/>
      <c r="I40" s="78"/>
      <c r="J40" s="78"/>
    </row>
    <row r="41" spans="1:13">
      <c r="A41" s="78"/>
      <c r="B41" s="78"/>
      <c r="C41" s="78"/>
      <c r="D41" s="78"/>
      <c r="E41" s="78"/>
      <c r="F41" s="78"/>
      <c r="G41" s="78"/>
      <c r="H41" s="78"/>
      <c r="I41" s="78"/>
      <c r="J41" s="78"/>
    </row>
    <row r="42" spans="1:13">
      <c r="A42" s="78"/>
      <c r="B42" s="78"/>
      <c r="C42" s="78"/>
      <c r="D42" s="78"/>
      <c r="E42" s="78"/>
      <c r="F42" s="78"/>
      <c r="G42" s="78"/>
      <c r="H42" s="78"/>
      <c r="I42" s="78"/>
      <c r="J42" s="78"/>
    </row>
    <row r="43" spans="1:13">
      <c r="A43" s="78"/>
      <c r="B43" s="78"/>
      <c r="C43" s="78"/>
      <c r="D43" s="78"/>
      <c r="E43" s="78"/>
      <c r="F43" s="78"/>
      <c r="G43" s="78"/>
      <c r="H43" s="78"/>
      <c r="I43" s="78"/>
      <c r="J43" s="78"/>
    </row>
    <row r="44" spans="1:13">
      <c r="A44" s="78"/>
      <c r="B44" s="78"/>
      <c r="C44" s="78"/>
      <c r="D44" s="78"/>
      <c r="E44" s="78"/>
      <c r="F44" s="78"/>
      <c r="G44" s="78"/>
      <c r="H44" s="78"/>
      <c r="I44" s="78"/>
      <c r="J44" s="78"/>
    </row>
    <row r="45" spans="1:13">
      <c r="A45" s="78"/>
      <c r="B45" s="78"/>
      <c r="C45" s="78"/>
      <c r="D45" s="78"/>
      <c r="E45" s="78"/>
      <c r="F45" s="78"/>
      <c r="G45" s="78"/>
      <c r="H45" s="78"/>
      <c r="I45" s="78"/>
      <c r="J45" s="78"/>
    </row>
    <row r="46" spans="1:13">
      <c r="A46" s="78"/>
      <c r="B46" s="78"/>
      <c r="C46" s="78"/>
      <c r="D46" s="78"/>
      <c r="E46" s="78"/>
      <c r="F46" s="78"/>
      <c r="G46" s="78"/>
      <c r="H46" s="78"/>
      <c r="I46" s="78"/>
      <c r="J46" s="78"/>
    </row>
    <row r="47" spans="1:13">
      <c r="H47" s="77"/>
    </row>
    <row r="48" spans="1:13">
      <c r="H48" s="77"/>
    </row>
    <row r="49" spans="6:8">
      <c r="H49" s="77"/>
    </row>
    <row r="50" spans="6:8">
      <c r="H50" s="77"/>
    </row>
    <row r="51" spans="6:8">
      <c r="H51" s="77"/>
    </row>
    <row r="52" spans="6:8">
      <c r="F52" s="77"/>
      <c r="G52" s="77"/>
      <c r="H52" s="77"/>
    </row>
    <row r="53" spans="6:8">
      <c r="F53" s="77"/>
      <c r="G53" s="77"/>
    </row>
    <row r="54" spans="6:8">
      <c r="F54" s="77"/>
      <c r="G54" s="77"/>
    </row>
    <row r="55" spans="6:8">
      <c r="F55" s="77"/>
      <c r="G55" s="77"/>
    </row>
    <row r="56" spans="6:8">
      <c r="F56" s="77"/>
      <c r="G56" s="77"/>
      <c r="H56" s="77"/>
    </row>
    <row r="57" spans="6:8">
      <c r="F57" s="77"/>
      <c r="G57" s="77"/>
    </row>
    <row r="58" spans="6:8">
      <c r="F58" s="77"/>
      <c r="G58" s="77"/>
      <c r="H58" s="77"/>
    </row>
    <row r="59" spans="6:8">
      <c r="F59" s="77"/>
      <c r="G59" s="77"/>
      <c r="H59" s="77"/>
    </row>
    <row r="60" spans="6:8">
      <c r="F60" s="77"/>
      <c r="G60" s="77"/>
      <c r="H60" s="77"/>
    </row>
    <row r="61" spans="6:8">
      <c r="F61" s="77"/>
      <c r="G61" s="77"/>
    </row>
    <row r="62" spans="6:8">
      <c r="H62" s="77"/>
    </row>
    <row r="63" spans="6:8">
      <c r="H63" s="77"/>
    </row>
    <row r="64" spans="6:8">
      <c r="H64" s="77"/>
    </row>
    <row r="65" spans="6:8">
      <c r="F65" s="77"/>
      <c r="G65" s="77"/>
      <c r="H65" s="77"/>
    </row>
    <row r="66" spans="6:8">
      <c r="F66" s="77"/>
      <c r="G66" s="77"/>
      <c r="H66" s="77"/>
    </row>
    <row r="67" spans="6:8">
      <c r="F67" s="77"/>
      <c r="G67" s="77"/>
      <c r="H67" s="77"/>
    </row>
    <row r="68" spans="6:8">
      <c r="F68" s="77"/>
      <c r="G68" s="77"/>
      <c r="H68" s="77"/>
    </row>
    <row r="69" spans="6:8">
      <c r="H69" s="77"/>
    </row>
    <row r="70" spans="6:8">
      <c r="G70" s="77"/>
    </row>
    <row r="71" spans="6:8">
      <c r="F71" s="77"/>
      <c r="G71" s="77"/>
      <c r="H71" s="77"/>
    </row>
    <row r="72" spans="6:8">
      <c r="F72" s="77"/>
      <c r="G72" s="77"/>
      <c r="H72" s="77"/>
    </row>
    <row r="73" spans="6:8">
      <c r="F73" s="77"/>
      <c r="G73" s="77"/>
    </row>
    <row r="74" spans="6:8">
      <c r="F74" s="77"/>
      <c r="G74" s="77"/>
    </row>
    <row r="75" spans="6:8">
      <c r="F75" s="77"/>
      <c r="G75" s="77"/>
      <c r="H75" s="77"/>
    </row>
    <row r="76" spans="6:8">
      <c r="F76" s="77"/>
      <c r="G76" s="77"/>
      <c r="H76" s="77"/>
    </row>
    <row r="77" spans="6:8">
      <c r="F77" s="77"/>
      <c r="G77" s="77"/>
      <c r="H77" s="77"/>
    </row>
    <row r="78" spans="6:8">
      <c r="F78" s="77"/>
      <c r="G78" s="77"/>
      <c r="H78" s="77"/>
    </row>
    <row r="79" spans="6:8">
      <c r="F79" s="77"/>
      <c r="G79" s="77"/>
      <c r="H79" s="77"/>
    </row>
    <row r="80" spans="6:8">
      <c r="F80" s="77"/>
      <c r="G80" s="77"/>
    </row>
    <row r="81" spans="5:8">
      <c r="E81" s="77"/>
      <c r="H81" s="77"/>
    </row>
    <row r="82" spans="5:8">
      <c r="E82" s="77"/>
      <c r="G82" s="77"/>
      <c r="H82" s="77"/>
    </row>
  </sheetData>
  <sheetProtection algorithmName="SHA-512" hashValue="rlRK8ntYlM0U45F+aGOAoFlMCmqusHakO7VwBBUyWqezsn7j7E8+OvsToG6tLiM6arSftYJ9d7ukKMuF3Oq5fQ==" saltValue="k00RokB9KZw1eOSYGOcs8Q==" spinCount="100000" sheet="1" objects="1" scenarios="1"/>
  <mergeCells count="21">
    <mergeCell ref="A13:P13"/>
    <mergeCell ref="E24:G24"/>
    <mergeCell ref="B14:J14"/>
    <mergeCell ref="K14:P14"/>
    <mergeCell ref="A14:A15"/>
    <mergeCell ref="A23:A24"/>
    <mergeCell ref="B23:G23"/>
    <mergeCell ref="K23:M24"/>
    <mergeCell ref="B15:D15"/>
    <mergeCell ref="E15:G15"/>
    <mergeCell ref="H15:J15"/>
    <mergeCell ref="K15:M15"/>
    <mergeCell ref="N15:P15"/>
    <mergeCell ref="H23:J24"/>
    <mergeCell ref="B24:D24"/>
    <mergeCell ref="A1:J1"/>
    <mergeCell ref="B2:D2"/>
    <mergeCell ref="E2:F2"/>
    <mergeCell ref="G2:H2"/>
    <mergeCell ref="I2:I3"/>
    <mergeCell ref="J2:J3"/>
  </mergeCells>
  <printOptions horizontalCentered="1" verticalCentered="1"/>
  <pageMargins left="0" right="0" top="0" bottom="0" header="0" footer="0"/>
  <pageSetup paperSize="9" scale="50" firstPageNumber="0"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4"/>
  <sheetViews>
    <sheetView showGridLines="0" zoomScale="85" zoomScaleNormal="85" workbookViewId="0">
      <selection activeCell="C20" sqref="C20"/>
    </sheetView>
  </sheetViews>
  <sheetFormatPr baseColWidth="10" defaultColWidth="9.140625" defaultRowHeight="12.75"/>
  <cols>
    <col min="1" max="1" width="39" style="268" customWidth="1"/>
    <col min="2" max="4" width="27" style="268" customWidth="1"/>
    <col min="5" max="5" width="24.140625" style="268" customWidth="1"/>
    <col min="6" max="16384" width="9.140625" style="166"/>
  </cols>
  <sheetData>
    <row r="1" spans="1:4" ht="34.5" customHeight="1">
      <c r="A1" s="579" t="s">
        <v>403</v>
      </c>
      <c r="B1" s="579"/>
      <c r="C1" s="579"/>
      <c r="D1" s="579"/>
    </row>
    <row r="2" spans="1:4">
      <c r="A2" s="580" t="s">
        <v>212</v>
      </c>
      <c r="B2" s="580"/>
      <c r="C2" s="580"/>
    </row>
    <row r="3" spans="1:4" ht="30.75" customHeight="1" thickBot="1">
      <c r="A3" s="204" t="s">
        <v>495</v>
      </c>
      <c r="B3" s="578" t="s">
        <v>724</v>
      </c>
      <c r="C3" s="578"/>
      <c r="D3" s="578"/>
    </row>
    <row r="4" spans="1:4" ht="30" customHeight="1">
      <c r="A4" s="82" t="s">
        <v>36</v>
      </c>
      <c r="B4" s="162" t="s">
        <v>211</v>
      </c>
      <c r="C4" s="163" t="s">
        <v>210</v>
      </c>
      <c r="D4" s="163" t="s">
        <v>209</v>
      </c>
    </row>
    <row r="5" spans="1:4" ht="15" thickBot="1">
      <c r="A5" s="80" t="s">
        <v>1</v>
      </c>
      <c r="B5" s="172">
        <v>37220</v>
      </c>
      <c r="C5" s="173">
        <v>31810</v>
      </c>
      <c r="D5" s="173">
        <v>5410</v>
      </c>
    </row>
    <row r="6" spans="1:4" ht="15" thickBot="1">
      <c r="A6" s="81" t="s">
        <v>2</v>
      </c>
      <c r="B6" s="174">
        <v>4245</v>
      </c>
      <c r="C6" s="175">
        <v>3880</v>
      </c>
      <c r="D6" s="175">
        <v>365</v>
      </c>
    </row>
    <row r="7" spans="1:4" ht="15" thickBot="1">
      <c r="A7" s="81" t="s">
        <v>3</v>
      </c>
      <c r="B7" s="174">
        <v>2285</v>
      </c>
      <c r="C7" s="175">
        <v>1715</v>
      </c>
      <c r="D7" s="175">
        <v>570</v>
      </c>
    </row>
    <row r="8" spans="1:4" ht="15" thickBot="1">
      <c r="A8" s="81" t="s">
        <v>4</v>
      </c>
      <c r="B8" s="174">
        <v>33730</v>
      </c>
      <c r="C8" s="175">
        <v>25800</v>
      </c>
      <c r="D8" s="175">
        <v>7930</v>
      </c>
    </row>
    <row r="9" spans="1:4" ht="15" thickBot="1">
      <c r="A9" s="81" t="s">
        <v>5</v>
      </c>
      <c r="B9" s="174">
        <v>1220</v>
      </c>
      <c r="C9" s="175">
        <v>840</v>
      </c>
      <c r="D9" s="175">
        <v>380</v>
      </c>
    </row>
    <row r="10" spans="1:4" ht="15" thickBot="1">
      <c r="A10" s="81" t="s">
        <v>6</v>
      </c>
      <c r="B10" s="174">
        <v>6725</v>
      </c>
      <c r="C10" s="175">
        <v>5220</v>
      </c>
      <c r="D10" s="175">
        <v>1505</v>
      </c>
    </row>
    <row r="11" spans="1:4" ht="15" thickBot="1">
      <c r="A11" s="81" t="s">
        <v>7</v>
      </c>
      <c r="B11" s="174">
        <v>490</v>
      </c>
      <c r="C11" s="176">
        <v>350</v>
      </c>
      <c r="D11" s="176">
        <v>140</v>
      </c>
    </row>
    <row r="12" spans="1:4" ht="15" thickBot="1">
      <c r="A12" s="81" t="s">
        <v>8</v>
      </c>
      <c r="B12" s="174">
        <v>1255</v>
      </c>
      <c r="C12" s="175">
        <v>895</v>
      </c>
      <c r="D12" s="175">
        <v>360</v>
      </c>
    </row>
    <row r="13" spans="1:4" ht="15" thickBot="1">
      <c r="A13" s="81" t="s">
        <v>9</v>
      </c>
      <c r="B13" s="174">
        <v>16320</v>
      </c>
      <c r="C13" s="175">
        <v>12645</v>
      </c>
      <c r="D13" s="175">
        <v>3675</v>
      </c>
    </row>
    <row r="14" spans="1:4" ht="15" thickBot="1">
      <c r="A14" s="81" t="s">
        <v>10</v>
      </c>
      <c r="B14" s="174">
        <v>1145</v>
      </c>
      <c r="C14" s="175">
        <v>765</v>
      </c>
      <c r="D14" s="175">
        <v>380</v>
      </c>
    </row>
    <row r="15" spans="1:4" ht="15" thickBot="1">
      <c r="A15" s="81" t="s">
        <v>11</v>
      </c>
      <c r="B15" s="174">
        <v>7335</v>
      </c>
      <c r="C15" s="175">
        <v>5740</v>
      </c>
      <c r="D15" s="175">
        <v>1595</v>
      </c>
    </row>
    <row r="16" spans="1:4" ht="15" thickBot="1">
      <c r="A16" s="81" t="s">
        <v>12</v>
      </c>
      <c r="B16" s="174">
        <v>6630</v>
      </c>
      <c r="C16" s="175">
        <v>5375</v>
      </c>
      <c r="D16" s="175">
        <v>1255</v>
      </c>
    </row>
    <row r="17" spans="1:4" ht="15" thickBot="1">
      <c r="A17" s="81" t="s">
        <v>13</v>
      </c>
      <c r="B17" s="174">
        <v>5430</v>
      </c>
      <c r="C17" s="175">
        <v>3655</v>
      </c>
      <c r="D17" s="175">
        <v>1775</v>
      </c>
    </row>
    <row r="18" spans="1:4" ht="15" thickBot="1">
      <c r="A18" s="81" t="s">
        <v>14</v>
      </c>
      <c r="B18" s="174">
        <v>69975</v>
      </c>
      <c r="C18" s="175">
        <v>60105</v>
      </c>
      <c r="D18" s="175">
        <v>9870</v>
      </c>
    </row>
    <row r="19" spans="1:4" ht="15" thickBot="1">
      <c r="A19" s="81" t="s">
        <v>15</v>
      </c>
      <c r="B19" s="174">
        <v>2005</v>
      </c>
      <c r="C19" s="175">
        <v>1460</v>
      </c>
      <c r="D19" s="175">
        <v>545</v>
      </c>
    </row>
    <row r="20" spans="1:4" ht="15" thickBot="1">
      <c r="A20" s="81" t="s">
        <v>16</v>
      </c>
      <c r="B20" s="174">
        <v>12190</v>
      </c>
      <c r="C20" s="175">
        <v>9380</v>
      </c>
      <c r="D20" s="175">
        <v>2810</v>
      </c>
    </row>
    <row r="21" spans="1:4" ht="15" thickBot="1">
      <c r="A21" s="81" t="s">
        <v>17</v>
      </c>
      <c r="B21" s="174">
        <v>15995</v>
      </c>
      <c r="C21" s="175">
        <v>13045</v>
      </c>
      <c r="D21" s="173">
        <v>2950</v>
      </c>
    </row>
    <row r="22" spans="1:4" ht="15" thickBot="1">
      <c r="A22" s="81" t="s">
        <v>18</v>
      </c>
      <c r="B22" s="174">
        <v>7610</v>
      </c>
      <c r="C22" s="175">
        <v>5070</v>
      </c>
      <c r="D22" s="175">
        <v>2540</v>
      </c>
    </row>
    <row r="23" spans="1:4" ht="15" thickBot="1">
      <c r="A23" s="81" t="s">
        <v>19</v>
      </c>
      <c r="B23" s="174">
        <v>7265</v>
      </c>
      <c r="C23" s="175">
        <v>6035</v>
      </c>
      <c r="D23" s="175">
        <v>1230</v>
      </c>
    </row>
    <row r="24" spans="1:4" ht="15" thickBot="1">
      <c r="A24" s="81" t="s">
        <v>20</v>
      </c>
      <c r="B24" s="174">
        <v>825</v>
      </c>
      <c r="C24" s="175">
        <v>540</v>
      </c>
      <c r="D24" s="175">
        <v>285</v>
      </c>
    </row>
    <row r="25" spans="1:4" ht="15" thickBot="1">
      <c r="A25" s="81" t="s">
        <v>21</v>
      </c>
      <c r="B25" s="174">
        <v>9990</v>
      </c>
      <c r="C25" s="175">
        <v>8040</v>
      </c>
      <c r="D25" s="175">
        <v>1950</v>
      </c>
    </row>
    <row r="26" spans="1:4" ht="15" thickBot="1">
      <c r="A26" s="81" t="s">
        <v>22</v>
      </c>
      <c r="B26" s="174">
        <v>151555</v>
      </c>
      <c r="C26" s="175">
        <v>137710</v>
      </c>
      <c r="D26" s="175">
        <v>13845</v>
      </c>
    </row>
    <row r="27" spans="1:4" ht="15" thickBot="1">
      <c r="A27" s="81" t="s">
        <v>23</v>
      </c>
      <c r="B27" s="174">
        <v>3615</v>
      </c>
      <c r="C27" s="175">
        <v>2495</v>
      </c>
      <c r="D27" s="176">
        <v>1120</v>
      </c>
    </row>
    <row r="28" spans="1:4" ht="15" thickBot="1">
      <c r="A28" s="81" t="s">
        <v>24</v>
      </c>
      <c r="B28" s="174">
        <v>4180</v>
      </c>
      <c r="C28" s="175">
        <v>3105</v>
      </c>
      <c r="D28" s="175">
        <v>1075</v>
      </c>
    </row>
    <row r="29" spans="1:4" ht="15" thickBot="1">
      <c r="A29" s="81" t="s">
        <v>25</v>
      </c>
      <c r="B29" s="174">
        <v>1890</v>
      </c>
      <c r="C29" s="175">
        <v>1325</v>
      </c>
      <c r="D29" s="175">
        <v>565</v>
      </c>
    </row>
    <row r="30" spans="1:4" ht="15" thickBot="1">
      <c r="A30" s="81" t="s">
        <v>26</v>
      </c>
      <c r="B30" s="174">
        <v>1095</v>
      </c>
      <c r="C30" s="175">
        <v>770</v>
      </c>
      <c r="D30" s="175">
        <v>325</v>
      </c>
    </row>
    <row r="31" spans="1:4" ht="15" thickBot="1">
      <c r="A31" s="81" t="s">
        <v>27</v>
      </c>
      <c r="B31" s="174">
        <v>6735</v>
      </c>
      <c r="C31" s="175">
        <v>5210</v>
      </c>
      <c r="D31" s="175">
        <v>1525</v>
      </c>
    </row>
    <row r="32" spans="1:4" ht="15" thickBot="1">
      <c r="A32" s="81" t="s">
        <v>28</v>
      </c>
      <c r="B32" s="177">
        <v>470</v>
      </c>
      <c r="C32" s="176">
        <v>320</v>
      </c>
      <c r="D32" s="175">
        <v>150</v>
      </c>
    </row>
    <row r="33" spans="1:4" ht="15" thickBot="1">
      <c r="A33" s="81" t="s">
        <v>29</v>
      </c>
      <c r="B33" s="174">
        <v>2140</v>
      </c>
      <c r="C33" s="175">
        <v>1410</v>
      </c>
      <c r="D33" s="175">
        <v>730</v>
      </c>
    </row>
    <row r="34" spans="1:4" ht="15" thickBot="1">
      <c r="A34" s="81" t="s">
        <v>30</v>
      </c>
      <c r="B34" s="174">
        <v>1735</v>
      </c>
      <c r="C34" s="175">
        <v>1180</v>
      </c>
      <c r="D34" s="175">
        <v>555</v>
      </c>
    </row>
    <row r="35" spans="1:4" ht="15" thickBot="1">
      <c r="A35" s="81" t="s">
        <v>31</v>
      </c>
      <c r="B35" s="177">
        <v>620</v>
      </c>
      <c r="C35" s="176">
        <v>475</v>
      </c>
      <c r="D35" s="175">
        <v>145</v>
      </c>
    </row>
    <row r="36" spans="1:4" ht="14.25">
      <c r="A36" s="82" t="s">
        <v>215</v>
      </c>
      <c r="B36" s="178">
        <v>423920</v>
      </c>
      <c r="C36" s="179">
        <v>356365</v>
      </c>
      <c r="D36" s="179">
        <v>67555</v>
      </c>
    </row>
    <row r="37" spans="1:4">
      <c r="B37" s="181"/>
      <c r="C37" s="181"/>
      <c r="D37" s="181"/>
    </row>
    <row r="38" spans="1:4" ht="12.75" customHeight="1">
      <c r="A38" s="581" t="s">
        <v>725</v>
      </c>
      <c r="B38" s="581"/>
      <c r="C38" s="581"/>
      <c r="D38" s="181"/>
    </row>
    <row r="39" spans="1:4">
      <c r="A39" s="581"/>
      <c r="B39" s="581"/>
      <c r="C39" s="581"/>
      <c r="D39" s="181"/>
    </row>
    <row r="40" spans="1:4">
      <c r="A40" s="581"/>
      <c r="B40" s="581"/>
      <c r="C40" s="581"/>
      <c r="D40" s="181"/>
    </row>
    <row r="41" spans="1:4">
      <c r="A41" s="581"/>
      <c r="B41" s="581"/>
      <c r="C41" s="581"/>
      <c r="D41" s="181"/>
    </row>
    <row r="42" spans="1:4">
      <c r="A42" s="581"/>
      <c r="B42" s="581"/>
      <c r="C42" s="581"/>
      <c r="D42" s="181"/>
    </row>
    <row r="43" spans="1:4">
      <c r="A43" s="581"/>
      <c r="B43" s="581"/>
      <c r="C43" s="581"/>
      <c r="D43" s="181"/>
    </row>
    <row r="44" spans="1:4">
      <c r="A44" s="581"/>
      <c r="B44" s="581"/>
      <c r="C44" s="581"/>
      <c r="D44" s="181"/>
    </row>
    <row r="45" spans="1:4">
      <c r="A45" s="581"/>
      <c r="B45" s="581"/>
      <c r="C45" s="581"/>
    </row>
    <row r="46" spans="1:4">
      <c r="A46" s="581"/>
      <c r="B46" s="581"/>
      <c r="C46" s="581"/>
    </row>
    <row r="47" spans="1:4">
      <c r="A47" s="581"/>
      <c r="B47" s="581"/>
      <c r="C47" s="581"/>
    </row>
    <row r="48" spans="1:4">
      <c r="A48" s="581"/>
      <c r="B48" s="581"/>
      <c r="C48" s="581"/>
      <c r="D48" s="181"/>
    </row>
    <row r="49" spans="1:5">
      <c r="A49" s="581"/>
      <c r="B49" s="581"/>
      <c r="C49" s="581"/>
    </row>
    <row r="50" spans="1:5">
      <c r="C50" s="181"/>
      <c r="D50" s="181"/>
    </row>
    <row r="52" spans="1:5" ht="15">
      <c r="A52" s="582" t="s">
        <v>712</v>
      </c>
      <c r="B52" s="582"/>
      <c r="C52" s="582"/>
      <c r="D52" s="582"/>
      <c r="E52" s="582"/>
    </row>
    <row r="53" spans="1:5">
      <c r="A53" s="580" t="s">
        <v>212</v>
      </c>
      <c r="B53" s="580"/>
    </row>
    <row r="54" spans="1:5" s="180" customFormat="1" ht="47.25" customHeight="1">
      <c r="A54" s="204" t="s">
        <v>496</v>
      </c>
      <c r="B54" s="204"/>
      <c r="C54" s="459" t="s">
        <v>703</v>
      </c>
      <c r="D54" s="269" t="s">
        <v>724</v>
      </c>
      <c r="E54" s="269" t="s">
        <v>404</v>
      </c>
    </row>
    <row r="55" spans="1:5" ht="15">
      <c r="A55" s="577" t="s">
        <v>381</v>
      </c>
      <c r="B55" s="577"/>
      <c r="C55" s="460"/>
    </row>
    <row r="56" spans="1:5" ht="29.25" customHeight="1">
      <c r="A56" s="572" t="s">
        <v>393</v>
      </c>
      <c r="B56" s="572"/>
      <c r="C56" s="304">
        <v>10460</v>
      </c>
      <c r="D56" s="304">
        <v>10595</v>
      </c>
      <c r="E56" s="348">
        <v>-0.75757575757575757</v>
      </c>
    </row>
    <row r="57" spans="1:5" ht="15" customHeight="1">
      <c r="A57" s="572" t="s">
        <v>529</v>
      </c>
      <c r="B57" s="572"/>
      <c r="C57" s="301">
        <v>105</v>
      </c>
      <c r="D57" s="301">
        <v>105</v>
      </c>
      <c r="E57" s="349">
        <v>0</v>
      </c>
    </row>
    <row r="58" spans="1:5" ht="15" customHeight="1">
      <c r="A58" s="572" t="s">
        <v>530</v>
      </c>
      <c r="B58" s="572"/>
      <c r="C58" s="304">
        <v>4700</v>
      </c>
      <c r="D58" s="304">
        <v>4710</v>
      </c>
      <c r="E58" s="349">
        <v>-0.86862106406080353</v>
      </c>
    </row>
    <row r="59" spans="1:5" ht="29.25" customHeight="1">
      <c r="A59" s="572" t="s">
        <v>531</v>
      </c>
      <c r="B59" s="572"/>
      <c r="C59" s="301">
        <v>560</v>
      </c>
      <c r="D59" s="301">
        <v>560</v>
      </c>
      <c r="E59" s="349">
        <v>0</v>
      </c>
    </row>
    <row r="60" spans="1:5" ht="43.5" customHeight="1">
      <c r="A60" s="572" t="s">
        <v>532</v>
      </c>
      <c r="B60" s="572"/>
      <c r="C60" s="301">
        <v>1680</v>
      </c>
      <c r="D60" s="301">
        <v>1685</v>
      </c>
      <c r="E60" s="349">
        <v>0.92024539877300615</v>
      </c>
    </row>
    <row r="61" spans="1:5" ht="15" customHeight="1">
      <c r="A61" s="572" t="s">
        <v>533</v>
      </c>
      <c r="B61" s="572"/>
      <c r="C61" s="301">
        <v>130</v>
      </c>
      <c r="D61" s="301">
        <v>125</v>
      </c>
      <c r="E61" s="349">
        <v>0</v>
      </c>
    </row>
    <row r="62" spans="1:5" ht="43.5" customHeight="1">
      <c r="A62" s="572" t="s">
        <v>534</v>
      </c>
      <c r="B62" s="572"/>
      <c r="C62" s="301">
        <v>230</v>
      </c>
      <c r="D62" s="301">
        <v>230</v>
      </c>
      <c r="E62" s="349">
        <v>4.0816326530612246</v>
      </c>
    </row>
    <row r="63" spans="1:5" ht="15" customHeight="1">
      <c r="A63" s="572" t="s">
        <v>535</v>
      </c>
      <c r="B63" s="572"/>
      <c r="C63" s="301">
        <v>50</v>
      </c>
      <c r="D63" s="301">
        <v>50</v>
      </c>
      <c r="E63" s="349">
        <v>0</v>
      </c>
    </row>
    <row r="64" spans="1:5" ht="15" customHeight="1">
      <c r="A64" s="572" t="s">
        <v>536</v>
      </c>
      <c r="B64" s="572"/>
      <c r="C64" s="301">
        <v>980</v>
      </c>
      <c r="D64" s="301">
        <v>985</v>
      </c>
      <c r="E64" s="349">
        <v>-0.51020408163265307</v>
      </c>
    </row>
    <row r="65" spans="1:5" ht="15" customHeight="1">
      <c r="A65" s="572" t="s">
        <v>537</v>
      </c>
      <c r="B65" s="572"/>
      <c r="C65" s="301">
        <v>1855</v>
      </c>
      <c r="D65" s="301">
        <v>1860</v>
      </c>
      <c r="E65" s="349">
        <v>-3.0769230769230771</v>
      </c>
    </row>
    <row r="66" spans="1:5" ht="29.25" customHeight="1">
      <c r="A66" s="572" t="s">
        <v>538</v>
      </c>
      <c r="B66" s="572"/>
      <c r="C66" s="301">
        <v>60</v>
      </c>
      <c r="D66" s="301">
        <v>55</v>
      </c>
      <c r="E66" s="349">
        <v>-14.285714285714285</v>
      </c>
    </row>
    <row r="67" spans="1:5" ht="15" customHeight="1">
      <c r="A67" s="572" t="s">
        <v>539</v>
      </c>
      <c r="B67" s="572"/>
      <c r="C67" s="301">
        <v>110</v>
      </c>
      <c r="D67" s="301">
        <v>120</v>
      </c>
      <c r="E67" s="349">
        <v>-4.3478260869565215</v>
      </c>
    </row>
    <row r="68" spans="1:5" ht="29.25" customHeight="1">
      <c r="A68" s="572" t="s">
        <v>540</v>
      </c>
      <c r="B68" s="572"/>
      <c r="C68" s="301">
        <v>345</v>
      </c>
      <c r="D68" s="301">
        <v>350</v>
      </c>
      <c r="E68" s="349">
        <v>0</v>
      </c>
    </row>
    <row r="69" spans="1:5" ht="29.25" customHeight="1">
      <c r="A69" s="572" t="s">
        <v>541</v>
      </c>
      <c r="B69" s="572"/>
      <c r="C69" s="301">
        <v>140</v>
      </c>
      <c r="D69" s="301">
        <v>140</v>
      </c>
      <c r="E69" s="349">
        <v>0</v>
      </c>
    </row>
    <row r="70" spans="1:5" ht="29.25" customHeight="1">
      <c r="A70" s="572" t="s">
        <v>542</v>
      </c>
      <c r="B70" s="572"/>
      <c r="C70" s="301">
        <v>2325</v>
      </c>
      <c r="D70" s="301">
        <v>2370</v>
      </c>
      <c r="E70" s="349">
        <v>0.66371681415929207</v>
      </c>
    </row>
    <row r="71" spans="1:5" ht="15" customHeight="1">
      <c r="A71" s="572" t="s">
        <v>543</v>
      </c>
      <c r="B71" s="572"/>
      <c r="C71" s="301">
        <v>555</v>
      </c>
      <c r="D71" s="301">
        <v>555</v>
      </c>
      <c r="E71" s="349">
        <v>0.97087378640776689</v>
      </c>
    </row>
    <row r="72" spans="1:5" ht="29.25" customHeight="1">
      <c r="A72" s="572" t="s">
        <v>544</v>
      </c>
      <c r="B72" s="572"/>
      <c r="C72" s="301">
        <v>4420</v>
      </c>
      <c r="D72" s="301">
        <v>4480</v>
      </c>
      <c r="E72" s="349">
        <v>-0.22222222222222221</v>
      </c>
    </row>
    <row r="73" spans="1:5" ht="29.25" customHeight="1">
      <c r="A73" s="572" t="s">
        <v>101</v>
      </c>
      <c r="B73" s="572"/>
      <c r="C73" s="301">
        <v>26840</v>
      </c>
      <c r="D73" s="301">
        <v>27140</v>
      </c>
      <c r="E73" s="349">
        <v>-2.1321585903083702</v>
      </c>
    </row>
    <row r="74" spans="1:5" ht="15" customHeight="1">
      <c r="A74" s="572" t="s">
        <v>545</v>
      </c>
      <c r="B74" s="572"/>
      <c r="C74" s="301">
        <v>67570</v>
      </c>
      <c r="D74" s="301">
        <v>68170</v>
      </c>
      <c r="E74" s="349">
        <v>0.70811977340167254</v>
      </c>
    </row>
    <row r="75" spans="1:5" ht="43.5" customHeight="1">
      <c r="A75" s="572" t="s">
        <v>546</v>
      </c>
      <c r="B75" s="572"/>
      <c r="C75" s="305">
        <v>24120</v>
      </c>
      <c r="D75" s="305">
        <v>24300</v>
      </c>
      <c r="E75" s="349">
        <v>0.10354110581901013</v>
      </c>
    </row>
    <row r="76" spans="1:5" s="408" customFormat="1" ht="43.5" customHeight="1">
      <c r="A76" s="572" t="s">
        <v>102</v>
      </c>
      <c r="B76" s="572"/>
      <c r="C76" s="416">
        <v>71470</v>
      </c>
      <c r="D76" s="416">
        <v>71745</v>
      </c>
      <c r="E76" s="349">
        <v>-0.44089280793607061</v>
      </c>
    </row>
    <row r="77" spans="1:5" s="408" customFormat="1" ht="43.5" customHeight="1">
      <c r="A77" s="572" t="s">
        <v>547</v>
      </c>
      <c r="B77" s="572"/>
      <c r="C77" s="416">
        <v>2815</v>
      </c>
      <c r="D77" s="416">
        <v>3255</v>
      </c>
      <c r="E77" s="349">
        <v>-17.953321364452425</v>
      </c>
    </row>
    <row r="78" spans="1:5" s="408" customFormat="1" ht="43.5" customHeight="1">
      <c r="A78" s="572" t="s">
        <v>414</v>
      </c>
      <c r="B78" s="572"/>
      <c r="C78" s="416">
        <v>620</v>
      </c>
      <c r="D78" s="416">
        <v>630</v>
      </c>
      <c r="E78" s="349">
        <v>-0.86206896551724133</v>
      </c>
    </row>
    <row r="79" spans="1:5" s="408" customFormat="1" ht="43.5" customHeight="1">
      <c r="A79" s="572" t="s">
        <v>415</v>
      </c>
      <c r="B79" s="572"/>
      <c r="C79" s="416">
        <v>4675</v>
      </c>
      <c r="D79" s="416">
        <v>4700</v>
      </c>
      <c r="E79" s="349">
        <v>0.10570824524312897</v>
      </c>
    </row>
    <row r="80" spans="1:5" s="408" customFormat="1" ht="43.5" customHeight="1">
      <c r="A80" s="572" t="s">
        <v>548</v>
      </c>
      <c r="B80" s="572"/>
      <c r="C80" s="416">
        <v>4440</v>
      </c>
      <c r="D80" s="416">
        <v>4470</v>
      </c>
      <c r="E80" s="349">
        <v>-0.33745781777277839</v>
      </c>
    </row>
    <row r="81" spans="1:5" s="408" customFormat="1" ht="43.5" customHeight="1">
      <c r="A81" s="572" t="s">
        <v>271</v>
      </c>
      <c r="B81" s="572"/>
      <c r="C81" s="416">
        <v>6175</v>
      </c>
      <c r="D81" s="416">
        <v>6230</v>
      </c>
      <c r="E81" s="349">
        <v>0.21551724137931033</v>
      </c>
    </row>
    <row r="82" spans="1:5" s="408" customFormat="1" ht="43.5" customHeight="1">
      <c r="A82" s="572" t="s">
        <v>549</v>
      </c>
      <c r="B82" s="572"/>
      <c r="C82" s="416">
        <v>10600</v>
      </c>
      <c r="D82" s="416">
        <v>10735</v>
      </c>
      <c r="E82" s="349">
        <v>-9.2936802973977689E-2</v>
      </c>
    </row>
    <row r="83" spans="1:5" s="408" customFormat="1" ht="43.5" customHeight="1">
      <c r="A83" s="572" t="s">
        <v>416</v>
      </c>
      <c r="B83" s="572"/>
      <c r="C83" s="416">
        <v>2260</v>
      </c>
      <c r="D83" s="416">
        <v>2285</v>
      </c>
      <c r="E83" s="349">
        <v>-1.7130620985010707</v>
      </c>
    </row>
    <row r="84" spans="1:5" s="408" customFormat="1" ht="43.5" customHeight="1">
      <c r="A84" s="572" t="s">
        <v>550</v>
      </c>
      <c r="B84" s="572"/>
      <c r="C84" s="416">
        <v>5720</v>
      </c>
      <c r="D84" s="416">
        <v>5805</v>
      </c>
      <c r="E84" s="349">
        <v>-1.4517506404782237</v>
      </c>
    </row>
    <row r="85" spans="1:5" s="408" customFormat="1" ht="43.5" customHeight="1">
      <c r="A85" s="572" t="s">
        <v>551</v>
      </c>
      <c r="B85" s="572"/>
      <c r="C85" s="416">
        <v>33725</v>
      </c>
      <c r="D85" s="416">
        <v>34820</v>
      </c>
      <c r="E85" s="349">
        <v>-1.2349066959385291</v>
      </c>
    </row>
    <row r="86" spans="1:5" s="408" customFormat="1" ht="43.5" customHeight="1">
      <c r="A86" s="572" t="s">
        <v>396</v>
      </c>
      <c r="B86" s="572"/>
      <c r="C86" s="416">
        <v>21695</v>
      </c>
      <c r="D86" s="416">
        <v>21770</v>
      </c>
      <c r="E86" s="349">
        <v>-0.97042513863216262</v>
      </c>
    </row>
    <row r="87" spans="1:5" s="408" customFormat="1" ht="43.5" customHeight="1">
      <c r="A87" s="572" t="s">
        <v>397</v>
      </c>
      <c r="B87" s="572"/>
      <c r="C87" s="416">
        <v>28940</v>
      </c>
      <c r="D87" s="416">
        <v>29175</v>
      </c>
      <c r="E87" s="349">
        <v>-6.3093939866022737</v>
      </c>
    </row>
    <row r="88" spans="1:5" s="408" customFormat="1" ht="43.5" customHeight="1">
      <c r="A88" s="572" t="s">
        <v>426</v>
      </c>
      <c r="B88" s="572"/>
      <c r="C88" s="416">
        <v>30450</v>
      </c>
      <c r="D88" s="416">
        <v>30795</v>
      </c>
      <c r="E88" s="349">
        <v>0.22468303643074947</v>
      </c>
    </row>
    <row r="89" spans="1:5" s="408" customFormat="1" ht="43.5" customHeight="1">
      <c r="A89" s="572" t="s">
        <v>417</v>
      </c>
      <c r="B89" s="572"/>
      <c r="C89" s="416">
        <v>15185</v>
      </c>
      <c r="D89" s="416">
        <v>15345</v>
      </c>
      <c r="E89" s="349">
        <v>0.46932618169627888</v>
      </c>
    </row>
    <row r="90" spans="1:5" s="408" customFormat="1" ht="43.5" customHeight="1">
      <c r="A90" s="572" t="s">
        <v>552</v>
      </c>
      <c r="B90" s="572"/>
      <c r="C90" s="416">
        <v>10195</v>
      </c>
      <c r="D90" s="416">
        <v>10300</v>
      </c>
      <c r="E90" s="349">
        <v>2.6861451460885957</v>
      </c>
    </row>
    <row r="91" spans="1:5" s="408" customFormat="1" ht="43.5" customHeight="1">
      <c r="A91" s="572" t="s">
        <v>553</v>
      </c>
      <c r="B91" s="572"/>
      <c r="C91" s="416">
        <v>18435</v>
      </c>
      <c r="D91" s="416">
        <v>18640</v>
      </c>
      <c r="E91" s="349">
        <v>-0.68765834238146939</v>
      </c>
    </row>
    <row r="92" spans="1:5" s="408" customFormat="1" ht="43.5" customHeight="1">
      <c r="A92" s="572" t="s">
        <v>398</v>
      </c>
      <c r="B92" s="572"/>
      <c r="C92" s="416">
        <v>4540</v>
      </c>
      <c r="D92" s="416">
        <v>4605</v>
      </c>
      <c r="E92" s="349">
        <v>0.22271714922048996</v>
      </c>
    </row>
    <row r="93" spans="1:5" s="408" customFormat="1" ht="43.5" customHeight="1">
      <c r="A93" s="572" t="s">
        <v>399</v>
      </c>
      <c r="B93" s="572"/>
      <c r="C93" s="416">
        <v>30</v>
      </c>
      <c r="D93" s="416">
        <v>30</v>
      </c>
      <c r="E93" s="349">
        <v>0</v>
      </c>
    </row>
    <row r="94" spans="1:5" ht="29.25" customHeight="1">
      <c r="A94" s="572" t="s">
        <v>554</v>
      </c>
      <c r="B94" s="572"/>
      <c r="C94" s="306">
        <v>0</v>
      </c>
      <c r="D94" s="306">
        <v>0</v>
      </c>
      <c r="E94" s="349" t="s">
        <v>555</v>
      </c>
    </row>
    <row r="95" spans="1:5" ht="15" customHeight="1">
      <c r="A95" s="574" t="s">
        <v>382</v>
      </c>
      <c r="B95" s="574"/>
      <c r="C95" s="303">
        <v>419205</v>
      </c>
      <c r="D95" s="303">
        <v>423920</v>
      </c>
      <c r="E95" s="350">
        <f>((D95-C95)/C95*100)</f>
        <v>1.1247480349709569</v>
      </c>
    </row>
    <row r="96" spans="1:5">
      <c r="A96" s="575" t="s">
        <v>208</v>
      </c>
      <c r="B96" s="575"/>
      <c r="C96" s="575"/>
      <c r="D96" s="181"/>
    </row>
    <row r="97" spans="1:12">
      <c r="A97" s="575" t="s">
        <v>383</v>
      </c>
      <c r="B97" s="575"/>
      <c r="C97" s="575"/>
      <c r="D97" s="181"/>
      <c r="E97" s="181"/>
      <c r="G97" s="181"/>
    </row>
    <row r="98" spans="1:12" ht="12.75" customHeight="1">
      <c r="A98" s="576" t="s">
        <v>557</v>
      </c>
      <c r="B98" s="576"/>
      <c r="C98" s="576"/>
      <c r="E98" s="181"/>
      <c r="H98" s="181"/>
      <c r="I98" s="181"/>
    </row>
    <row r="99" spans="1:12" ht="30.75" customHeight="1">
      <c r="A99" s="573" t="s">
        <v>556</v>
      </c>
      <c r="B99" s="573"/>
      <c r="C99" s="573"/>
      <c r="E99" s="181"/>
      <c r="G99" s="181"/>
      <c r="H99" s="181"/>
      <c r="I99" s="181"/>
    </row>
    <row r="100" spans="1:12">
      <c r="A100" s="256" t="s">
        <v>371</v>
      </c>
      <c r="H100" s="181"/>
    </row>
    <row r="101" spans="1:12" ht="15">
      <c r="B101" s="267"/>
    </row>
    <row r="102" spans="1:12" ht="15">
      <c r="A102" s="2" t="s">
        <v>207</v>
      </c>
      <c r="B102" s="267"/>
      <c r="H102" s="181"/>
    </row>
    <row r="103" spans="1:12" ht="15">
      <c r="A103" s="2" t="s">
        <v>41</v>
      </c>
      <c r="B103" s="267"/>
    </row>
    <row r="105" spans="1:12">
      <c r="J105" s="181"/>
      <c r="K105" s="181"/>
      <c r="L105" s="181"/>
    </row>
    <row r="106" spans="1:12">
      <c r="D106" s="181"/>
    </row>
    <row r="109" spans="1:12">
      <c r="J109" s="181"/>
    </row>
    <row r="111" spans="1:12">
      <c r="G111" s="181"/>
    </row>
    <row r="114" spans="5:8">
      <c r="H114" s="181"/>
    </row>
    <row r="124" spans="5:8">
      <c r="E124" s="182"/>
    </row>
  </sheetData>
  <sheetProtection algorithmName="SHA-512" hashValue="YGsDmnFKmhMhq8UvatcT1OMIp/WNfVwtyRGfH/GWmg09uTCEbhbQeFaYK5fVCyDii7bFmwu/9Kp7Q6KBYMlANQ==" saltValue="tffAzoWVXEyZVXq5Jz4/9w==" spinCount="100000" sheet="1" objects="1" scenarios="1"/>
  <mergeCells count="51">
    <mergeCell ref="B3:D3"/>
    <mergeCell ref="A1:D1"/>
    <mergeCell ref="A72:B72"/>
    <mergeCell ref="A61:B61"/>
    <mergeCell ref="A62:B62"/>
    <mergeCell ref="A63:B63"/>
    <mergeCell ref="A64:B64"/>
    <mergeCell ref="A65:B65"/>
    <mergeCell ref="A66:B66"/>
    <mergeCell ref="A60:B60"/>
    <mergeCell ref="A2:C2"/>
    <mergeCell ref="A38:C49"/>
    <mergeCell ref="A53:B53"/>
    <mergeCell ref="A52:E52"/>
    <mergeCell ref="A58:B58"/>
    <mergeCell ref="A57:B57"/>
    <mergeCell ref="A59:B59"/>
    <mergeCell ref="A55:B55"/>
    <mergeCell ref="A56:B56"/>
    <mergeCell ref="A73:B73"/>
    <mergeCell ref="A74:B74"/>
    <mergeCell ref="A75:B75"/>
    <mergeCell ref="A94:B94"/>
    <mergeCell ref="A67:B67"/>
    <mergeCell ref="A68:B68"/>
    <mergeCell ref="A69:B69"/>
    <mergeCell ref="A70:B70"/>
    <mergeCell ref="A71:B71"/>
    <mergeCell ref="A76:B76"/>
    <mergeCell ref="A77:B77"/>
    <mergeCell ref="A78:B78"/>
    <mergeCell ref="A79:B79"/>
    <mergeCell ref="A80:B80"/>
    <mergeCell ref="A81:B81"/>
    <mergeCell ref="A82:B82"/>
    <mergeCell ref="A83:B83"/>
    <mergeCell ref="A84:B84"/>
    <mergeCell ref="A99:C99"/>
    <mergeCell ref="A95:B95"/>
    <mergeCell ref="A96:C96"/>
    <mergeCell ref="A98:C98"/>
    <mergeCell ref="A97:C97"/>
    <mergeCell ref="A85:B85"/>
    <mergeCell ref="A86:B86"/>
    <mergeCell ref="A87:B87"/>
    <mergeCell ref="A93:B93"/>
    <mergeCell ref="A88:B88"/>
    <mergeCell ref="A89:B89"/>
    <mergeCell ref="A90:B90"/>
    <mergeCell ref="A91:B91"/>
    <mergeCell ref="A92:B92"/>
  </mergeCells>
  <pageMargins left="0.75" right="0.75" top="1" bottom="1" header="0.5" footer="0.5"/>
  <pageSetup orientation="portrait" horizontalDpi="300" verticalDpi="300"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8"/>
  <sheetViews>
    <sheetView showGridLines="0" zoomScaleNormal="100" workbookViewId="0">
      <selection activeCell="P24" sqref="P24"/>
    </sheetView>
  </sheetViews>
  <sheetFormatPr baseColWidth="10" defaultRowHeight="15"/>
  <cols>
    <col min="1" max="1" width="58.140625" customWidth="1"/>
    <col min="2" max="2" width="24.5703125" customWidth="1"/>
  </cols>
  <sheetData>
    <row r="1" spans="1:2" ht="53.25" customHeight="1">
      <c r="A1" s="585" t="s">
        <v>406</v>
      </c>
      <c r="B1" s="585"/>
    </row>
    <row r="2" spans="1:2" ht="15.75" thickBot="1">
      <c r="A2" s="580" t="s">
        <v>368</v>
      </c>
      <c r="B2" s="586"/>
    </row>
    <row r="3" spans="1:2" ht="15.75" thickBot="1">
      <c r="A3" s="82" t="s">
        <v>369</v>
      </c>
      <c r="B3" s="225" t="s">
        <v>715</v>
      </c>
    </row>
    <row r="4" spans="1:2" ht="20.25" customHeight="1" thickBot="1">
      <c r="A4" s="197" t="s">
        <v>393</v>
      </c>
      <c r="B4" s="168">
        <v>977</v>
      </c>
    </row>
    <row r="5" spans="1:2" ht="57.75" thickBot="1">
      <c r="A5" s="197" t="s">
        <v>394</v>
      </c>
      <c r="B5" s="168">
        <v>1296</v>
      </c>
    </row>
    <row r="6" spans="1:2" ht="25.5" customHeight="1" thickBot="1">
      <c r="A6" s="197" t="s">
        <v>101</v>
      </c>
      <c r="B6" s="168">
        <v>2501</v>
      </c>
    </row>
    <row r="7" spans="1:2" ht="25.5" customHeight="1" thickBot="1">
      <c r="A7" s="197" t="s">
        <v>395</v>
      </c>
      <c r="B7" s="168">
        <v>23157</v>
      </c>
    </row>
    <row r="8" spans="1:2" s="274" customFormat="1" ht="15.75" thickBot="1">
      <c r="A8" s="196" t="s">
        <v>630</v>
      </c>
      <c r="B8" s="168">
        <v>1548</v>
      </c>
    </row>
    <row r="9" spans="1:2" s="274" customFormat="1" ht="15.75" thickBot="1">
      <c r="A9" s="196" t="s">
        <v>631</v>
      </c>
      <c r="B9" s="168">
        <v>4037</v>
      </c>
    </row>
    <row r="10" spans="1:2" s="274" customFormat="1" ht="15.75" thickBot="1">
      <c r="A10" s="196" t="s">
        <v>419</v>
      </c>
      <c r="B10" s="168">
        <v>1453</v>
      </c>
    </row>
    <row r="11" spans="1:2" s="274" customFormat="1" ht="15.75" thickBot="1">
      <c r="A11" s="196" t="s">
        <v>420</v>
      </c>
      <c r="B11" s="168">
        <v>77</v>
      </c>
    </row>
    <row r="12" spans="1:2" s="274" customFormat="1" ht="15.75" thickBot="1">
      <c r="A12" s="196" t="s">
        <v>421</v>
      </c>
      <c r="B12" s="168">
        <v>16</v>
      </c>
    </row>
    <row r="13" spans="1:2" s="274" customFormat="1" ht="29.25" thickBot="1">
      <c r="A13" s="196" t="s">
        <v>632</v>
      </c>
      <c r="B13" s="168">
        <v>258</v>
      </c>
    </row>
    <row r="14" spans="1:2" s="274" customFormat="1" ht="15.75" thickBot="1">
      <c r="A14" s="196" t="s">
        <v>633</v>
      </c>
      <c r="B14" s="168">
        <v>65</v>
      </c>
    </row>
    <row r="15" spans="1:2" s="274" customFormat="1" ht="15.75" thickBot="1">
      <c r="A15" s="196" t="s">
        <v>102</v>
      </c>
      <c r="B15" s="168">
        <v>4744</v>
      </c>
    </row>
    <row r="16" spans="1:2" s="274" customFormat="1" ht="15.75" thickBot="1">
      <c r="A16" s="196" t="s">
        <v>422</v>
      </c>
      <c r="B16" s="168">
        <v>38</v>
      </c>
    </row>
    <row r="17" spans="1:2" s="274" customFormat="1" ht="15.75" thickBot="1">
      <c r="A17" s="196" t="s">
        <v>634</v>
      </c>
      <c r="B17" s="168">
        <v>183</v>
      </c>
    </row>
    <row r="18" spans="1:2" s="274" customFormat="1" ht="15.75" thickBot="1">
      <c r="A18" s="196" t="s">
        <v>414</v>
      </c>
      <c r="B18" s="168">
        <v>58</v>
      </c>
    </row>
    <row r="19" spans="1:2" s="274" customFormat="1" ht="29.25" thickBot="1">
      <c r="A19" s="196" t="s">
        <v>635</v>
      </c>
      <c r="B19" s="168">
        <v>303</v>
      </c>
    </row>
    <row r="20" spans="1:2" s="274" customFormat="1" ht="29.25" thickBot="1">
      <c r="A20" s="196" t="s">
        <v>423</v>
      </c>
      <c r="B20" s="168">
        <v>52</v>
      </c>
    </row>
    <row r="21" spans="1:2" s="274" customFormat="1" ht="29.25" thickBot="1">
      <c r="A21" s="196" t="s">
        <v>636</v>
      </c>
      <c r="B21" s="168">
        <v>45</v>
      </c>
    </row>
    <row r="22" spans="1:2" s="274" customFormat="1" ht="29.25" thickBot="1">
      <c r="A22" s="196" t="s">
        <v>424</v>
      </c>
      <c r="B22" s="168">
        <v>253</v>
      </c>
    </row>
    <row r="23" spans="1:2" s="274" customFormat="1" ht="15.75" thickBot="1">
      <c r="A23" s="196" t="s">
        <v>271</v>
      </c>
      <c r="B23" s="168">
        <v>1163</v>
      </c>
    </row>
    <row r="24" spans="1:2" s="274" customFormat="1" ht="29.25" thickBot="1">
      <c r="A24" s="196" t="s">
        <v>637</v>
      </c>
      <c r="B24" s="168">
        <v>1116</v>
      </c>
    </row>
    <row r="25" spans="1:2" s="274" customFormat="1" ht="29.25" thickBot="1">
      <c r="A25" s="196" t="s">
        <v>638</v>
      </c>
      <c r="B25" s="168">
        <v>288</v>
      </c>
    </row>
    <row r="26" spans="1:2" s="274" customFormat="1" ht="15.75" thickBot="1">
      <c r="A26" s="196" t="s">
        <v>416</v>
      </c>
      <c r="B26" s="168">
        <v>52</v>
      </c>
    </row>
    <row r="27" spans="1:2" s="274" customFormat="1" ht="29.25" thickBot="1">
      <c r="A27" s="196" t="s">
        <v>639</v>
      </c>
      <c r="B27" s="168">
        <v>191</v>
      </c>
    </row>
    <row r="28" spans="1:2" s="274" customFormat="1" ht="15.75" thickBot="1">
      <c r="A28" s="196" t="s">
        <v>640</v>
      </c>
      <c r="B28" s="168">
        <v>277</v>
      </c>
    </row>
    <row r="29" spans="1:2" s="274" customFormat="1" ht="15.75" thickBot="1">
      <c r="A29" s="196" t="s">
        <v>273</v>
      </c>
      <c r="B29" s="168">
        <v>272</v>
      </c>
    </row>
    <row r="30" spans="1:2" s="274" customFormat="1" ht="15.75" thickBot="1">
      <c r="A30" s="196" t="s">
        <v>425</v>
      </c>
      <c r="B30" s="168">
        <v>44</v>
      </c>
    </row>
    <row r="31" spans="1:2" s="274" customFormat="1" ht="15.75" thickBot="1">
      <c r="A31" s="196" t="s">
        <v>641</v>
      </c>
      <c r="B31" s="168">
        <v>177</v>
      </c>
    </row>
    <row r="32" spans="1:2" s="274" customFormat="1" ht="15.75" thickBot="1">
      <c r="A32" s="196" t="s">
        <v>642</v>
      </c>
      <c r="B32" s="168">
        <v>1036</v>
      </c>
    </row>
    <row r="33" spans="1:9" s="274" customFormat="1" ht="29.25" thickBot="1">
      <c r="A33" s="196" t="s">
        <v>643</v>
      </c>
      <c r="B33" s="168">
        <v>0</v>
      </c>
    </row>
    <row r="34" spans="1:9" s="274" customFormat="1" ht="15.75" thickBot="1">
      <c r="A34" s="196" t="s">
        <v>397</v>
      </c>
      <c r="B34" s="168">
        <v>736</v>
      </c>
    </row>
    <row r="35" spans="1:9" s="274" customFormat="1" ht="15.75" thickBot="1">
      <c r="A35" s="196" t="s">
        <v>426</v>
      </c>
      <c r="B35" s="168">
        <v>833</v>
      </c>
    </row>
    <row r="36" spans="1:9" s="274" customFormat="1" ht="15.75" thickBot="1">
      <c r="A36" s="196" t="s">
        <v>417</v>
      </c>
      <c r="B36" s="168">
        <v>206</v>
      </c>
    </row>
    <row r="37" spans="1:9" s="274" customFormat="1" ht="15.75" thickBot="1">
      <c r="A37" s="196" t="s">
        <v>644</v>
      </c>
      <c r="B37" s="168">
        <v>241</v>
      </c>
    </row>
    <row r="38" spans="1:9" s="274" customFormat="1" ht="29.25" thickBot="1">
      <c r="A38" s="196" t="s">
        <v>283</v>
      </c>
      <c r="B38" s="168">
        <v>600</v>
      </c>
    </row>
    <row r="39" spans="1:9" s="274" customFormat="1" ht="15.75" thickBot="1">
      <c r="A39" s="196" t="s">
        <v>427</v>
      </c>
      <c r="B39" s="168">
        <v>369</v>
      </c>
    </row>
    <row r="40" spans="1:9" s="274" customFormat="1" ht="43.5" thickBot="1">
      <c r="A40" s="196" t="s">
        <v>645</v>
      </c>
      <c r="B40" s="168">
        <v>783</v>
      </c>
    </row>
    <row r="41" spans="1:9" s="274" customFormat="1" ht="15.75" thickBot="1">
      <c r="A41" s="196" t="s">
        <v>646</v>
      </c>
      <c r="B41" s="168">
        <v>1221</v>
      </c>
    </row>
    <row r="42" spans="1:9" s="274" customFormat="1" ht="29.25" thickBot="1">
      <c r="A42" s="196" t="s">
        <v>647</v>
      </c>
      <c r="B42" s="168">
        <v>418</v>
      </c>
    </row>
    <row r="43" spans="1:9" s="274" customFormat="1" ht="15.75" thickBot="1">
      <c r="A43" s="196" t="s">
        <v>648</v>
      </c>
      <c r="B43" s="168">
        <v>4</v>
      </c>
    </row>
    <row r="44" spans="1:9" s="274" customFormat="1">
      <c r="A44" s="82" t="s">
        <v>370</v>
      </c>
      <c r="B44" s="510">
        <v>27931</v>
      </c>
      <c r="C44" s="499"/>
      <c r="D44" s="1"/>
      <c r="E44" s="417"/>
    </row>
    <row r="45" spans="1:9">
      <c r="C45" s="1"/>
      <c r="D45" s="1"/>
    </row>
    <row r="46" spans="1:9">
      <c r="A46" s="522" t="s">
        <v>731</v>
      </c>
      <c r="B46" s="522"/>
      <c r="D46" s="1"/>
      <c r="G46" s="1"/>
    </row>
    <row r="47" spans="1:9" ht="15" customHeight="1">
      <c r="A47" s="522"/>
      <c r="B47" s="522"/>
      <c r="F47" s="129"/>
      <c r="I47" s="1"/>
    </row>
    <row r="48" spans="1:9">
      <c r="A48" s="522"/>
      <c r="B48" s="522"/>
      <c r="D48" s="263"/>
      <c r="E48" s="487"/>
      <c r="F48" s="1"/>
    </row>
    <row r="49" spans="1:7">
      <c r="A49" s="522"/>
      <c r="B49" s="522"/>
      <c r="D49" s="262"/>
      <c r="E49" s="262"/>
    </row>
    <row r="50" spans="1:7">
      <c r="A50" s="522"/>
      <c r="B50" s="522"/>
    </row>
    <row r="51" spans="1:7" ht="38.25" customHeight="1">
      <c r="A51" s="522"/>
      <c r="B51" s="522"/>
    </row>
    <row r="52" spans="1:7">
      <c r="G52" s="1"/>
    </row>
    <row r="53" spans="1:7">
      <c r="A53" s="583" t="s">
        <v>208</v>
      </c>
      <c r="B53" s="584"/>
    </row>
    <row r="54" spans="1:7">
      <c r="A54" s="583" t="s">
        <v>371</v>
      </c>
      <c r="B54" s="584"/>
    </row>
    <row r="55" spans="1:7">
      <c r="A55" s="224" t="s">
        <v>405</v>
      </c>
      <c r="B55" s="170"/>
      <c r="C55" s="223"/>
    </row>
    <row r="57" spans="1:7">
      <c r="A57" s="2" t="s">
        <v>372</v>
      </c>
      <c r="B57" s="2"/>
    </row>
    <row r="58" spans="1:7">
      <c r="A58" s="2" t="s">
        <v>41</v>
      </c>
    </row>
  </sheetData>
  <sheetProtection algorithmName="SHA-512" hashValue="bDQwVilbeYSXQ34Lde3YH3Qu+rQ4IApNqDH/GPoIb5ty1/Vg6TkGaGdlEH4K9Mq6xZ4HrXU27ooK+FIHkjQ+Yg==" saltValue="wsVRaEBu61+sY8y88mqDAw==" spinCount="100000" sheet="1" objects="1" scenarios="1"/>
  <mergeCells count="5">
    <mergeCell ref="A54:B54"/>
    <mergeCell ref="A1:B1"/>
    <mergeCell ref="A2:B2"/>
    <mergeCell ref="A53:B53"/>
    <mergeCell ref="A46:B51"/>
  </mergeCells>
  <pageMargins left="0.7" right="0.7" top="0.75" bottom="0.75" header="0.3" footer="0.3"/>
  <pageSetup paperSize="9" orientation="portrait" horizontalDpi="1200" verticalDpi="120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showGridLines="0" zoomScaleNormal="100" workbookViewId="0">
      <selection activeCell="E35" sqref="E35"/>
    </sheetView>
  </sheetViews>
  <sheetFormatPr baseColWidth="10" defaultColWidth="9.140625" defaultRowHeight="12.75"/>
  <cols>
    <col min="1" max="1" width="39" style="79" customWidth="1"/>
    <col min="2" max="2" width="30.7109375" style="79" bestFit="1" customWidth="1"/>
    <col min="3" max="3" width="20.140625" style="79" bestFit="1" customWidth="1"/>
    <col min="4" max="4" width="19.85546875" style="79" bestFit="1" customWidth="1"/>
    <col min="5" max="5" width="26" style="79" bestFit="1" customWidth="1"/>
    <col min="6" max="6" width="22.140625" style="79" bestFit="1" customWidth="1"/>
    <col min="7" max="256" width="9.140625" style="79"/>
    <col min="257" max="257" width="39" style="79" customWidth="1"/>
    <col min="258" max="512" width="9.140625" style="79"/>
    <col min="513" max="513" width="39" style="79" customWidth="1"/>
    <col min="514" max="768" width="9.140625" style="79"/>
    <col min="769" max="769" width="39" style="79" customWidth="1"/>
    <col min="770" max="1024" width="9.140625" style="79"/>
    <col min="1025" max="1025" width="39" style="79" customWidth="1"/>
    <col min="1026" max="1280" width="9.140625" style="79"/>
    <col min="1281" max="1281" width="39" style="79" customWidth="1"/>
    <col min="1282" max="1536" width="9.140625" style="79"/>
    <col min="1537" max="1537" width="39" style="79" customWidth="1"/>
    <col min="1538" max="1792" width="9.140625" style="79"/>
    <col min="1793" max="1793" width="39" style="79" customWidth="1"/>
    <col min="1794" max="2048" width="9.140625" style="79"/>
    <col min="2049" max="2049" width="39" style="79" customWidth="1"/>
    <col min="2050" max="2304" width="9.140625" style="79"/>
    <col min="2305" max="2305" width="39" style="79" customWidth="1"/>
    <col min="2306" max="2560" width="9.140625" style="79"/>
    <col min="2561" max="2561" width="39" style="79" customWidth="1"/>
    <col min="2562" max="2816" width="9.140625" style="79"/>
    <col min="2817" max="2817" width="39" style="79" customWidth="1"/>
    <col min="2818" max="3072" width="9.140625" style="79"/>
    <col min="3073" max="3073" width="39" style="79" customWidth="1"/>
    <col min="3074" max="3328" width="9.140625" style="79"/>
    <col min="3329" max="3329" width="39" style="79" customWidth="1"/>
    <col min="3330" max="3584" width="9.140625" style="79"/>
    <col min="3585" max="3585" width="39" style="79" customWidth="1"/>
    <col min="3586" max="3840" width="9.140625" style="79"/>
    <col min="3841" max="3841" width="39" style="79" customWidth="1"/>
    <col min="3842" max="4096" width="9.140625" style="79"/>
    <col min="4097" max="4097" width="39" style="79" customWidth="1"/>
    <col min="4098" max="4352" width="9.140625" style="79"/>
    <col min="4353" max="4353" width="39" style="79" customWidth="1"/>
    <col min="4354" max="4608" width="9.140625" style="79"/>
    <col min="4609" max="4609" width="39" style="79" customWidth="1"/>
    <col min="4610" max="4864" width="9.140625" style="79"/>
    <col min="4865" max="4865" width="39" style="79" customWidth="1"/>
    <col min="4866" max="5120" width="9.140625" style="79"/>
    <col min="5121" max="5121" width="39" style="79" customWidth="1"/>
    <col min="5122" max="5376" width="9.140625" style="79"/>
    <col min="5377" max="5377" width="39" style="79" customWidth="1"/>
    <col min="5378" max="5632" width="9.140625" style="79"/>
    <col min="5633" max="5633" width="39" style="79" customWidth="1"/>
    <col min="5634" max="5888" width="9.140625" style="79"/>
    <col min="5889" max="5889" width="39" style="79" customWidth="1"/>
    <col min="5890" max="6144" width="9.140625" style="79"/>
    <col min="6145" max="6145" width="39" style="79" customWidth="1"/>
    <col min="6146" max="6400" width="9.140625" style="79"/>
    <col min="6401" max="6401" width="39" style="79" customWidth="1"/>
    <col min="6402" max="6656" width="9.140625" style="79"/>
    <col min="6657" max="6657" width="39" style="79" customWidth="1"/>
    <col min="6658" max="6912" width="9.140625" style="79"/>
    <col min="6913" max="6913" width="39" style="79" customWidth="1"/>
    <col min="6914" max="7168" width="9.140625" style="79"/>
    <col min="7169" max="7169" width="39" style="79" customWidth="1"/>
    <col min="7170" max="7424" width="9.140625" style="79"/>
    <col min="7425" max="7425" width="39" style="79" customWidth="1"/>
    <col min="7426" max="7680" width="9.140625" style="79"/>
    <col min="7681" max="7681" width="39" style="79" customWidth="1"/>
    <col min="7682" max="7936" width="9.140625" style="79"/>
    <col min="7937" max="7937" width="39" style="79" customWidth="1"/>
    <col min="7938" max="8192" width="9.140625" style="79"/>
    <col min="8193" max="8193" width="39" style="79" customWidth="1"/>
    <col min="8194" max="8448" width="9.140625" style="79"/>
    <col min="8449" max="8449" width="39" style="79" customWidth="1"/>
    <col min="8450" max="8704" width="9.140625" style="79"/>
    <col min="8705" max="8705" width="39" style="79" customWidth="1"/>
    <col min="8706" max="8960" width="9.140625" style="79"/>
    <col min="8961" max="8961" width="39" style="79" customWidth="1"/>
    <col min="8962" max="9216" width="9.140625" style="79"/>
    <col min="9217" max="9217" width="39" style="79" customWidth="1"/>
    <col min="9218" max="9472" width="9.140625" style="79"/>
    <col min="9473" max="9473" width="39" style="79" customWidth="1"/>
    <col min="9474" max="9728" width="9.140625" style="79"/>
    <col min="9729" max="9729" width="39" style="79" customWidth="1"/>
    <col min="9730" max="9984" width="9.140625" style="79"/>
    <col min="9985" max="9985" width="39" style="79" customWidth="1"/>
    <col min="9986" max="10240" width="9.140625" style="79"/>
    <col min="10241" max="10241" width="39" style="79" customWidth="1"/>
    <col min="10242" max="10496" width="9.140625" style="79"/>
    <col min="10497" max="10497" width="39" style="79" customWidth="1"/>
    <col min="10498" max="10752" width="9.140625" style="79"/>
    <col min="10753" max="10753" width="39" style="79" customWidth="1"/>
    <col min="10754" max="11008" width="9.140625" style="79"/>
    <col min="11009" max="11009" width="39" style="79" customWidth="1"/>
    <col min="11010" max="11264" width="9.140625" style="79"/>
    <col min="11265" max="11265" width="39" style="79" customWidth="1"/>
    <col min="11266" max="11520" width="9.140625" style="79"/>
    <col min="11521" max="11521" width="39" style="79" customWidth="1"/>
    <col min="11522" max="11776" width="9.140625" style="79"/>
    <col min="11777" max="11777" width="39" style="79" customWidth="1"/>
    <col min="11778" max="12032" width="9.140625" style="79"/>
    <col min="12033" max="12033" width="39" style="79" customWidth="1"/>
    <col min="12034" max="12288" width="9.140625" style="79"/>
    <col min="12289" max="12289" width="39" style="79" customWidth="1"/>
    <col min="12290" max="12544" width="9.140625" style="79"/>
    <col min="12545" max="12545" width="39" style="79" customWidth="1"/>
    <col min="12546" max="12800" width="9.140625" style="79"/>
    <col min="12801" max="12801" width="39" style="79" customWidth="1"/>
    <col min="12802" max="13056" width="9.140625" style="79"/>
    <col min="13057" max="13057" width="39" style="79" customWidth="1"/>
    <col min="13058" max="13312" width="9.140625" style="79"/>
    <col min="13313" max="13313" width="39" style="79" customWidth="1"/>
    <col min="13314" max="13568" width="9.140625" style="79"/>
    <col min="13569" max="13569" width="39" style="79" customWidth="1"/>
    <col min="13570" max="13824" width="9.140625" style="79"/>
    <col min="13825" max="13825" width="39" style="79" customWidth="1"/>
    <col min="13826" max="14080" width="9.140625" style="79"/>
    <col min="14081" max="14081" width="39" style="79" customWidth="1"/>
    <col min="14082" max="14336" width="9.140625" style="79"/>
    <col min="14337" max="14337" width="39" style="79" customWidth="1"/>
    <col min="14338" max="14592" width="9.140625" style="79"/>
    <col min="14593" max="14593" width="39" style="79" customWidth="1"/>
    <col min="14594" max="14848" width="9.140625" style="79"/>
    <col min="14849" max="14849" width="39" style="79" customWidth="1"/>
    <col min="14850" max="15104" width="9.140625" style="79"/>
    <col min="15105" max="15105" width="39" style="79" customWidth="1"/>
    <col min="15106" max="15360" width="9.140625" style="79"/>
    <col min="15361" max="15361" width="39" style="79" customWidth="1"/>
    <col min="15362" max="15616" width="9.140625" style="79"/>
    <col min="15617" max="15617" width="39" style="79" customWidth="1"/>
    <col min="15618" max="15872" width="9.140625" style="79"/>
    <col min="15873" max="15873" width="39" style="79" customWidth="1"/>
    <col min="15874" max="16128" width="9.140625" style="79"/>
    <col min="16129" max="16129" width="39" style="79" customWidth="1"/>
    <col min="16130" max="16384" width="9.140625" style="79"/>
  </cols>
  <sheetData>
    <row r="1" spans="1:7" ht="27" customHeight="1">
      <c r="A1" s="588" t="s">
        <v>418</v>
      </c>
      <c r="B1" s="589"/>
      <c r="C1" s="589"/>
      <c r="D1" s="589"/>
      <c r="E1" s="589"/>
      <c r="F1" s="589"/>
    </row>
    <row r="2" spans="1:7">
      <c r="A2" s="580" t="s">
        <v>216</v>
      </c>
      <c r="B2" s="586"/>
      <c r="C2" s="586"/>
      <c r="D2" s="586"/>
      <c r="E2" s="580"/>
      <c r="F2" s="586"/>
    </row>
    <row r="3" spans="1:7">
      <c r="B3" s="590" t="s">
        <v>704</v>
      </c>
      <c r="C3" s="590"/>
      <c r="D3" s="590"/>
      <c r="E3" s="590"/>
      <c r="F3" s="590"/>
    </row>
    <row r="4" spans="1:7" ht="18" customHeight="1">
      <c r="B4" s="164" t="s">
        <v>411</v>
      </c>
      <c r="C4" s="165" t="s">
        <v>250</v>
      </c>
      <c r="D4" s="165" t="s">
        <v>217</v>
      </c>
      <c r="E4" s="165" t="s">
        <v>412</v>
      </c>
      <c r="F4" s="165" t="s">
        <v>251</v>
      </c>
    </row>
    <row r="5" spans="1:7">
      <c r="A5" s="84" t="s">
        <v>218</v>
      </c>
      <c r="B5" s="433">
        <v>357.31</v>
      </c>
      <c r="C5" s="434">
        <v>211.02</v>
      </c>
      <c r="D5" s="434">
        <v>192.44</v>
      </c>
      <c r="E5" s="434">
        <v>18.579999999999998</v>
      </c>
      <c r="F5" s="435">
        <v>146.30000000000001</v>
      </c>
    </row>
    <row r="6" spans="1:7">
      <c r="A6" s="84" t="s">
        <v>219</v>
      </c>
      <c r="B6" s="436">
        <v>59.45</v>
      </c>
      <c r="C6" s="437">
        <v>35.270000000000003</v>
      </c>
      <c r="D6" s="437">
        <v>32.42</v>
      </c>
      <c r="E6" s="437">
        <v>2.85</v>
      </c>
      <c r="F6" s="438">
        <v>24.19</v>
      </c>
      <c r="G6" s="257"/>
    </row>
    <row r="7" spans="1:7">
      <c r="A7" s="84" t="s">
        <v>220</v>
      </c>
      <c r="B7" s="436">
        <v>15.43</v>
      </c>
      <c r="C7" s="437">
        <v>8.5</v>
      </c>
      <c r="D7" s="437">
        <v>7.66</v>
      </c>
      <c r="E7" s="437">
        <v>0.84</v>
      </c>
      <c r="F7" s="438">
        <v>6.93</v>
      </c>
      <c r="G7" s="257"/>
    </row>
    <row r="8" spans="1:7">
      <c r="A8" s="84" t="s">
        <v>221</v>
      </c>
      <c r="B8" s="436">
        <v>31.19</v>
      </c>
      <c r="C8" s="437">
        <v>17.95</v>
      </c>
      <c r="D8" s="437">
        <v>16.48</v>
      </c>
      <c r="E8" s="437">
        <v>1.48</v>
      </c>
      <c r="F8" s="438">
        <v>13.24</v>
      </c>
      <c r="G8" s="257"/>
    </row>
    <row r="9" spans="1:7">
      <c r="A9" s="84" t="s">
        <v>222</v>
      </c>
      <c r="B9" s="436">
        <v>99.48</v>
      </c>
      <c r="C9" s="437">
        <v>56.18</v>
      </c>
      <c r="D9" s="437">
        <v>51.43</v>
      </c>
      <c r="E9" s="437">
        <v>4.75</v>
      </c>
      <c r="F9" s="438">
        <v>43.3</v>
      </c>
      <c r="G9" s="257"/>
    </row>
    <row r="10" spans="1:7">
      <c r="A10" s="84" t="s">
        <v>223</v>
      </c>
      <c r="B10" s="436">
        <v>83.96</v>
      </c>
      <c r="C10" s="437">
        <v>53.23</v>
      </c>
      <c r="D10" s="437">
        <v>48.75</v>
      </c>
      <c r="E10" s="437">
        <v>4.4800000000000004</v>
      </c>
      <c r="F10" s="438">
        <v>30.73</v>
      </c>
      <c r="G10" s="257"/>
    </row>
    <row r="11" spans="1:7">
      <c r="A11" s="84" t="s">
        <v>224</v>
      </c>
      <c r="B11" s="436">
        <v>151.88</v>
      </c>
      <c r="C11" s="437">
        <v>93.34</v>
      </c>
      <c r="D11" s="437">
        <v>84.51</v>
      </c>
      <c r="E11" s="437">
        <v>8.83</v>
      </c>
      <c r="F11" s="438">
        <v>58.53</v>
      </c>
      <c r="G11" s="257"/>
    </row>
    <row r="12" spans="1:7">
      <c r="A12" s="84" t="s">
        <v>225</v>
      </c>
      <c r="B12" s="436">
        <v>49.9</v>
      </c>
      <c r="C12" s="437">
        <v>29.37</v>
      </c>
      <c r="D12" s="437">
        <v>26.98</v>
      </c>
      <c r="E12" s="437">
        <v>2.39</v>
      </c>
      <c r="F12" s="438">
        <v>20.53</v>
      </c>
      <c r="G12" s="257"/>
    </row>
    <row r="13" spans="1:7">
      <c r="A13" s="85" t="s">
        <v>248</v>
      </c>
      <c r="B13" s="436">
        <v>848.6</v>
      </c>
      <c r="C13" s="439">
        <v>504.86</v>
      </c>
      <c r="D13" s="439">
        <v>460.66</v>
      </c>
      <c r="E13" s="439">
        <v>44.2</v>
      </c>
      <c r="F13" s="440">
        <v>343.74</v>
      </c>
      <c r="G13" s="257"/>
    </row>
    <row r="14" spans="1:7">
      <c r="A14" s="86" t="s">
        <v>249</v>
      </c>
      <c r="B14" s="441">
        <v>1987.92</v>
      </c>
      <c r="C14" s="442">
        <v>1197.0999999999999</v>
      </c>
      <c r="D14" s="442">
        <v>1060.6099999999999</v>
      </c>
      <c r="E14" s="442">
        <v>136.49</v>
      </c>
      <c r="F14" s="443">
        <v>790.83</v>
      </c>
      <c r="G14" s="257"/>
    </row>
    <row r="15" spans="1:7">
      <c r="B15" s="83"/>
      <c r="C15" s="83"/>
      <c r="D15" s="83"/>
      <c r="E15" s="83"/>
      <c r="F15" s="83"/>
    </row>
    <row r="16" spans="1:7">
      <c r="A16" s="575" t="s">
        <v>208</v>
      </c>
      <c r="B16" s="587"/>
      <c r="C16" s="587"/>
      <c r="D16" s="587"/>
      <c r="E16" s="587"/>
      <c r="F16" s="587"/>
    </row>
    <row r="17" spans="1:6">
      <c r="A17" s="79" t="s">
        <v>161</v>
      </c>
    </row>
    <row r="18" spans="1:6">
      <c r="A18" s="575" t="s">
        <v>226</v>
      </c>
      <c r="B18" s="587"/>
      <c r="C18" s="587"/>
      <c r="D18" s="587"/>
      <c r="E18" s="587"/>
      <c r="F18" s="587"/>
    </row>
    <row r="19" spans="1:6">
      <c r="A19" s="575" t="s">
        <v>227</v>
      </c>
      <c r="B19" s="587"/>
      <c r="C19" s="587"/>
      <c r="D19" s="587"/>
      <c r="E19" s="587"/>
      <c r="F19" s="587"/>
    </row>
    <row r="20" spans="1:6">
      <c r="A20" s="575" t="s">
        <v>228</v>
      </c>
      <c r="B20" s="587"/>
      <c r="C20" s="587"/>
      <c r="D20" s="587"/>
      <c r="E20" s="587"/>
      <c r="F20" s="587"/>
    </row>
    <row r="21" spans="1:6">
      <c r="A21" s="575" t="s">
        <v>229</v>
      </c>
      <c r="B21" s="587"/>
      <c r="C21" s="587"/>
      <c r="D21" s="587"/>
      <c r="E21" s="587"/>
      <c r="F21" s="587"/>
    </row>
    <row r="22" spans="1:6">
      <c r="A22" s="575" t="s">
        <v>230</v>
      </c>
      <c r="B22" s="587"/>
      <c r="C22" s="587"/>
      <c r="D22" s="587"/>
      <c r="E22" s="587"/>
      <c r="F22" s="587"/>
    </row>
    <row r="23" spans="1:6">
      <c r="A23" s="575" t="s">
        <v>231</v>
      </c>
      <c r="B23" s="587"/>
      <c r="C23" s="587"/>
      <c r="D23" s="587"/>
      <c r="E23" s="587"/>
      <c r="F23" s="587"/>
    </row>
    <row r="24" spans="1:6">
      <c r="A24" s="575" t="s">
        <v>232</v>
      </c>
      <c r="B24" s="587"/>
      <c r="C24" s="587"/>
      <c r="D24" s="587"/>
      <c r="E24" s="587"/>
      <c r="F24" s="587"/>
    </row>
    <row r="25" spans="1:6">
      <c r="A25" s="575" t="s">
        <v>233</v>
      </c>
      <c r="B25" s="587"/>
      <c r="C25" s="587"/>
      <c r="D25" s="587"/>
      <c r="E25" s="587"/>
      <c r="F25" s="587"/>
    </row>
    <row r="26" spans="1:6">
      <c r="A26" s="575" t="s">
        <v>234</v>
      </c>
      <c r="B26" s="587"/>
      <c r="C26" s="587"/>
      <c r="D26" s="587"/>
      <c r="E26" s="587"/>
      <c r="F26" s="587"/>
    </row>
    <row r="27" spans="1:6">
      <c r="A27" s="575" t="s">
        <v>235</v>
      </c>
      <c r="B27" s="587"/>
      <c r="C27" s="587"/>
      <c r="D27" s="587"/>
      <c r="E27" s="587"/>
      <c r="F27" s="587"/>
    </row>
    <row r="28" spans="1:6">
      <c r="A28" s="575" t="s">
        <v>236</v>
      </c>
      <c r="B28" s="587"/>
      <c r="C28" s="587"/>
      <c r="D28" s="587"/>
      <c r="E28" s="587"/>
      <c r="F28" s="587"/>
    </row>
    <row r="29" spans="1:6">
      <c r="A29" s="575" t="s">
        <v>237</v>
      </c>
      <c r="B29" s="587"/>
      <c r="C29" s="587"/>
      <c r="D29" s="587"/>
      <c r="E29" s="587"/>
      <c r="F29" s="587"/>
    </row>
    <row r="30" spans="1:6">
      <c r="A30" s="575" t="s">
        <v>238</v>
      </c>
      <c r="B30" s="587"/>
      <c r="C30" s="587"/>
      <c r="D30" s="587"/>
      <c r="E30" s="587"/>
      <c r="F30" s="587"/>
    </row>
    <row r="31" spans="1:6">
      <c r="A31" s="575" t="s">
        <v>239</v>
      </c>
      <c r="B31" s="587"/>
      <c r="C31" s="587"/>
      <c r="D31" s="587"/>
      <c r="E31" s="587"/>
      <c r="F31" s="587"/>
    </row>
    <row r="32" spans="1:6">
      <c r="A32" s="575" t="s">
        <v>240</v>
      </c>
      <c r="B32" s="587"/>
      <c r="C32" s="587"/>
      <c r="D32" s="587"/>
      <c r="E32" s="587"/>
      <c r="F32" s="587"/>
    </row>
    <row r="33" spans="1:6">
      <c r="A33" s="575" t="s">
        <v>241</v>
      </c>
      <c r="B33" s="587"/>
      <c r="C33" s="587"/>
      <c r="D33" s="587"/>
      <c r="E33" s="587"/>
      <c r="F33" s="587"/>
    </row>
    <row r="34" spans="1:6">
      <c r="A34" s="575" t="s">
        <v>242</v>
      </c>
      <c r="B34" s="587"/>
      <c r="C34" s="587"/>
      <c r="D34" s="587"/>
      <c r="E34" s="587"/>
      <c r="F34" s="587"/>
    </row>
    <row r="35" spans="1:6">
      <c r="A35" s="79" t="s">
        <v>161</v>
      </c>
    </row>
    <row r="36" spans="1:6">
      <c r="A36" s="2" t="s">
        <v>252</v>
      </c>
      <c r="B36" s="87"/>
      <c r="C36" s="87"/>
      <c r="D36" s="87"/>
      <c r="E36" s="87"/>
      <c r="F36" s="87"/>
    </row>
    <row r="37" spans="1:6">
      <c r="A37" s="2" t="s">
        <v>41</v>
      </c>
    </row>
    <row r="39" spans="1:6">
      <c r="A39" s="575"/>
      <c r="B39" s="587"/>
      <c r="C39" s="587"/>
      <c r="D39" s="587"/>
      <c r="E39" s="587"/>
      <c r="F39" s="587"/>
    </row>
    <row r="40" spans="1:6">
      <c r="A40" s="575"/>
      <c r="B40" s="587"/>
      <c r="C40" s="587"/>
      <c r="D40" s="587"/>
      <c r="E40" s="587"/>
      <c r="F40" s="587"/>
    </row>
    <row r="41" spans="1:6">
      <c r="A41" s="575"/>
      <c r="B41" s="587"/>
      <c r="C41" s="587"/>
      <c r="D41" s="587"/>
      <c r="E41" s="587"/>
      <c r="F41" s="587"/>
    </row>
  </sheetData>
  <sheetProtection algorithmName="SHA-512" hashValue="qhLTLaM+nWfCFVQWwbJATEvMn+rHucEKj24ttnjQtWINeLvMge2VK8rNDh4EqJSQtWhGKjHGiz6CKNxRyfL4mQ==" saltValue="aBa+QQ6xHiEQkN6NwA6Fcw==" spinCount="100000" sheet="1" objects="1" scenarios="1"/>
  <mergeCells count="25">
    <mergeCell ref="A1:F1"/>
    <mergeCell ref="B3:F3"/>
    <mergeCell ref="A16:F16"/>
    <mergeCell ref="A28:F28"/>
    <mergeCell ref="A18:F18"/>
    <mergeCell ref="A19:F19"/>
    <mergeCell ref="A20:F20"/>
    <mergeCell ref="A21:F21"/>
    <mergeCell ref="A22:F22"/>
    <mergeCell ref="A39:F39"/>
    <mergeCell ref="A40:F40"/>
    <mergeCell ref="A41:F41"/>
    <mergeCell ref="A2:D2"/>
    <mergeCell ref="E2:F2"/>
    <mergeCell ref="A29:F29"/>
    <mergeCell ref="A30:F30"/>
    <mergeCell ref="A31:F31"/>
    <mergeCell ref="A32:F32"/>
    <mergeCell ref="A33:F33"/>
    <mergeCell ref="A34:F34"/>
    <mergeCell ref="A23:F23"/>
    <mergeCell ref="A24:F24"/>
    <mergeCell ref="A25:F25"/>
    <mergeCell ref="A26:F26"/>
    <mergeCell ref="A27:F27"/>
  </mergeCells>
  <pageMargins left="0.75" right="0.75" top="1" bottom="1" header="0.5" footer="0.5"/>
  <pageSetup orientation="portrait" horizontalDpi="300" verticalDpi="300"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zoomScale="130" zoomScaleNormal="130" workbookViewId="0">
      <selection activeCell="E18" sqref="E18"/>
    </sheetView>
  </sheetViews>
  <sheetFormatPr baseColWidth="10" defaultColWidth="9.140625" defaultRowHeight="12.75"/>
  <cols>
    <col min="1" max="1" width="39" style="79" customWidth="1"/>
    <col min="2" max="2" width="19.42578125" style="79" bestFit="1" customWidth="1"/>
    <col min="3" max="3" width="18.42578125" style="79" bestFit="1" customWidth="1"/>
    <col min="4" max="4" width="15.140625" style="79" bestFit="1" customWidth="1"/>
    <col min="5" max="256" width="9.140625" style="79"/>
    <col min="257" max="257" width="39" style="79" customWidth="1"/>
    <col min="258" max="512" width="9.140625" style="79"/>
    <col min="513" max="513" width="39" style="79" customWidth="1"/>
    <col min="514" max="768" width="9.140625" style="79"/>
    <col min="769" max="769" width="39" style="79" customWidth="1"/>
    <col min="770" max="1024" width="9.140625" style="79"/>
    <col min="1025" max="1025" width="39" style="79" customWidth="1"/>
    <col min="1026" max="1280" width="9.140625" style="79"/>
    <col min="1281" max="1281" width="39" style="79" customWidth="1"/>
    <col min="1282" max="1536" width="9.140625" style="79"/>
    <col min="1537" max="1537" width="39" style="79" customWidth="1"/>
    <col min="1538" max="1792" width="9.140625" style="79"/>
    <col min="1793" max="1793" width="39" style="79" customWidth="1"/>
    <col min="1794" max="2048" width="9.140625" style="79"/>
    <col min="2049" max="2049" width="39" style="79" customWidth="1"/>
    <col min="2050" max="2304" width="9.140625" style="79"/>
    <col min="2305" max="2305" width="39" style="79" customWidth="1"/>
    <col min="2306" max="2560" width="9.140625" style="79"/>
    <col min="2561" max="2561" width="39" style="79" customWidth="1"/>
    <col min="2562" max="2816" width="9.140625" style="79"/>
    <col min="2817" max="2817" width="39" style="79" customWidth="1"/>
    <col min="2818" max="3072" width="9.140625" style="79"/>
    <col min="3073" max="3073" width="39" style="79" customWidth="1"/>
    <col min="3074" max="3328" width="9.140625" style="79"/>
    <col min="3329" max="3329" width="39" style="79" customWidth="1"/>
    <col min="3330" max="3584" width="9.140625" style="79"/>
    <col min="3585" max="3585" width="39" style="79" customWidth="1"/>
    <col min="3586" max="3840" width="9.140625" style="79"/>
    <col min="3841" max="3841" width="39" style="79" customWidth="1"/>
    <col min="3842" max="4096" width="9.140625" style="79"/>
    <col min="4097" max="4097" width="39" style="79" customWidth="1"/>
    <col min="4098" max="4352" width="9.140625" style="79"/>
    <col min="4353" max="4353" width="39" style="79" customWidth="1"/>
    <col min="4354" max="4608" width="9.140625" style="79"/>
    <col min="4609" max="4609" width="39" style="79" customWidth="1"/>
    <col min="4610" max="4864" width="9.140625" style="79"/>
    <col min="4865" max="4865" width="39" style="79" customWidth="1"/>
    <col min="4866" max="5120" width="9.140625" style="79"/>
    <col min="5121" max="5121" width="39" style="79" customWidth="1"/>
    <col min="5122" max="5376" width="9.140625" style="79"/>
    <col min="5377" max="5377" width="39" style="79" customWidth="1"/>
    <col min="5378" max="5632" width="9.140625" style="79"/>
    <col min="5633" max="5633" width="39" style="79" customWidth="1"/>
    <col min="5634" max="5888" width="9.140625" style="79"/>
    <col min="5889" max="5889" width="39" style="79" customWidth="1"/>
    <col min="5890" max="6144" width="9.140625" style="79"/>
    <col min="6145" max="6145" width="39" style="79" customWidth="1"/>
    <col min="6146" max="6400" width="9.140625" style="79"/>
    <col min="6401" max="6401" width="39" style="79" customWidth="1"/>
    <col min="6402" max="6656" width="9.140625" style="79"/>
    <col min="6657" max="6657" width="39" style="79" customWidth="1"/>
    <col min="6658" max="6912" width="9.140625" style="79"/>
    <col min="6913" max="6913" width="39" style="79" customWidth="1"/>
    <col min="6914" max="7168" width="9.140625" style="79"/>
    <col min="7169" max="7169" width="39" style="79" customWidth="1"/>
    <col min="7170" max="7424" width="9.140625" style="79"/>
    <col min="7425" max="7425" width="39" style="79" customWidth="1"/>
    <col min="7426" max="7680" width="9.140625" style="79"/>
    <col min="7681" max="7681" width="39" style="79" customWidth="1"/>
    <col min="7682" max="7936" width="9.140625" style="79"/>
    <col min="7937" max="7937" width="39" style="79" customWidth="1"/>
    <col min="7938" max="8192" width="9.140625" style="79"/>
    <col min="8193" max="8193" width="39" style="79" customWidth="1"/>
    <col min="8194" max="8448" width="9.140625" style="79"/>
    <col min="8449" max="8449" width="39" style="79" customWidth="1"/>
    <col min="8450" max="8704" width="9.140625" style="79"/>
    <col min="8705" max="8705" width="39" style="79" customWidth="1"/>
    <col min="8706" max="8960" width="9.140625" style="79"/>
    <col min="8961" max="8961" width="39" style="79" customWidth="1"/>
    <col min="8962" max="9216" width="9.140625" style="79"/>
    <col min="9217" max="9217" width="39" style="79" customWidth="1"/>
    <col min="9218" max="9472" width="9.140625" style="79"/>
    <col min="9473" max="9473" width="39" style="79" customWidth="1"/>
    <col min="9474" max="9728" width="9.140625" style="79"/>
    <col min="9729" max="9729" width="39" style="79" customWidth="1"/>
    <col min="9730" max="9984" width="9.140625" style="79"/>
    <col min="9985" max="9985" width="39" style="79" customWidth="1"/>
    <col min="9986" max="10240" width="9.140625" style="79"/>
    <col min="10241" max="10241" width="39" style="79" customWidth="1"/>
    <col min="10242" max="10496" width="9.140625" style="79"/>
    <col min="10497" max="10497" width="39" style="79" customWidth="1"/>
    <col min="10498" max="10752" width="9.140625" style="79"/>
    <col min="10753" max="10753" width="39" style="79" customWidth="1"/>
    <col min="10754" max="11008" width="9.140625" style="79"/>
    <col min="11009" max="11009" width="39" style="79" customWidth="1"/>
    <col min="11010" max="11264" width="9.140625" style="79"/>
    <col min="11265" max="11265" width="39" style="79" customWidth="1"/>
    <col min="11266" max="11520" width="9.140625" style="79"/>
    <col min="11521" max="11521" width="39" style="79" customWidth="1"/>
    <col min="11522" max="11776" width="9.140625" style="79"/>
    <col min="11777" max="11777" width="39" style="79" customWidth="1"/>
    <col min="11778" max="12032" width="9.140625" style="79"/>
    <col min="12033" max="12033" width="39" style="79" customWidth="1"/>
    <col min="12034" max="12288" width="9.140625" style="79"/>
    <col min="12289" max="12289" width="39" style="79" customWidth="1"/>
    <col min="12290" max="12544" width="9.140625" style="79"/>
    <col min="12545" max="12545" width="39" style="79" customWidth="1"/>
    <col min="12546" max="12800" width="9.140625" style="79"/>
    <col min="12801" max="12801" width="39" style="79" customWidth="1"/>
    <col min="12802" max="13056" width="9.140625" style="79"/>
    <col min="13057" max="13057" width="39" style="79" customWidth="1"/>
    <col min="13058" max="13312" width="9.140625" style="79"/>
    <col min="13313" max="13313" width="39" style="79" customWidth="1"/>
    <col min="13314" max="13568" width="9.140625" style="79"/>
    <col min="13569" max="13569" width="39" style="79" customWidth="1"/>
    <col min="13570" max="13824" width="9.140625" style="79"/>
    <col min="13825" max="13825" width="39" style="79" customWidth="1"/>
    <col min="13826" max="14080" width="9.140625" style="79"/>
    <col min="14081" max="14081" width="39" style="79" customWidth="1"/>
    <col min="14082" max="14336" width="9.140625" style="79"/>
    <col min="14337" max="14337" width="39" style="79" customWidth="1"/>
    <col min="14338" max="14592" width="9.140625" style="79"/>
    <col min="14593" max="14593" width="39" style="79" customWidth="1"/>
    <col min="14594" max="14848" width="9.140625" style="79"/>
    <col min="14849" max="14849" width="39" style="79" customWidth="1"/>
    <col min="14850" max="15104" width="9.140625" style="79"/>
    <col min="15105" max="15105" width="39" style="79" customWidth="1"/>
    <col min="15106" max="15360" width="9.140625" style="79"/>
    <col min="15361" max="15361" width="39" style="79" customWidth="1"/>
    <col min="15362" max="15616" width="9.140625" style="79"/>
    <col min="15617" max="15617" width="39" style="79" customWidth="1"/>
    <col min="15618" max="15872" width="9.140625" style="79"/>
    <col min="15873" max="15873" width="39" style="79" customWidth="1"/>
    <col min="15874" max="16128" width="9.140625" style="79"/>
    <col min="16129" max="16129" width="39" style="79" customWidth="1"/>
    <col min="16130" max="16384" width="9.140625" style="79"/>
  </cols>
  <sheetData>
    <row r="1" spans="1:4" ht="26.25" customHeight="1">
      <c r="A1" s="588" t="s">
        <v>247</v>
      </c>
      <c r="B1" s="589"/>
      <c r="C1" s="589"/>
      <c r="D1" s="589"/>
    </row>
    <row r="2" spans="1:4">
      <c r="A2" s="580" t="s">
        <v>243</v>
      </c>
      <c r="B2" s="586"/>
      <c r="C2" s="586"/>
      <c r="D2" s="586"/>
    </row>
    <row r="3" spans="1:4">
      <c r="B3" s="590" t="s">
        <v>704</v>
      </c>
      <c r="C3" s="590"/>
      <c r="D3" s="590"/>
    </row>
    <row r="4" spans="1:4" ht="16.5" customHeight="1">
      <c r="B4" s="165" t="s">
        <v>244</v>
      </c>
      <c r="C4" s="165" t="s">
        <v>245</v>
      </c>
      <c r="D4" s="165" t="s">
        <v>246</v>
      </c>
    </row>
    <row r="5" spans="1:4">
      <c r="A5" s="84" t="s">
        <v>218</v>
      </c>
      <c r="B5" s="444">
        <v>59.06</v>
      </c>
      <c r="C5" s="434">
        <v>53.86</v>
      </c>
      <c r="D5" s="435">
        <v>8.8000000000000007</v>
      </c>
    </row>
    <row r="6" spans="1:4">
      <c r="A6" s="84" t="s">
        <v>219</v>
      </c>
      <c r="B6" s="445">
        <v>59.32</v>
      </c>
      <c r="C6" s="437">
        <v>54.52</v>
      </c>
      <c r="D6" s="438">
        <v>8.08</v>
      </c>
    </row>
    <row r="7" spans="1:4">
      <c r="A7" s="84" t="s">
        <v>220</v>
      </c>
      <c r="B7" s="445">
        <v>55.11</v>
      </c>
      <c r="C7" s="437">
        <v>49.66</v>
      </c>
      <c r="D7" s="438">
        <v>9.89</v>
      </c>
    </row>
    <row r="8" spans="1:4">
      <c r="A8" s="84" t="s">
        <v>221</v>
      </c>
      <c r="B8" s="445">
        <v>57.56</v>
      </c>
      <c r="C8" s="437">
        <v>52.82</v>
      </c>
      <c r="D8" s="438">
        <v>8.24</v>
      </c>
    </row>
    <row r="9" spans="1:4">
      <c r="A9" s="84" t="s">
        <v>222</v>
      </c>
      <c r="B9" s="445">
        <v>56.48</v>
      </c>
      <c r="C9" s="437">
        <v>51.7</v>
      </c>
      <c r="D9" s="438">
        <v>8.4600000000000009</v>
      </c>
    </row>
    <row r="10" spans="1:4">
      <c r="A10" s="84" t="s">
        <v>223</v>
      </c>
      <c r="B10" s="445">
        <v>63.4</v>
      </c>
      <c r="C10" s="437">
        <v>58.07</v>
      </c>
      <c r="D10" s="438">
        <v>8.41</v>
      </c>
    </row>
    <row r="11" spans="1:4">
      <c r="A11" s="84" t="s">
        <v>224</v>
      </c>
      <c r="B11" s="445">
        <v>61.46</v>
      </c>
      <c r="C11" s="437">
        <v>55.65</v>
      </c>
      <c r="D11" s="438">
        <v>9.4600000000000009</v>
      </c>
    </row>
    <row r="12" spans="1:4">
      <c r="A12" s="84" t="s">
        <v>225</v>
      </c>
      <c r="B12" s="445">
        <v>58.85</v>
      </c>
      <c r="C12" s="437">
        <v>54.06</v>
      </c>
      <c r="D12" s="438">
        <v>8.14</v>
      </c>
    </row>
    <row r="13" spans="1:4">
      <c r="A13" s="85" t="s">
        <v>248</v>
      </c>
      <c r="B13" s="446">
        <v>59.49</v>
      </c>
      <c r="C13" s="439">
        <v>54.29</v>
      </c>
      <c r="D13" s="440">
        <v>8.76</v>
      </c>
    </row>
    <row r="14" spans="1:4">
      <c r="A14" s="86" t="s">
        <v>249</v>
      </c>
      <c r="B14" s="447">
        <v>60.22</v>
      </c>
      <c r="C14" s="442">
        <v>53.35</v>
      </c>
      <c r="D14" s="443">
        <v>11.4</v>
      </c>
    </row>
    <row r="16" spans="1:4">
      <c r="A16" s="575" t="s">
        <v>208</v>
      </c>
      <c r="B16" s="587"/>
      <c r="C16" s="587"/>
      <c r="D16" s="587"/>
    </row>
    <row r="17" spans="1:4">
      <c r="A17" s="575" t="s">
        <v>226</v>
      </c>
      <c r="B17" s="587"/>
      <c r="C17" s="587"/>
      <c r="D17" s="587"/>
    </row>
    <row r="18" spans="1:4">
      <c r="A18" s="575" t="s">
        <v>227</v>
      </c>
      <c r="B18" s="587"/>
      <c r="C18" s="587"/>
      <c r="D18" s="587"/>
    </row>
    <row r="19" spans="1:4">
      <c r="A19" s="575" t="s">
        <v>228</v>
      </c>
      <c r="B19" s="587"/>
      <c r="C19" s="587"/>
      <c r="D19" s="587"/>
    </row>
    <row r="20" spans="1:4">
      <c r="A20" s="575" t="s">
        <v>229</v>
      </c>
      <c r="B20" s="587"/>
      <c r="C20" s="587"/>
      <c r="D20" s="587"/>
    </row>
    <row r="21" spans="1:4">
      <c r="A21" s="575" t="s">
        <v>230</v>
      </c>
      <c r="B21" s="587"/>
      <c r="C21" s="587"/>
      <c r="D21" s="587"/>
    </row>
    <row r="22" spans="1:4">
      <c r="A22" s="575" t="s">
        <v>231</v>
      </c>
      <c r="B22" s="587"/>
      <c r="C22" s="587"/>
      <c r="D22" s="587"/>
    </row>
    <row r="23" spans="1:4">
      <c r="A23" s="575" t="s">
        <v>232</v>
      </c>
      <c r="B23" s="587"/>
      <c r="C23" s="587"/>
      <c r="D23" s="587"/>
    </row>
    <row r="24" spans="1:4">
      <c r="A24" s="575" t="s">
        <v>233</v>
      </c>
      <c r="B24" s="587"/>
      <c r="C24" s="587"/>
      <c r="D24" s="587"/>
    </row>
    <row r="25" spans="1:4">
      <c r="A25" s="575" t="s">
        <v>234</v>
      </c>
      <c r="B25" s="587"/>
      <c r="C25" s="587"/>
      <c r="D25" s="587"/>
    </row>
    <row r="26" spans="1:4">
      <c r="A26" s="575" t="s">
        <v>235</v>
      </c>
      <c r="B26" s="587"/>
      <c r="C26" s="587"/>
      <c r="D26" s="587"/>
    </row>
    <row r="27" spans="1:4">
      <c r="A27" s="575" t="s">
        <v>236</v>
      </c>
      <c r="B27" s="587"/>
      <c r="C27" s="587"/>
      <c r="D27" s="587"/>
    </row>
    <row r="28" spans="1:4">
      <c r="A28" s="575" t="s">
        <v>237</v>
      </c>
      <c r="B28" s="587"/>
      <c r="C28" s="587"/>
      <c r="D28" s="587"/>
    </row>
    <row r="29" spans="1:4">
      <c r="A29" s="575" t="s">
        <v>238</v>
      </c>
      <c r="B29" s="587"/>
      <c r="C29" s="587"/>
      <c r="D29" s="587"/>
    </row>
    <row r="30" spans="1:4">
      <c r="A30" s="575" t="s">
        <v>239</v>
      </c>
      <c r="B30" s="587"/>
      <c r="C30" s="587"/>
      <c r="D30" s="587"/>
    </row>
    <row r="31" spans="1:4">
      <c r="A31" s="575" t="s">
        <v>240</v>
      </c>
      <c r="B31" s="587"/>
      <c r="C31" s="587"/>
      <c r="D31" s="587"/>
    </row>
    <row r="32" spans="1:4">
      <c r="A32" s="575" t="s">
        <v>241</v>
      </c>
      <c r="B32" s="587"/>
      <c r="C32" s="587"/>
      <c r="D32" s="587"/>
    </row>
    <row r="33" spans="1:4">
      <c r="A33" s="575" t="s">
        <v>242</v>
      </c>
      <c r="B33" s="587"/>
      <c r="C33" s="587"/>
      <c r="D33" s="587"/>
    </row>
    <row r="34" spans="1:4">
      <c r="A34" s="79" t="s">
        <v>161</v>
      </c>
    </row>
    <row r="35" spans="1:4">
      <c r="A35" s="2" t="s">
        <v>252</v>
      </c>
    </row>
    <row r="36" spans="1:4">
      <c r="A36" s="2" t="s">
        <v>41</v>
      </c>
      <c r="B36" s="88"/>
      <c r="C36" s="88"/>
      <c r="D36" s="88"/>
    </row>
    <row r="38" spans="1:4">
      <c r="A38" s="575"/>
      <c r="B38" s="587"/>
      <c r="C38" s="587"/>
      <c r="D38" s="587"/>
    </row>
    <row r="41" spans="1:4">
      <c r="A41" s="575"/>
      <c r="B41" s="587"/>
      <c r="C41" s="587"/>
      <c r="D41" s="587"/>
    </row>
    <row r="42" spans="1:4">
      <c r="A42" s="575"/>
      <c r="B42" s="587"/>
      <c r="C42" s="587"/>
      <c r="D42" s="587"/>
    </row>
    <row r="43" spans="1:4">
      <c r="A43" s="575"/>
      <c r="B43" s="587"/>
      <c r="C43" s="587"/>
      <c r="D43" s="587"/>
    </row>
  </sheetData>
  <sheetProtection algorithmName="SHA-512" hashValue="2vABI/HbupO/ueJAMHAPYyOyp/vFBVml5OviXpTTuks2gVJ8TGDJYkFY+WBIWOtSvIvxLch3woOr0Nf/UKdvkQ==" saltValue="LwFDoQ5TkY6sfmKO9eCgOQ==" spinCount="100000" sheet="1" objects="1" scenarios="1"/>
  <mergeCells count="25">
    <mergeCell ref="A1:D1"/>
    <mergeCell ref="A2:D2"/>
    <mergeCell ref="B3:D3"/>
    <mergeCell ref="A16:D16"/>
    <mergeCell ref="A27:D27"/>
    <mergeCell ref="A17:D17"/>
    <mergeCell ref="A18:D18"/>
    <mergeCell ref="A19:D19"/>
    <mergeCell ref="A20:D20"/>
    <mergeCell ref="A21:D21"/>
    <mergeCell ref="A22:D22"/>
    <mergeCell ref="A23:D23"/>
    <mergeCell ref="A24:D24"/>
    <mergeCell ref="A25:D25"/>
    <mergeCell ref="A26:D26"/>
    <mergeCell ref="A38:D38"/>
    <mergeCell ref="A41:D41"/>
    <mergeCell ref="A42:D42"/>
    <mergeCell ref="A43:D43"/>
    <mergeCell ref="A28:D28"/>
    <mergeCell ref="A29:D29"/>
    <mergeCell ref="A30:D30"/>
    <mergeCell ref="A31:D31"/>
    <mergeCell ref="A32:D32"/>
    <mergeCell ref="A33:D33"/>
  </mergeCells>
  <pageMargins left="0.75" right="0.75" top="1" bottom="1" header="0.5" footer="0.5"/>
  <pageSetup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40"/>
  <sheetViews>
    <sheetView showGridLines="0" zoomScale="80" zoomScaleNormal="80" workbookViewId="0">
      <selection activeCell="BG40" sqref="BG40"/>
    </sheetView>
  </sheetViews>
  <sheetFormatPr baseColWidth="10" defaultRowHeight="15"/>
  <cols>
    <col min="3" max="3" width="12.140625" customWidth="1"/>
    <col min="8" max="8" width="12.140625" customWidth="1"/>
    <col min="13" max="13" width="12.140625" customWidth="1"/>
    <col min="18" max="18" width="12.140625" customWidth="1"/>
    <col min="23" max="23" width="12.140625" customWidth="1"/>
    <col min="28" max="28" width="12.140625" customWidth="1"/>
    <col min="33" max="33" width="12.140625" customWidth="1"/>
    <col min="38" max="38" width="12.140625" customWidth="1"/>
  </cols>
  <sheetData>
    <row r="1" spans="1:60" ht="21">
      <c r="A1" s="519" t="s">
        <v>333</v>
      </c>
      <c r="B1" s="519"/>
      <c r="C1" s="519"/>
      <c r="D1" s="519"/>
      <c r="E1" s="519"/>
      <c r="F1" s="519"/>
      <c r="G1" s="519"/>
      <c r="H1" s="519"/>
      <c r="I1" s="519"/>
      <c r="J1" s="519"/>
      <c r="K1" s="519"/>
      <c r="L1" s="519"/>
      <c r="M1" s="519"/>
      <c r="N1" s="519"/>
      <c r="O1" s="519"/>
      <c r="P1" s="519"/>
      <c r="Q1" s="519"/>
      <c r="R1" s="519"/>
      <c r="S1" s="519"/>
      <c r="T1" s="519"/>
      <c r="U1" s="519"/>
      <c r="V1" s="519"/>
      <c r="W1" s="519"/>
      <c r="X1" s="519"/>
      <c r="Y1" s="519"/>
      <c r="Z1" s="519"/>
      <c r="AA1" s="519"/>
      <c r="AB1" s="519"/>
      <c r="AC1" s="519"/>
      <c r="AD1" s="519"/>
      <c r="AE1" s="519"/>
      <c r="AF1" s="519"/>
      <c r="AG1" s="519"/>
      <c r="AH1" s="519"/>
      <c r="AI1" s="519"/>
      <c r="AJ1" s="519"/>
      <c r="AK1" s="519"/>
      <c r="AL1" s="519"/>
      <c r="AM1" s="519"/>
      <c r="AN1" s="519"/>
      <c r="AO1" s="519"/>
      <c r="AP1" s="519"/>
      <c r="AQ1" s="519"/>
      <c r="AR1" s="519"/>
      <c r="AS1" s="519"/>
      <c r="AT1" s="519"/>
      <c r="AU1" s="519"/>
      <c r="AV1" s="519"/>
      <c r="AW1" s="519"/>
      <c r="AX1" s="519"/>
      <c r="AY1" s="519"/>
      <c r="AZ1" s="519"/>
      <c r="BA1" s="519"/>
      <c r="BB1" s="519"/>
      <c r="BC1" s="519"/>
      <c r="BD1" s="519"/>
      <c r="BE1" s="519"/>
      <c r="BF1" s="519"/>
      <c r="BG1" s="519"/>
      <c r="BH1" s="519"/>
    </row>
    <row r="2" spans="1:60" ht="63">
      <c r="A2" s="381" t="s">
        <v>519</v>
      </c>
      <c r="B2" s="382" t="s">
        <v>32</v>
      </c>
      <c r="C2" s="382" t="s">
        <v>33</v>
      </c>
      <c r="D2" s="382" t="s">
        <v>34</v>
      </c>
      <c r="E2" s="382" t="s">
        <v>35</v>
      </c>
      <c r="F2" s="381" t="s">
        <v>520</v>
      </c>
      <c r="G2" s="382" t="s">
        <v>32</v>
      </c>
      <c r="H2" s="382" t="s">
        <v>33</v>
      </c>
      <c r="I2" s="382" t="s">
        <v>34</v>
      </c>
      <c r="J2" s="382" t="s">
        <v>35</v>
      </c>
      <c r="K2" s="381" t="s">
        <v>521</v>
      </c>
      <c r="L2" s="382" t="s">
        <v>32</v>
      </c>
      <c r="M2" s="382" t="s">
        <v>33</v>
      </c>
      <c r="N2" s="382" t="s">
        <v>34</v>
      </c>
      <c r="O2" s="382" t="s">
        <v>35</v>
      </c>
      <c r="P2" s="381" t="s">
        <v>522</v>
      </c>
      <c r="Q2" s="382" t="s">
        <v>32</v>
      </c>
      <c r="R2" s="382" t="s">
        <v>33</v>
      </c>
      <c r="S2" s="382" t="s">
        <v>34</v>
      </c>
      <c r="T2" s="382" t="s">
        <v>35</v>
      </c>
      <c r="U2" s="381">
        <v>2018</v>
      </c>
      <c r="V2" s="382" t="s">
        <v>32</v>
      </c>
      <c r="W2" s="382" t="s">
        <v>33</v>
      </c>
      <c r="X2" s="382" t="s">
        <v>34</v>
      </c>
      <c r="Y2" s="382" t="s">
        <v>35</v>
      </c>
      <c r="Z2" s="381">
        <v>2019</v>
      </c>
      <c r="AA2" s="382" t="s">
        <v>32</v>
      </c>
      <c r="AB2" s="382" t="s">
        <v>33</v>
      </c>
      <c r="AC2" s="382" t="s">
        <v>34</v>
      </c>
      <c r="AD2" s="382" t="s">
        <v>35</v>
      </c>
      <c r="AE2" s="381">
        <v>2020</v>
      </c>
      <c r="AF2" s="382" t="s">
        <v>32</v>
      </c>
      <c r="AG2" s="382" t="s">
        <v>33</v>
      </c>
      <c r="AH2" s="382" t="s">
        <v>34</v>
      </c>
      <c r="AI2" s="382" t="s">
        <v>35</v>
      </c>
      <c r="AJ2" s="381">
        <v>2021</v>
      </c>
      <c r="AK2" s="382" t="s">
        <v>32</v>
      </c>
      <c r="AL2" s="382" t="s">
        <v>33</v>
      </c>
      <c r="AM2" s="382" t="s">
        <v>34</v>
      </c>
      <c r="AN2" s="382" t="s">
        <v>35</v>
      </c>
      <c r="AO2" s="381">
        <v>2022</v>
      </c>
      <c r="AP2" s="382" t="s">
        <v>32</v>
      </c>
      <c r="AQ2" s="382" t="s">
        <v>33</v>
      </c>
      <c r="AR2" s="382" t="s">
        <v>34</v>
      </c>
      <c r="AS2" s="382" t="s">
        <v>35</v>
      </c>
      <c r="AT2" s="381">
        <v>2023</v>
      </c>
      <c r="AU2" s="382" t="s">
        <v>32</v>
      </c>
      <c r="AV2" s="382" t="s">
        <v>33</v>
      </c>
      <c r="AW2" s="382" t="s">
        <v>34</v>
      </c>
      <c r="AX2" s="382" t="s">
        <v>35</v>
      </c>
      <c r="AY2" s="381">
        <v>2024</v>
      </c>
      <c r="AZ2" s="382" t="s">
        <v>32</v>
      </c>
      <c r="BA2" s="382" t="s">
        <v>33</v>
      </c>
      <c r="BB2" s="382" t="s">
        <v>34</v>
      </c>
      <c r="BC2" s="382" t="s">
        <v>35</v>
      </c>
      <c r="BD2" s="381">
        <v>2025</v>
      </c>
      <c r="BE2" s="382" t="s">
        <v>32</v>
      </c>
      <c r="BF2" s="382" t="s">
        <v>33</v>
      </c>
      <c r="BG2" s="382" t="s">
        <v>34</v>
      </c>
      <c r="BH2" s="382" t="s">
        <v>35</v>
      </c>
    </row>
    <row r="3" spans="1:60">
      <c r="A3" s="372" t="s">
        <v>1</v>
      </c>
      <c r="B3" s="322">
        <v>46667</v>
      </c>
      <c r="C3" s="322">
        <v>2.2000000000000002</v>
      </c>
      <c r="D3" s="323">
        <v>-2720</v>
      </c>
      <c r="E3" s="323">
        <v>-5.5</v>
      </c>
      <c r="F3" s="372" t="s">
        <v>1</v>
      </c>
      <c r="G3" s="370">
        <v>45405</v>
      </c>
      <c r="H3" s="370">
        <v>2.2000000000000002</v>
      </c>
      <c r="I3" s="294">
        <v>-1262</v>
      </c>
      <c r="J3" s="294">
        <v>-2.7</v>
      </c>
      <c r="K3" s="372" t="s">
        <v>1</v>
      </c>
      <c r="L3" s="370">
        <v>47316</v>
      </c>
      <c r="M3" s="370">
        <v>2.2999999999999998</v>
      </c>
      <c r="N3" s="294">
        <v>1911</v>
      </c>
      <c r="O3" s="294">
        <v>4.2</v>
      </c>
      <c r="P3" s="372" t="s">
        <v>1</v>
      </c>
      <c r="Q3" s="370">
        <v>46833</v>
      </c>
      <c r="R3" s="370">
        <v>2.2000000000000002</v>
      </c>
      <c r="S3" s="294">
        <v>-483</v>
      </c>
      <c r="T3" s="294">
        <v>-1</v>
      </c>
      <c r="U3" s="372" t="s">
        <v>1</v>
      </c>
      <c r="V3" s="370">
        <v>47280</v>
      </c>
      <c r="W3" s="370">
        <v>2.2000000000000002</v>
      </c>
      <c r="X3" s="294">
        <v>447</v>
      </c>
      <c r="Y3" s="294">
        <v>0.9</v>
      </c>
      <c r="Z3" s="372" t="s">
        <v>1</v>
      </c>
      <c r="AA3" s="370">
        <v>47869</v>
      </c>
      <c r="AB3" s="370">
        <v>2.2000000000000002</v>
      </c>
      <c r="AC3" s="294">
        <v>589</v>
      </c>
      <c r="AD3" s="294">
        <v>1.2</v>
      </c>
      <c r="AE3" s="372" t="s">
        <v>1</v>
      </c>
      <c r="AF3" s="370">
        <v>49030</v>
      </c>
      <c r="AG3" s="370">
        <v>2.2999999999999998</v>
      </c>
      <c r="AH3" s="294">
        <v>1161</v>
      </c>
      <c r="AI3" s="294">
        <v>2.4</v>
      </c>
      <c r="AJ3" s="372" t="s">
        <v>1</v>
      </c>
      <c r="AK3" s="370">
        <v>48733</v>
      </c>
      <c r="AL3" s="370">
        <v>2.2000000000000002</v>
      </c>
      <c r="AM3" s="294">
        <v>-297</v>
      </c>
      <c r="AN3" s="294">
        <v>-0.6</v>
      </c>
      <c r="AO3" s="372" t="s">
        <v>1</v>
      </c>
      <c r="AP3" s="370">
        <v>49270</v>
      </c>
      <c r="AQ3" s="370">
        <v>2.2599999999999998</v>
      </c>
      <c r="AR3" s="294">
        <v>537</v>
      </c>
      <c r="AS3" s="294">
        <v>1.1000000000000001</v>
      </c>
      <c r="AT3" s="372" t="s">
        <v>1</v>
      </c>
      <c r="AU3" s="370">
        <v>50167</v>
      </c>
      <c r="AV3" s="370">
        <v>2.2799999999999998</v>
      </c>
      <c r="AW3" s="294">
        <v>897</v>
      </c>
      <c r="AX3" s="294">
        <v>1.82</v>
      </c>
      <c r="AY3" s="372" t="s">
        <v>1</v>
      </c>
      <c r="AZ3" s="407">
        <v>50549</v>
      </c>
      <c r="BA3" s="407">
        <v>2.27</v>
      </c>
      <c r="BB3" s="294">
        <v>382</v>
      </c>
      <c r="BC3" s="294">
        <v>0.76</v>
      </c>
      <c r="BD3" s="372" t="s">
        <v>1</v>
      </c>
      <c r="BE3" s="457">
        <v>50021</v>
      </c>
      <c r="BF3" s="457">
        <v>2.2200000000000002</v>
      </c>
      <c r="BG3" s="294">
        <v>-528</v>
      </c>
      <c r="BH3" s="294">
        <v>-1.04</v>
      </c>
    </row>
    <row r="4" spans="1:60">
      <c r="A4" s="372" t="s">
        <v>2</v>
      </c>
      <c r="B4" s="322">
        <v>5464</v>
      </c>
      <c r="C4" s="322">
        <v>0.3</v>
      </c>
      <c r="D4" s="323">
        <v>-33</v>
      </c>
      <c r="E4" s="323">
        <v>-0.6</v>
      </c>
      <c r="F4" s="372" t="s">
        <v>2</v>
      </c>
      <c r="G4" s="370">
        <v>5499</v>
      </c>
      <c r="H4" s="370">
        <v>0.3</v>
      </c>
      <c r="I4" s="294">
        <v>35</v>
      </c>
      <c r="J4" s="294">
        <v>0.6</v>
      </c>
      <c r="K4" s="372" t="s">
        <v>2</v>
      </c>
      <c r="L4" s="370">
        <v>5458</v>
      </c>
      <c r="M4" s="370">
        <v>0.3</v>
      </c>
      <c r="N4" s="294">
        <v>-41</v>
      </c>
      <c r="O4" s="294">
        <v>-0.7</v>
      </c>
      <c r="P4" s="372" t="s">
        <v>2</v>
      </c>
      <c r="Q4" s="370">
        <v>5531</v>
      </c>
      <c r="R4" s="370">
        <v>0.3</v>
      </c>
      <c r="S4" s="294">
        <v>73</v>
      </c>
      <c r="T4" s="294">
        <v>1.3</v>
      </c>
      <c r="U4" s="372" t="s">
        <v>2</v>
      </c>
      <c r="V4" s="370">
        <v>5562</v>
      </c>
      <c r="W4" s="370">
        <v>0.3</v>
      </c>
      <c r="X4" s="294">
        <v>31</v>
      </c>
      <c r="Y4" s="294">
        <v>0.6</v>
      </c>
      <c r="Z4" s="372" t="s">
        <v>2</v>
      </c>
      <c r="AA4" s="370">
        <v>5551</v>
      </c>
      <c r="AB4" s="370">
        <v>0.3</v>
      </c>
      <c r="AC4" s="294">
        <v>-11</v>
      </c>
      <c r="AD4" s="294">
        <v>-0.2</v>
      </c>
      <c r="AE4" s="372" t="s">
        <v>2</v>
      </c>
      <c r="AF4" s="370">
        <v>5593</v>
      </c>
      <c r="AG4" s="370">
        <v>0.3</v>
      </c>
      <c r="AH4" s="294">
        <v>42</v>
      </c>
      <c r="AI4" s="294">
        <v>0.8</v>
      </c>
      <c r="AJ4" s="372" t="s">
        <v>2</v>
      </c>
      <c r="AK4" s="370">
        <v>5604</v>
      </c>
      <c r="AL4" s="370">
        <v>0.3</v>
      </c>
      <c r="AM4" s="294">
        <v>11</v>
      </c>
      <c r="AN4" s="294">
        <v>0.2</v>
      </c>
      <c r="AO4" s="372" t="s">
        <v>2</v>
      </c>
      <c r="AP4" s="370">
        <v>5623</v>
      </c>
      <c r="AQ4" s="370">
        <v>0.26</v>
      </c>
      <c r="AR4" s="294">
        <v>19</v>
      </c>
      <c r="AS4" s="294">
        <v>0.34</v>
      </c>
      <c r="AT4" s="372" t="s">
        <v>2</v>
      </c>
      <c r="AU4" s="370">
        <v>5712</v>
      </c>
      <c r="AV4" s="370">
        <v>0.26</v>
      </c>
      <c r="AW4" s="294">
        <v>89</v>
      </c>
      <c r="AX4" s="294">
        <v>1.58</v>
      </c>
      <c r="AY4" s="372" t="s">
        <v>2</v>
      </c>
      <c r="AZ4" s="407">
        <v>5776</v>
      </c>
      <c r="BA4" s="407">
        <v>0.26</v>
      </c>
      <c r="BB4" s="294">
        <v>64</v>
      </c>
      <c r="BC4" s="294">
        <v>1.1200000000000001</v>
      </c>
      <c r="BD4" s="372" t="s">
        <v>2</v>
      </c>
      <c r="BE4" s="457">
        <v>5945</v>
      </c>
      <c r="BF4" s="457">
        <v>0.26</v>
      </c>
      <c r="BG4" s="294">
        <v>169</v>
      </c>
      <c r="BH4" s="294">
        <v>2.93</v>
      </c>
    </row>
    <row r="5" spans="1:60">
      <c r="A5" s="372" t="s">
        <v>3</v>
      </c>
      <c r="B5" s="322">
        <v>7670</v>
      </c>
      <c r="C5" s="322">
        <v>0.4</v>
      </c>
      <c r="D5" s="323">
        <v>278</v>
      </c>
      <c r="E5" s="323">
        <v>3.8</v>
      </c>
      <c r="F5" s="372" t="s">
        <v>3</v>
      </c>
      <c r="G5" s="370">
        <v>7327</v>
      </c>
      <c r="H5" s="370">
        <v>0.3</v>
      </c>
      <c r="I5" s="294">
        <v>-343</v>
      </c>
      <c r="J5" s="294">
        <v>-4.5</v>
      </c>
      <c r="K5" s="372" t="s">
        <v>3</v>
      </c>
      <c r="L5" s="370">
        <v>7423</v>
      </c>
      <c r="M5" s="370">
        <v>0.4</v>
      </c>
      <c r="N5" s="294">
        <v>96</v>
      </c>
      <c r="O5" s="294">
        <v>1.3</v>
      </c>
      <c r="P5" s="372" t="s">
        <v>3</v>
      </c>
      <c r="Q5" s="370">
        <v>7594</v>
      </c>
      <c r="R5" s="370">
        <v>0.4</v>
      </c>
      <c r="S5" s="294">
        <v>171</v>
      </c>
      <c r="T5" s="294">
        <v>2.2999999999999998</v>
      </c>
      <c r="U5" s="372" t="s">
        <v>3</v>
      </c>
      <c r="V5" s="370">
        <v>7831</v>
      </c>
      <c r="W5" s="370">
        <v>0.4</v>
      </c>
      <c r="X5" s="294">
        <v>237</v>
      </c>
      <c r="Y5" s="294">
        <v>3</v>
      </c>
      <c r="Z5" s="372" t="s">
        <v>3</v>
      </c>
      <c r="AA5" s="370">
        <v>7988</v>
      </c>
      <c r="AB5" s="370">
        <v>0.4</v>
      </c>
      <c r="AC5" s="294">
        <v>157</v>
      </c>
      <c r="AD5" s="294">
        <v>2</v>
      </c>
      <c r="AE5" s="372" t="s">
        <v>3</v>
      </c>
      <c r="AF5" s="370">
        <v>8111</v>
      </c>
      <c r="AG5" s="370">
        <v>0.4</v>
      </c>
      <c r="AH5" s="294">
        <v>123</v>
      </c>
      <c r="AI5" s="294">
        <v>1.5</v>
      </c>
      <c r="AJ5" s="372" t="s">
        <v>3</v>
      </c>
      <c r="AK5" s="370">
        <v>8234</v>
      </c>
      <c r="AL5" s="370">
        <v>0.4</v>
      </c>
      <c r="AM5" s="294">
        <v>123</v>
      </c>
      <c r="AN5" s="294">
        <v>1.5</v>
      </c>
      <c r="AO5" s="372" t="s">
        <v>3</v>
      </c>
      <c r="AP5" s="370">
        <v>8754</v>
      </c>
      <c r="AQ5" s="370">
        <v>0.4</v>
      </c>
      <c r="AR5" s="294">
        <v>520</v>
      </c>
      <c r="AS5" s="294">
        <v>6.32</v>
      </c>
      <c r="AT5" s="372" t="s">
        <v>3</v>
      </c>
      <c r="AU5" s="370">
        <v>9020</v>
      </c>
      <c r="AV5" s="370">
        <v>0.41</v>
      </c>
      <c r="AW5" s="294">
        <v>266</v>
      </c>
      <c r="AX5" s="294">
        <v>3.04</v>
      </c>
      <c r="AY5" s="372" t="s">
        <v>3</v>
      </c>
      <c r="AZ5" s="407">
        <v>9120</v>
      </c>
      <c r="BA5" s="407">
        <v>0.41</v>
      </c>
      <c r="BB5" s="294">
        <v>100</v>
      </c>
      <c r="BC5" s="294">
        <v>1.1100000000000001</v>
      </c>
      <c r="BD5" s="372" t="s">
        <v>3</v>
      </c>
      <c r="BE5" s="457">
        <v>9505</v>
      </c>
      <c r="BF5" s="457">
        <v>0.42</v>
      </c>
      <c r="BG5" s="294">
        <v>385</v>
      </c>
      <c r="BH5" s="294">
        <v>4.22</v>
      </c>
    </row>
    <row r="6" spans="1:60">
      <c r="A6" s="372" t="s">
        <v>4</v>
      </c>
      <c r="B6" s="322">
        <v>79890</v>
      </c>
      <c r="C6" s="322">
        <v>3.8</v>
      </c>
      <c r="D6" s="323">
        <v>-1097</v>
      </c>
      <c r="E6" s="323">
        <v>-1.4</v>
      </c>
      <c r="F6" s="372" t="s">
        <v>4</v>
      </c>
      <c r="G6" s="370">
        <v>79928</v>
      </c>
      <c r="H6" s="370">
        <v>3.8</v>
      </c>
      <c r="I6" s="294">
        <v>38</v>
      </c>
      <c r="J6" s="294">
        <v>0</v>
      </c>
      <c r="K6" s="372" t="s">
        <v>4</v>
      </c>
      <c r="L6" s="370">
        <v>79172</v>
      </c>
      <c r="M6" s="370">
        <v>3.8</v>
      </c>
      <c r="N6" s="294">
        <v>-756</v>
      </c>
      <c r="O6" s="294">
        <v>-0.9</v>
      </c>
      <c r="P6" s="372" t="s">
        <v>4</v>
      </c>
      <c r="Q6" s="370">
        <v>78930</v>
      </c>
      <c r="R6" s="370">
        <v>3.7</v>
      </c>
      <c r="S6" s="294">
        <v>-242</v>
      </c>
      <c r="T6" s="294">
        <v>-0.3</v>
      </c>
      <c r="U6" s="372" t="s">
        <v>4</v>
      </c>
      <c r="V6" s="370">
        <v>79448</v>
      </c>
      <c r="W6" s="370">
        <v>3.7</v>
      </c>
      <c r="X6" s="294">
        <v>518</v>
      </c>
      <c r="Y6" s="294">
        <v>0.7</v>
      </c>
      <c r="Z6" s="372" t="s">
        <v>4</v>
      </c>
      <c r="AA6" s="370">
        <v>81216</v>
      </c>
      <c r="AB6" s="370">
        <v>3.8</v>
      </c>
      <c r="AC6" s="294">
        <v>1768</v>
      </c>
      <c r="AD6" s="294">
        <v>2.2000000000000002</v>
      </c>
      <c r="AE6" s="372" t="s">
        <v>4</v>
      </c>
      <c r="AF6" s="370">
        <v>82777</v>
      </c>
      <c r="AG6" s="370">
        <v>3.8</v>
      </c>
      <c r="AH6" s="294">
        <v>1561</v>
      </c>
      <c r="AI6" s="294">
        <v>1.9</v>
      </c>
      <c r="AJ6" s="372" t="s">
        <v>4</v>
      </c>
      <c r="AK6" s="370">
        <v>82563</v>
      </c>
      <c r="AL6" s="370">
        <v>3.8</v>
      </c>
      <c r="AM6" s="294">
        <v>-214</v>
      </c>
      <c r="AN6" s="294">
        <v>-0.3</v>
      </c>
      <c r="AO6" s="372" t="s">
        <v>4</v>
      </c>
      <c r="AP6" s="370">
        <v>82982</v>
      </c>
      <c r="AQ6" s="370">
        <v>3.81</v>
      </c>
      <c r="AR6" s="294">
        <v>419</v>
      </c>
      <c r="AS6" s="294">
        <v>0.51</v>
      </c>
      <c r="AT6" s="372" t="s">
        <v>4</v>
      </c>
      <c r="AU6" s="370">
        <v>85249</v>
      </c>
      <c r="AV6" s="370">
        <v>3.87</v>
      </c>
      <c r="AW6" s="294">
        <v>2267</v>
      </c>
      <c r="AX6" s="294">
        <v>2.73</v>
      </c>
      <c r="AY6" s="372" t="s">
        <v>4</v>
      </c>
      <c r="AZ6" s="407">
        <v>86624</v>
      </c>
      <c r="BA6" s="407">
        <v>3.89</v>
      </c>
      <c r="BB6" s="294">
        <v>1375</v>
      </c>
      <c r="BC6" s="294">
        <v>1.61</v>
      </c>
      <c r="BD6" s="372" t="s">
        <v>4</v>
      </c>
      <c r="BE6" s="457">
        <v>87793</v>
      </c>
      <c r="BF6" s="457">
        <v>3.9</v>
      </c>
      <c r="BG6" s="294">
        <v>1169</v>
      </c>
      <c r="BH6" s="294">
        <v>1.35</v>
      </c>
    </row>
    <row r="7" spans="1:60">
      <c r="A7" s="372" t="s">
        <v>5</v>
      </c>
      <c r="B7" s="322">
        <v>4884</v>
      </c>
      <c r="C7" s="322">
        <v>0.2</v>
      </c>
      <c r="D7" s="323">
        <v>-77</v>
      </c>
      <c r="E7" s="323">
        <v>-1.6</v>
      </c>
      <c r="F7" s="372" t="s">
        <v>5</v>
      </c>
      <c r="G7" s="370">
        <v>4859</v>
      </c>
      <c r="H7" s="370">
        <v>0.2</v>
      </c>
      <c r="I7" s="294">
        <v>-25</v>
      </c>
      <c r="J7" s="294">
        <v>-0.5</v>
      </c>
      <c r="K7" s="372" t="s">
        <v>5</v>
      </c>
      <c r="L7" s="370">
        <v>4832</v>
      </c>
      <c r="M7" s="370">
        <v>0.2</v>
      </c>
      <c r="N7" s="294">
        <v>-27</v>
      </c>
      <c r="O7" s="294">
        <v>-0.6</v>
      </c>
      <c r="P7" s="372" t="s">
        <v>5</v>
      </c>
      <c r="Q7" s="370">
        <v>4797</v>
      </c>
      <c r="R7" s="370">
        <v>0.2</v>
      </c>
      <c r="S7" s="294">
        <v>-35</v>
      </c>
      <c r="T7" s="294">
        <v>-0.7</v>
      </c>
      <c r="U7" s="372" t="s">
        <v>5</v>
      </c>
      <c r="V7" s="370">
        <v>4755</v>
      </c>
      <c r="W7" s="370">
        <v>0.2</v>
      </c>
      <c r="X7" s="294">
        <v>-42</v>
      </c>
      <c r="Y7" s="294">
        <v>-0.9</v>
      </c>
      <c r="Z7" s="372" t="s">
        <v>5</v>
      </c>
      <c r="AA7" s="370">
        <v>4778</v>
      </c>
      <c r="AB7" s="370">
        <v>0.2</v>
      </c>
      <c r="AC7" s="294">
        <v>23</v>
      </c>
      <c r="AD7" s="294">
        <v>0.5</v>
      </c>
      <c r="AE7" s="372" t="s">
        <v>5</v>
      </c>
      <c r="AF7" s="370">
        <v>4786</v>
      </c>
      <c r="AG7" s="370">
        <v>0.2</v>
      </c>
      <c r="AH7" s="294">
        <v>8</v>
      </c>
      <c r="AI7" s="294">
        <v>0.2</v>
      </c>
      <c r="AJ7" s="372" t="s">
        <v>5</v>
      </c>
      <c r="AK7" s="370">
        <v>4766</v>
      </c>
      <c r="AL7" s="370">
        <v>0.2</v>
      </c>
      <c r="AM7" s="294">
        <v>-20</v>
      </c>
      <c r="AN7" s="294">
        <v>-0.4</v>
      </c>
      <c r="AO7" s="372" t="s">
        <v>5</v>
      </c>
      <c r="AP7" s="370">
        <v>4753</v>
      </c>
      <c r="AQ7" s="370">
        <v>0.22</v>
      </c>
      <c r="AR7" s="294">
        <v>-13</v>
      </c>
      <c r="AS7" s="294">
        <v>-0.27</v>
      </c>
      <c r="AT7" s="372" t="s">
        <v>5</v>
      </c>
      <c r="AU7" s="370">
        <v>4710</v>
      </c>
      <c r="AV7" s="370">
        <v>0.21</v>
      </c>
      <c r="AW7" s="294">
        <v>-43</v>
      </c>
      <c r="AX7" s="294">
        <v>-0.9</v>
      </c>
      <c r="AY7" s="372" t="s">
        <v>5</v>
      </c>
      <c r="AZ7" s="407">
        <v>4680</v>
      </c>
      <c r="BA7" s="407">
        <v>0.21</v>
      </c>
      <c r="BB7" s="294">
        <v>-30</v>
      </c>
      <c r="BC7" s="294">
        <v>-0.64</v>
      </c>
      <c r="BD7" s="372" t="s">
        <v>5</v>
      </c>
      <c r="BE7" s="457">
        <v>4695</v>
      </c>
      <c r="BF7" s="457">
        <v>0.21</v>
      </c>
      <c r="BG7" s="294">
        <v>15</v>
      </c>
      <c r="BH7" s="294">
        <v>0.32</v>
      </c>
    </row>
    <row r="8" spans="1:60">
      <c r="A8" s="372" t="s">
        <v>6</v>
      </c>
      <c r="B8" s="322">
        <v>26543</v>
      </c>
      <c r="C8" s="322">
        <v>1.3</v>
      </c>
      <c r="D8" s="323">
        <v>409</v>
      </c>
      <c r="E8" s="323">
        <v>1.6</v>
      </c>
      <c r="F8" s="372" t="s">
        <v>6</v>
      </c>
      <c r="G8" s="370">
        <v>26490</v>
      </c>
      <c r="H8" s="370">
        <v>1.3</v>
      </c>
      <c r="I8" s="294">
        <v>-53</v>
      </c>
      <c r="J8" s="294">
        <v>-0.2</v>
      </c>
      <c r="K8" s="372" t="s">
        <v>6</v>
      </c>
      <c r="L8" s="370">
        <v>26746</v>
      </c>
      <c r="M8" s="370">
        <v>1.3</v>
      </c>
      <c r="N8" s="294">
        <v>256</v>
      </c>
      <c r="O8" s="294">
        <v>1</v>
      </c>
      <c r="P8" s="372" t="s">
        <v>6</v>
      </c>
      <c r="Q8" s="370">
        <v>27149</v>
      </c>
      <c r="R8" s="370">
        <v>1.3</v>
      </c>
      <c r="S8" s="294">
        <v>403</v>
      </c>
      <c r="T8" s="294">
        <v>1.5</v>
      </c>
      <c r="U8" s="372" t="s">
        <v>6</v>
      </c>
      <c r="V8" s="370">
        <v>27641</v>
      </c>
      <c r="W8" s="370">
        <v>1.3</v>
      </c>
      <c r="X8" s="294">
        <v>492</v>
      </c>
      <c r="Y8" s="294">
        <v>1.8</v>
      </c>
      <c r="Z8" s="372" t="s">
        <v>6</v>
      </c>
      <c r="AA8" s="370">
        <v>27985</v>
      </c>
      <c r="AB8" s="370">
        <v>1.3</v>
      </c>
      <c r="AC8" s="294">
        <v>344</v>
      </c>
      <c r="AD8" s="294">
        <v>1.2</v>
      </c>
      <c r="AE8" s="372" t="s">
        <v>6</v>
      </c>
      <c r="AF8" s="370">
        <v>28383</v>
      </c>
      <c r="AG8" s="370">
        <v>1.3</v>
      </c>
      <c r="AH8" s="294">
        <v>398</v>
      </c>
      <c r="AI8" s="294">
        <v>1.4</v>
      </c>
      <c r="AJ8" s="372" t="s">
        <v>6</v>
      </c>
      <c r="AK8" s="370">
        <v>28463</v>
      </c>
      <c r="AL8" s="370">
        <v>1.3</v>
      </c>
      <c r="AM8" s="294">
        <v>80</v>
      </c>
      <c r="AN8" s="294">
        <v>0.3</v>
      </c>
      <c r="AO8" s="372" t="s">
        <v>6</v>
      </c>
      <c r="AP8" s="370">
        <v>28485</v>
      </c>
      <c r="AQ8" s="370">
        <v>1.31</v>
      </c>
      <c r="AR8" s="294">
        <v>22</v>
      </c>
      <c r="AS8" s="294">
        <v>0.08</v>
      </c>
      <c r="AT8" s="372" t="s">
        <v>6</v>
      </c>
      <c r="AU8" s="370">
        <v>28694</v>
      </c>
      <c r="AV8" s="370">
        <v>1.3</v>
      </c>
      <c r="AW8" s="294">
        <v>209</v>
      </c>
      <c r="AX8" s="294">
        <v>0.73</v>
      </c>
      <c r="AY8" s="372" t="s">
        <v>6</v>
      </c>
      <c r="AZ8" s="407">
        <v>28795</v>
      </c>
      <c r="BA8" s="407">
        <v>1.29</v>
      </c>
      <c r="BB8" s="294">
        <v>101</v>
      </c>
      <c r="BC8" s="294">
        <v>0.35</v>
      </c>
      <c r="BD8" s="372" t="s">
        <v>6</v>
      </c>
      <c r="BE8" s="457">
        <v>29023</v>
      </c>
      <c r="BF8" s="457">
        <v>1.29</v>
      </c>
      <c r="BG8" s="294">
        <v>228</v>
      </c>
      <c r="BH8" s="294">
        <v>0.79</v>
      </c>
    </row>
    <row r="9" spans="1:60">
      <c r="A9" s="372" t="s">
        <v>7</v>
      </c>
      <c r="B9" s="322">
        <v>2846</v>
      </c>
      <c r="C9" s="322">
        <v>0.1</v>
      </c>
      <c r="D9" s="323">
        <v>-27</v>
      </c>
      <c r="E9" s="323">
        <v>-0.9</v>
      </c>
      <c r="F9" s="372" t="s">
        <v>7</v>
      </c>
      <c r="G9" s="370">
        <v>2820</v>
      </c>
      <c r="H9" s="370">
        <v>0.1</v>
      </c>
      <c r="I9" s="294">
        <v>-26</v>
      </c>
      <c r="J9" s="294">
        <v>-0.9</v>
      </c>
      <c r="K9" s="372" t="s">
        <v>7</v>
      </c>
      <c r="L9" s="370">
        <v>2783</v>
      </c>
      <c r="M9" s="370">
        <v>0.1</v>
      </c>
      <c r="N9" s="294">
        <v>-37</v>
      </c>
      <c r="O9" s="294">
        <v>-1.3</v>
      </c>
      <c r="P9" s="372" t="s">
        <v>7</v>
      </c>
      <c r="Q9" s="370">
        <v>2743</v>
      </c>
      <c r="R9" s="370">
        <v>0.1</v>
      </c>
      <c r="S9" s="294">
        <v>-40</v>
      </c>
      <c r="T9" s="294">
        <v>-1.5</v>
      </c>
      <c r="U9" s="372" t="s">
        <v>7</v>
      </c>
      <c r="V9" s="370">
        <v>2768</v>
      </c>
      <c r="W9" s="370">
        <v>0.1</v>
      </c>
      <c r="X9" s="294">
        <v>25</v>
      </c>
      <c r="Y9" s="294">
        <v>0.9</v>
      </c>
      <c r="Z9" s="372" t="s">
        <v>7</v>
      </c>
      <c r="AA9" s="370">
        <v>2786</v>
      </c>
      <c r="AB9" s="370">
        <v>0.1</v>
      </c>
      <c r="AC9" s="294">
        <v>18</v>
      </c>
      <c r="AD9" s="294">
        <v>0.6</v>
      </c>
      <c r="AE9" s="372" t="s">
        <v>7</v>
      </c>
      <c r="AF9" s="370">
        <v>2818</v>
      </c>
      <c r="AG9" s="370">
        <v>0.1</v>
      </c>
      <c r="AH9" s="294">
        <v>32</v>
      </c>
      <c r="AI9" s="294">
        <v>1.1000000000000001</v>
      </c>
      <c r="AJ9" s="372" t="s">
        <v>7</v>
      </c>
      <c r="AK9" s="370">
        <v>2807</v>
      </c>
      <c r="AL9" s="370">
        <v>0.1</v>
      </c>
      <c r="AM9" s="294">
        <v>-11</v>
      </c>
      <c r="AN9" s="294">
        <v>-0.4</v>
      </c>
      <c r="AO9" s="372" t="s">
        <v>7</v>
      </c>
      <c r="AP9" s="370">
        <v>2849</v>
      </c>
      <c r="AQ9" s="370">
        <v>0.13</v>
      </c>
      <c r="AR9" s="294">
        <v>42</v>
      </c>
      <c r="AS9" s="294">
        <v>1.5</v>
      </c>
      <c r="AT9" s="372" t="s">
        <v>7</v>
      </c>
      <c r="AU9" s="370">
        <v>2984</v>
      </c>
      <c r="AV9" s="370">
        <v>0.14000000000000001</v>
      </c>
      <c r="AW9" s="294">
        <v>135</v>
      </c>
      <c r="AX9" s="294">
        <v>4.74</v>
      </c>
      <c r="AY9" s="372" t="s">
        <v>7</v>
      </c>
      <c r="AZ9" s="407">
        <v>3066</v>
      </c>
      <c r="BA9" s="407">
        <v>0.14000000000000001</v>
      </c>
      <c r="BB9" s="294">
        <v>82</v>
      </c>
      <c r="BC9" s="294">
        <v>2.75</v>
      </c>
      <c r="BD9" s="372" t="s">
        <v>7</v>
      </c>
      <c r="BE9" s="457">
        <v>3145</v>
      </c>
      <c r="BF9" s="457">
        <v>0.14000000000000001</v>
      </c>
      <c r="BG9" s="294">
        <v>79</v>
      </c>
      <c r="BH9" s="294">
        <v>2.58</v>
      </c>
    </row>
    <row r="10" spans="1:60">
      <c r="A10" s="372" t="s">
        <v>8</v>
      </c>
      <c r="B10" s="322">
        <v>5169</v>
      </c>
      <c r="C10" s="322">
        <v>0.2</v>
      </c>
      <c r="D10" s="323">
        <v>83</v>
      </c>
      <c r="E10" s="323">
        <v>1.6</v>
      </c>
      <c r="F10" s="372" t="s">
        <v>8</v>
      </c>
      <c r="G10" s="370">
        <v>4966</v>
      </c>
      <c r="H10" s="370">
        <v>0.2</v>
      </c>
      <c r="I10" s="294">
        <v>-203</v>
      </c>
      <c r="J10" s="294">
        <v>-3.9</v>
      </c>
      <c r="K10" s="372" t="s">
        <v>8</v>
      </c>
      <c r="L10" s="370">
        <v>4916</v>
      </c>
      <c r="M10" s="370">
        <v>0.2</v>
      </c>
      <c r="N10" s="294">
        <v>-50</v>
      </c>
      <c r="O10" s="294">
        <v>-1</v>
      </c>
      <c r="P10" s="372" t="s">
        <v>8</v>
      </c>
      <c r="Q10" s="370">
        <v>4827</v>
      </c>
      <c r="R10" s="370">
        <v>0.2</v>
      </c>
      <c r="S10" s="294">
        <v>-89</v>
      </c>
      <c r="T10" s="294">
        <v>-1.8</v>
      </c>
      <c r="U10" s="372" t="s">
        <v>8</v>
      </c>
      <c r="V10" s="370">
        <v>4819</v>
      </c>
      <c r="W10" s="370">
        <v>0.2</v>
      </c>
      <c r="X10" s="294">
        <v>-8</v>
      </c>
      <c r="Y10" s="294">
        <v>-0.2</v>
      </c>
      <c r="Z10" s="372" t="s">
        <v>8</v>
      </c>
      <c r="AA10" s="370">
        <v>4871</v>
      </c>
      <c r="AB10" s="370">
        <v>0.2</v>
      </c>
      <c r="AC10" s="294">
        <v>52</v>
      </c>
      <c r="AD10" s="294">
        <v>1.1000000000000001</v>
      </c>
      <c r="AE10" s="372" t="s">
        <v>8</v>
      </c>
      <c r="AF10" s="370">
        <v>4869</v>
      </c>
      <c r="AG10" s="370">
        <v>0.2</v>
      </c>
      <c r="AH10" s="294">
        <v>-2</v>
      </c>
      <c r="AI10" s="294">
        <v>0</v>
      </c>
      <c r="AJ10" s="372" t="s">
        <v>8</v>
      </c>
      <c r="AK10" s="370">
        <v>4895</v>
      </c>
      <c r="AL10" s="370">
        <v>0.2</v>
      </c>
      <c r="AM10" s="294">
        <v>26</v>
      </c>
      <c r="AN10" s="294">
        <v>0.5</v>
      </c>
      <c r="AO10" s="372" t="s">
        <v>8</v>
      </c>
      <c r="AP10" s="370">
        <v>4920</v>
      </c>
      <c r="AQ10" s="370">
        <v>0.23</v>
      </c>
      <c r="AR10" s="294">
        <v>25</v>
      </c>
      <c r="AS10" s="294">
        <v>0.51</v>
      </c>
      <c r="AT10" s="372" t="s">
        <v>8</v>
      </c>
      <c r="AU10" s="370">
        <v>4936</v>
      </c>
      <c r="AV10" s="370">
        <v>0.22</v>
      </c>
      <c r="AW10" s="294">
        <v>16</v>
      </c>
      <c r="AX10" s="294">
        <v>0.33</v>
      </c>
      <c r="AY10" s="372" t="s">
        <v>8</v>
      </c>
      <c r="AZ10" s="407">
        <v>4924</v>
      </c>
      <c r="BA10" s="407">
        <v>0.22</v>
      </c>
      <c r="BB10" s="294">
        <v>-12</v>
      </c>
      <c r="BC10" s="294">
        <v>-0.24</v>
      </c>
      <c r="BD10" s="372" t="s">
        <v>8</v>
      </c>
      <c r="BE10" s="457">
        <v>4940</v>
      </c>
      <c r="BF10" s="457">
        <v>0.22</v>
      </c>
      <c r="BG10" s="294">
        <v>16</v>
      </c>
      <c r="BH10" s="294">
        <v>0.32</v>
      </c>
    </row>
    <row r="11" spans="1:60">
      <c r="A11" s="372" t="s">
        <v>9</v>
      </c>
      <c r="B11" s="322">
        <v>43455</v>
      </c>
      <c r="C11" s="322">
        <v>2.1</v>
      </c>
      <c r="D11" s="323">
        <v>-153</v>
      </c>
      <c r="E11" s="323">
        <v>-0.4</v>
      </c>
      <c r="F11" s="372" t="s">
        <v>9</v>
      </c>
      <c r="G11" s="370">
        <v>44846</v>
      </c>
      <c r="H11" s="370">
        <v>2.1</v>
      </c>
      <c r="I11" s="294">
        <v>1391</v>
      </c>
      <c r="J11" s="294">
        <v>3.2</v>
      </c>
      <c r="K11" s="372" t="s">
        <v>9</v>
      </c>
      <c r="L11" s="370">
        <v>45332</v>
      </c>
      <c r="M11" s="370">
        <v>2.2000000000000002</v>
      </c>
      <c r="N11" s="294">
        <v>486</v>
      </c>
      <c r="O11" s="294">
        <v>1.1000000000000001</v>
      </c>
      <c r="P11" s="372" t="s">
        <v>9</v>
      </c>
      <c r="Q11" s="370">
        <v>46816</v>
      </c>
      <c r="R11" s="370">
        <v>2.2000000000000002</v>
      </c>
      <c r="S11" s="294">
        <v>1484</v>
      </c>
      <c r="T11" s="294">
        <v>3.2</v>
      </c>
      <c r="U11" s="372" t="s">
        <v>9</v>
      </c>
      <c r="V11" s="370">
        <v>48374</v>
      </c>
      <c r="W11" s="370">
        <v>2.2999999999999998</v>
      </c>
      <c r="X11" s="294">
        <v>1558</v>
      </c>
      <c r="Y11" s="294">
        <v>3.2</v>
      </c>
      <c r="Z11" s="372" t="s">
        <v>9</v>
      </c>
      <c r="AA11" s="370">
        <v>50146</v>
      </c>
      <c r="AB11" s="370">
        <v>2.2999999999999998</v>
      </c>
      <c r="AC11" s="294">
        <v>1772</v>
      </c>
      <c r="AD11" s="294">
        <v>3.7</v>
      </c>
      <c r="AE11" s="372" t="s">
        <v>9</v>
      </c>
      <c r="AF11" s="370">
        <v>51233</v>
      </c>
      <c r="AG11" s="370">
        <v>2.4</v>
      </c>
      <c r="AH11" s="294">
        <v>1087</v>
      </c>
      <c r="AI11" s="294">
        <v>2.2000000000000002</v>
      </c>
      <c r="AJ11" s="372" t="s">
        <v>9</v>
      </c>
      <c r="AK11" s="370">
        <v>51850</v>
      </c>
      <c r="AL11" s="370">
        <v>2.4</v>
      </c>
      <c r="AM11" s="294">
        <v>617</v>
      </c>
      <c r="AN11" s="294">
        <v>1.2</v>
      </c>
      <c r="AO11" s="372" t="s">
        <v>9</v>
      </c>
      <c r="AP11" s="370">
        <v>52447</v>
      </c>
      <c r="AQ11" s="370">
        <v>2.41</v>
      </c>
      <c r="AR11" s="294">
        <v>597</v>
      </c>
      <c r="AS11" s="294">
        <v>1.1499999999999999</v>
      </c>
      <c r="AT11" s="372" t="s">
        <v>9</v>
      </c>
      <c r="AU11" s="370">
        <v>54942</v>
      </c>
      <c r="AV11" s="370">
        <v>2.5</v>
      </c>
      <c r="AW11" s="294">
        <v>2495</v>
      </c>
      <c r="AX11" s="294">
        <v>4.76</v>
      </c>
      <c r="AY11" s="372" t="s">
        <v>9</v>
      </c>
      <c r="AZ11" s="407">
        <v>57143</v>
      </c>
      <c r="BA11" s="407">
        <v>2.56</v>
      </c>
      <c r="BB11" s="294">
        <v>2201</v>
      </c>
      <c r="BC11" s="294">
        <v>4.01</v>
      </c>
      <c r="BD11" s="372" t="s">
        <v>9</v>
      </c>
      <c r="BE11" s="457">
        <v>58752</v>
      </c>
      <c r="BF11" s="457">
        <v>2.61</v>
      </c>
      <c r="BG11" s="294">
        <v>1609</v>
      </c>
      <c r="BH11" s="294">
        <v>2.82</v>
      </c>
    </row>
    <row r="12" spans="1:60">
      <c r="A12" s="372" t="s">
        <v>10</v>
      </c>
      <c r="B12" s="322">
        <v>5482</v>
      </c>
      <c r="C12" s="322">
        <v>0.3</v>
      </c>
      <c r="D12" s="323">
        <v>34</v>
      </c>
      <c r="E12" s="323">
        <v>0.6</v>
      </c>
      <c r="F12" s="372" t="s">
        <v>10</v>
      </c>
      <c r="G12" s="370">
        <v>5433</v>
      </c>
      <c r="H12" s="370">
        <v>0.3</v>
      </c>
      <c r="I12" s="294">
        <v>-49</v>
      </c>
      <c r="J12" s="294">
        <v>-0.9</v>
      </c>
      <c r="K12" s="372" t="s">
        <v>10</v>
      </c>
      <c r="L12" s="370">
        <v>5423</v>
      </c>
      <c r="M12" s="370">
        <v>0.3</v>
      </c>
      <c r="N12" s="294">
        <v>-10</v>
      </c>
      <c r="O12" s="294">
        <v>-0.2</v>
      </c>
      <c r="P12" s="372" t="s">
        <v>10</v>
      </c>
      <c r="Q12" s="370">
        <v>5426</v>
      </c>
      <c r="R12" s="370">
        <v>0.3</v>
      </c>
      <c r="S12" s="294">
        <v>3</v>
      </c>
      <c r="T12" s="294">
        <v>0.1</v>
      </c>
      <c r="U12" s="372" t="s">
        <v>10</v>
      </c>
      <c r="V12" s="370">
        <v>5428</v>
      </c>
      <c r="W12" s="370">
        <v>0.3</v>
      </c>
      <c r="X12" s="294">
        <v>2</v>
      </c>
      <c r="Y12" s="294">
        <v>0</v>
      </c>
      <c r="Z12" s="372" t="s">
        <v>10</v>
      </c>
      <c r="AA12" s="370">
        <v>5520</v>
      </c>
      <c r="AB12" s="370">
        <v>0.3</v>
      </c>
      <c r="AC12" s="294">
        <v>92</v>
      </c>
      <c r="AD12" s="294">
        <v>1.7</v>
      </c>
      <c r="AE12" s="372" t="s">
        <v>10</v>
      </c>
      <c r="AF12" s="370">
        <v>5540</v>
      </c>
      <c r="AG12" s="370">
        <v>0.3</v>
      </c>
      <c r="AH12" s="294">
        <v>20</v>
      </c>
      <c r="AI12" s="294">
        <v>0.4</v>
      </c>
      <c r="AJ12" s="372" t="s">
        <v>10</v>
      </c>
      <c r="AK12" s="370">
        <v>5553</v>
      </c>
      <c r="AL12" s="370">
        <v>0.3</v>
      </c>
      <c r="AM12" s="294">
        <v>13</v>
      </c>
      <c r="AN12" s="294">
        <v>0.2</v>
      </c>
      <c r="AO12" s="372" t="s">
        <v>10</v>
      </c>
      <c r="AP12" s="370">
        <v>5561</v>
      </c>
      <c r="AQ12" s="370">
        <v>0.26</v>
      </c>
      <c r="AR12" s="294">
        <v>8</v>
      </c>
      <c r="AS12" s="294">
        <v>0.14000000000000001</v>
      </c>
      <c r="AT12" s="372" t="s">
        <v>10</v>
      </c>
      <c r="AU12" s="370">
        <v>5562</v>
      </c>
      <c r="AV12" s="370">
        <v>0.25</v>
      </c>
      <c r="AW12" s="294">
        <v>1</v>
      </c>
      <c r="AX12" s="294">
        <v>0.02</v>
      </c>
      <c r="AY12" s="372" t="s">
        <v>10</v>
      </c>
      <c r="AZ12" s="407">
        <v>5593</v>
      </c>
      <c r="BA12" s="407">
        <v>0.25</v>
      </c>
      <c r="BB12" s="294">
        <v>31</v>
      </c>
      <c r="BC12" s="294">
        <v>0.56000000000000005</v>
      </c>
      <c r="BD12" s="372" t="s">
        <v>10</v>
      </c>
      <c r="BE12" s="457">
        <v>5667</v>
      </c>
      <c r="BF12" s="457">
        <v>0.25</v>
      </c>
      <c r="BG12" s="294">
        <v>74</v>
      </c>
      <c r="BH12" s="294">
        <v>1.32</v>
      </c>
    </row>
    <row r="13" spans="1:60">
      <c r="A13" s="372" t="s">
        <v>11</v>
      </c>
      <c r="B13" s="322">
        <v>20061</v>
      </c>
      <c r="C13" s="322">
        <v>1</v>
      </c>
      <c r="D13" s="323">
        <v>-476</v>
      </c>
      <c r="E13" s="323">
        <v>-2.2999999999999998</v>
      </c>
      <c r="F13" s="372" t="s">
        <v>11</v>
      </c>
      <c r="G13" s="370">
        <v>20373</v>
      </c>
      <c r="H13" s="370">
        <v>1</v>
      </c>
      <c r="I13" s="294">
        <v>312</v>
      </c>
      <c r="J13" s="294">
        <v>1.6</v>
      </c>
      <c r="K13" s="372" t="s">
        <v>11</v>
      </c>
      <c r="L13" s="370">
        <v>20460</v>
      </c>
      <c r="M13" s="370">
        <v>1</v>
      </c>
      <c r="N13" s="294">
        <v>87</v>
      </c>
      <c r="O13" s="294">
        <v>0.4</v>
      </c>
      <c r="P13" s="372" t="s">
        <v>11</v>
      </c>
      <c r="Q13" s="370">
        <v>20537</v>
      </c>
      <c r="R13" s="370">
        <v>1</v>
      </c>
      <c r="S13" s="294">
        <v>77</v>
      </c>
      <c r="T13" s="294">
        <v>0.4</v>
      </c>
      <c r="U13" s="372" t="s">
        <v>11</v>
      </c>
      <c r="V13" s="370">
        <v>20991</v>
      </c>
      <c r="W13" s="370">
        <v>1</v>
      </c>
      <c r="X13" s="294">
        <v>454</v>
      </c>
      <c r="Y13" s="294">
        <v>2.2000000000000002</v>
      </c>
      <c r="Z13" s="372" t="s">
        <v>11</v>
      </c>
      <c r="AA13" s="370">
        <v>21368</v>
      </c>
      <c r="AB13" s="370">
        <v>1</v>
      </c>
      <c r="AC13" s="294">
        <v>377</v>
      </c>
      <c r="AD13" s="294">
        <v>1.8</v>
      </c>
      <c r="AE13" s="372" t="s">
        <v>11</v>
      </c>
      <c r="AF13" s="370">
        <v>21796</v>
      </c>
      <c r="AG13" s="370">
        <v>1</v>
      </c>
      <c r="AH13" s="294">
        <v>428</v>
      </c>
      <c r="AI13" s="294">
        <v>2</v>
      </c>
      <c r="AJ13" s="372" t="s">
        <v>11</v>
      </c>
      <c r="AK13" s="370">
        <v>21827</v>
      </c>
      <c r="AL13" s="370">
        <v>1</v>
      </c>
      <c r="AM13" s="294">
        <v>31</v>
      </c>
      <c r="AN13" s="294">
        <v>0.1</v>
      </c>
      <c r="AO13" s="372" t="s">
        <v>11</v>
      </c>
      <c r="AP13" s="370">
        <v>21711</v>
      </c>
      <c r="AQ13" s="370">
        <v>1</v>
      </c>
      <c r="AR13" s="294">
        <v>-116</v>
      </c>
      <c r="AS13" s="294">
        <v>-0.53</v>
      </c>
      <c r="AT13" s="372" t="s">
        <v>11</v>
      </c>
      <c r="AU13" s="370">
        <v>22301</v>
      </c>
      <c r="AV13" s="370">
        <v>1.01</v>
      </c>
      <c r="AW13" s="294">
        <v>590</v>
      </c>
      <c r="AX13" s="294">
        <v>2.72</v>
      </c>
      <c r="AY13" s="372" t="s">
        <v>11</v>
      </c>
      <c r="AZ13" s="407">
        <v>22642</v>
      </c>
      <c r="BA13" s="407">
        <v>1.02</v>
      </c>
      <c r="BB13" s="294">
        <v>341</v>
      </c>
      <c r="BC13" s="294">
        <v>1.53</v>
      </c>
      <c r="BD13" s="372" t="s">
        <v>11</v>
      </c>
      <c r="BE13" s="457">
        <v>22654</v>
      </c>
      <c r="BF13" s="457">
        <v>1.01</v>
      </c>
      <c r="BG13" s="294">
        <v>12</v>
      </c>
      <c r="BH13" s="294">
        <v>0.05</v>
      </c>
    </row>
    <row r="14" spans="1:60">
      <c r="A14" s="372" t="s">
        <v>12</v>
      </c>
      <c r="B14" s="322">
        <v>18751</v>
      </c>
      <c r="C14" s="322">
        <v>0.9</v>
      </c>
      <c r="D14" s="323">
        <v>162</v>
      </c>
      <c r="E14" s="323">
        <v>0.9</v>
      </c>
      <c r="F14" s="372" t="s">
        <v>12</v>
      </c>
      <c r="G14" s="370">
        <v>18777</v>
      </c>
      <c r="H14" s="370">
        <v>0.9</v>
      </c>
      <c r="I14" s="294">
        <v>26</v>
      </c>
      <c r="J14" s="294">
        <v>0.1</v>
      </c>
      <c r="K14" s="372" t="s">
        <v>12</v>
      </c>
      <c r="L14" s="370">
        <v>19000</v>
      </c>
      <c r="M14" s="370">
        <v>0.9</v>
      </c>
      <c r="N14" s="294">
        <v>223</v>
      </c>
      <c r="O14" s="294">
        <v>1.2</v>
      </c>
      <c r="P14" s="372" t="s">
        <v>12</v>
      </c>
      <c r="Q14" s="370">
        <v>19273</v>
      </c>
      <c r="R14" s="370">
        <v>0.9</v>
      </c>
      <c r="S14" s="294">
        <v>273</v>
      </c>
      <c r="T14" s="294">
        <v>1.4</v>
      </c>
      <c r="U14" s="372" t="s">
        <v>12</v>
      </c>
      <c r="V14" s="370">
        <v>19739</v>
      </c>
      <c r="W14" s="370">
        <v>0.9</v>
      </c>
      <c r="X14" s="294">
        <v>466</v>
      </c>
      <c r="Y14" s="294">
        <v>2.4</v>
      </c>
      <c r="Z14" s="372" t="s">
        <v>12</v>
      </c>
      <c r="AA14" s="370">
        <v>20190</v>
      </c>
      <c r="AB14" s="370">
        <v>0.9</v>
      </c>
      <c r="AC14" s="294">
        <v>451</v>
      </c>
      <c r="AD14" s="294">
        <v>2.2999999999999998</v>
      </c>
      <c r="AE14" s="372" t="s">
        <v>12</v>
      </c>
      <c r="AF14" s="370">
        <v>20662</v>
      </c>
      <c r="AG14" s="370">
        <v>0.9</v>
      </c>
      <c r="AH14" s="294">
        <v>472</v>
      </c>
      <c r="AI14" s="294">
        <v>2.2999999999999998</v>
      </c>
      <c r="AJ14" s="372" t="s">
        <v>12</v>
      </c>
      <c r="AK14" s="370">
        <v>21000</v>
      </c>
      <c r="AL14" s="370">
        <v>1</v>
      </c>
      <c r="AM14" s="294">
        <v>338</v>
      </c>
      <c r="AN14" s="294">
        <v>1.6</v>
      </c>
      <c r="AO14" s="372" t="s">
        <v>12</v>
      </c>
      <c r="AP14" s="370">
        <v>21224</v>
      </c>
      <c r="AQ14" s="370">
        <v>0.97</v>
      </c>
      <c r="AR14" s="294">
        <v>224</v>
      </c>
      <c r="AS14" s="294">
        <v>1.07</v>
      </c>
      <c r="AT14" s="372" t="s">
        <v>12</v>
      </c>
      <c r="AU14" s="370">
        <v>21536</v>
      </c>
      <c r="AV14" s="370">
        <v>0.98</v>
      </c>
      <c r="AW14" s="294">
        <v>312</v>
      </c>
      <c r="AX14" s="294">
        <v>1.47</v>
      </c>
      <c r="AY14" s="372" t="s">
        <v>12</v>
      </c>
      <c r="AZ14" s="407">
        <v>21716</v>
      </c>
      <c r="BA14" s="407">
        <v>0.97</v>
      </c>
      <c r="BB14" s="294">
        <v>180</v>
      </c>
      <c r="BC14" s="294">
        <v>0.84</v>
      </c>
      <c r="BD14" s="372" t="s">
        <v>12</v>
      </c>
      <c r="BE14" s="457">
        <v>22009</v>
      </c>
      <c r="BF14" s="457">
        <v>0.98</v>
      </c>
      <c r="BG14" s="294">
        <v>293</v>
      </c>
      <c r="BH14" s="294">
        <v>1.35</v>
      </c>
    </row>
    <row r="15" spans="1:60">
      <c r="A15" s="372" t="s">
        <v>13</v>
      </c>
      <c r="B15" s="322">
        <v>22913</v>
      </c>
      <c r="C15" s="322">
        <v>1.1000000000000001</v>
      </c>
      <c r="D15" s="323">
        <v>-179</v>
      </c>
      <c r="E15" s="323">
        <v>-0.8</v>
      </c>
      <c r="F15" s="372" t="s">
        <v>13</v>
      </c>
      <c r="G15" s="370">
        <v>22659</v>
      </c>
      <c r="H15" s="370">
        <v>1.1000000000000001</v>
      </c>
      <c r="I15" s="294">
        <v>-254</v>
      </c>
      <c r="J15" s="294">
        <v>-1.1000000000000001</v>
      </c>
      <c r="K15" s="372" t="s">
        <v>13</v>
      </c>
      <c r="L15" s="370">
        <v>22606</v>
      </c>
      <c r="M15" s="370">
        <v>1.1000000000000001</v>
      </c>
      <c r="N15" s="294">
        <v>-53</v>
      </c>
      <c r="O15" s="294">
        <v>-0.2</v>
      </c>
      <c r="P15" s="372" t="s">
        <v>13</v>
      </c>
      <c r="Q15" s="370">
        <v>22558</v>
      </c>
      <c r="R15" s="370">
        <v>1.1000000000000001</v>
      </c>
      <c r="S15" s="294">
        <v>-48</v>
      </c>
      <c r="T15" s="294">
        <v>-0.2</v>
      </c>
      <c r="U15" s="372" t="s">
        <v>13</v>
      </c>
      <c r="V15" s="370">
        <v>22749</v>
      </c>
      <c r="W15" s="370">
        <v>1.1000000000000001</v>
      </c>
      <c r="X15" s="294">
        <v>191</v>
      </c>
      <c r="Y15" s="294">
        <v>0.8</v>
      </c>
      <c r="Z15" s="372" t="s">
        <v>13</v>
      </c>
      <c r="AA15" s="370">
        <v>23254</v>
      </c>
      <c r="AB15" s="370">
        <v>1.1000000000000001</v>
      </c>
      <c r="AC15" s="294">
        <v>505</v>
      </c>
      <c r="AD15" s="294">
        <v>2.2000000000000002</v>
      </c>
      <c r="AE15" s="372" t="s">
        <v>13</v>
      </c>
      <c r="AF15" s="370">
        <v>23316</v>
      </c>
      <c r="AG15" s="370">
        <v>1.1000000000000001</v>
      </c>
      <c r="AH15" s="294">
        <v>62</v>
      </c>
      <c r="AI15" s="294">
        <v>0.3</v>
      </c>
      <c r="AJ15" s="372" t="s">
        <v>13</v>
      </c>
      <c r="AK15" s="370">
        <v>23310</v>
      </c>
      <c r="AL15" s="370">
        <v>1.1000000000000001</v>
      </c>
      <c r="AM15" s="294">
        <v>-6</v>
      </c>
      <c r="AN15" s="294">
        <v>0</v>
      </c>
      <c r="AO15" s="372" t="s">
        <v>13</v>
      </c>
      <c r="AP15" s="370">
        <v>23496</v>
      </c>
      <c r="AQ15" s="370">
        <v>1.08</v>
      </c>
      <c r="AR15" s="294">
        <v>186</v>
      </c>
      <c r="AS15" s="294">
        <v>0.8</v>
      </c>
      <c r="AT15" s="372" t="s">
        <v>13</v>
      </c>
      <c r="AU15" s="370">
        <v>23971</v>
      </c>
      <c r="AV15" s="370">
        <v>1.0900000000000001</v>
      </c>
      <c r="AW15" s="294">
        <v>475</v>
      </c>
      <c r="AX15" s="294">
        <v>2.02</v>
      </c>
      <c r="AY15" s="372" t="s">
        <v>13</v>
      </c>
      <c r="AZ15" s="407">
        <v>24285</v>
      </c>
      <c r="BA15" s="407">
        <v>1.0900000000000001</v>
      </c>
      <c r="BB15" s="294">
        <v>314</v>
      </c>
      <c r="BC15" s="294">
        <v>1.31</v>
      </c>
      <c r="BD15" s="372" t="s">
        <v>13</v>
      </c>
      <c r="BE15" s="457">
        <v>24616</v>
      </c>
      <c r="BF15" s="457">
        <v>1.0900000000000001</v>
      </c>
      <c r="BG15" s="294">
        <v>331</v>
      </c>
      <c r="BH15" s="294">
        <v>1.36</v>
      </c>
    </row>
    <row r="16" spans="1:60">
      <c r="A16" s="372" t="s">
        <v>14</v>
      </c>
      <c r="B16" s="322">
        <v>153009</v>
      </c>
      <c r="C16" s="322">
        <v>7.3</v>
      </c>
      <c r="D16" s="323">
        <v>1291</v>
      </c>
      <c r="E16" s="323">
        <v>0.9</v>
      </c>
      <c r="F16" s="372" t="s">
        <v>14</v>
      </c>
      <c r="G16" s="370">
        <v>152843</v>
      </c>
      <c r="H16" s="370">
        <v>7.3</v>
      </c>
      <c r="I16" s="294">
        <v>-166</v>
      </c>
      <c r="J16" s="294">
        <v>-0.1</v>
      </c>
      <c r="K16" s="372" t="s">
        <v>14</v>
      </c>
      <c r="L16" s="370">
        <v>153111</v>
      </c>
      <c r="M16" s="370">
        <v>7.3</v>
      </c>
      <c r="N16" s="294">
        <v>268</v>
      </c>
      <c r="O16" s="294">
        <v>0.2</v>
      </c>
      <c r="P16" s="372" t="s">
        <v>14</v>
      </c>
      <c r="Q16" s="370">
        <v>153655</v>
      </c>
      <c r="R16" s="370">
        <v>7.3</v>
      </c>
      <c r="S16" s="294">
        <v>544</v>
      </c>
      <c r="T16" s="294">
        <v>0.4</v>
      </c>
      <c r="U16" s="372" t="s">
        <v>14</v>
      </c>
      <c r="V16" s="370">
        <v>155549</v>
      </c>
      <c r="W16" s="370">
        <v>7.3</v>
      </c>
      <c r="X16" s="294">
        <v>1894</v>
      </c>
      <c r="Y16" s="294">
        <v>1.2</v>
      </c>
      <c r="Z16" s="372" t="s">
        <v>14</v>
      </c>
      <c r="AA16" s="370">
        <v>157503</v>
      </c>
      <c r="AB16" s="370">
        <v>7.3</v>
      </c>
      <c r="AC16" s="294">
        <v>1954</v>
      </c>
      <c r="AD16" s="294">
        <v>1.3</v>
      </c>
      <c r="AE16" s="372" t="s">
        <v>14</v>
      </c>
      <c r="AF16" s="370">
        <v>158911</v>
      </c>
      <c r="AG16" s="370">
        <v>7.3</v>
      </c>
      <c r="AH16" s="294">
        <v>1408</v>
      </c>
      <c r="AI16" s="294">
        <v>0.9</v>
      </c>
      <c r="AJ16" s="372" t="s">
        <v>14</v>
      </c>
      <c r="AK16" s="370">
        <v>158010</v>
      </c>
      <c r="AL16" s="370">
        <v>7.3</v>
      </c>
      <c r="AM16" s="294">
        <v>-901</v>
      </c>
      <c r="AN16" s="294">
        <v>-0.6</v>
      </c>
      <c r="AO16" s="372" t="s">
        <v>14</v>
      </c>
      <c r="AP16" s="370">
        <v>157815</v>
      </c>
      <c r="AQ16" s="370">
        <v>7.25</v>
      </c>
      <c r="AR16" s="294">
        <v>-195</v>
      </c>
      <c r="AS16" s="294">
        <v>-0.12</v>
      </c>
      <c r="AT16" s="372" t="s">
        <v>14</v>
      </c>
      <c r="AU16" s="370">
        <v>159034</v>
      </c>
      <c r="AV16" s="370">
        <v>7.22</v>
      </c>
      <c r="AW16" s="294">
        <v>1219</v>
      </c>
      <c r="AX16" s="294">
        <v>0.77</v>
      </c>
      <c r="AY16" s="372" t="s">
        <v>14</v>
      </c>
      <c r="AZ16" s="407">
        <v>160258</v>
      </c>
      <c r="BA16" s="407">
        <v>7.19</v>
      </c>
      <c r="BB16" s="294">
        <v>1224</v>
      </c>
      <c r="BC16" s="294">
        <v>0.77</v>
      </c>
      <c r="BD16" s="372" t="s">
        <v>14</v>
      </c>
      <c r="BE16" s="457">
        <v>161108</v>
      </c>
      <c r="BF16" s="457">
        <v>7.16</v>
      </c>
      <c r="BG16" s="294">
        <v>850</v>
      </c>
      <c r="BH16" s="294">
        <v>0.53</v>
      </c>
    </row>
    <row r="17" spans="1:60">
      <c r="A17" s="372" t="s">
        <v>15</v>
      </c>
      <c r="B17" s="322">
        <v>8745</v>
      </c>
      <c r="C17" s="322">
        <v>0.4</v>
      </c>
      <c r="D17" s="323">
        <v>-199</v>
      </c>
      <c r="E17" s="323">
        <v>-2.2000000000000002</v>
      </c>
      <c r="F17" s="372" t="s">
        <v>15</v>
      </c>
      <c r="G17" s="370">
        <v>8752</v>
      </c>
      <c r="H17" s="370">
        <v>0.4</v>
      </c>
      <c r="I17" s="294">
        <v>7</v>
      </c>
      <c r="J17" s="294">
        <v>0.1</v>
      </c>
      <c r="K17" s="372" t="s">
        <v>15</v>
      </c>
      <c r="L17" s="370">
        <v>8772</v>
      </c>
      <c r="M17" s="370">
        <v>0.4</v>
      </c>
      <c r="N17" s="294">
        <v>20</v>
      </c>
      <c r="O17" s="294">
        <v>0.2</v>
      </c>
      <c r="P17" s="372" t="s">
        <v>15</v>
      </c>
      <c r="Q17" s="370">
        <v>8854</v>
      </c>
      <c r="R17" s="370">
        <v>0.4</v>
      </c>
      <c r="S17" s="294">
        <v>82</v>
      </c>
      <c r="T17" s="294">
        <v>0.9</v>
      </c>
      <c r="U17" s="372" t="s">
        <v>15</v>
      </c>
      <c r="V17" s="370">
        <v>8956</v>
      </c>
      <c r="W17" s="370">
        <v>0.4</v>
      </c>
      <c r="X17" s="294">
        <v>102</v>
      </c>
      <c r="Y17" s="294">
        <v>1.1000000000000001</v>
      </c>
      <c r="Z17" s="372" t="s">
        <v>15</v>
      </c>
      <c r="AA17" s="370">
        <v>9061</v>
      </c>
      <c r="AB17" s="370">
        <v>0.4</v>
      </c>
      <c r="AC17" s="294">
        <v>105</v>
      </c>
      <c r="AD17" s="294">
        <v>1.2</v>
      </c>
      <c r="AE17" s="372" t="s">
        <v>15</v>
      </c>
      <c r="AF17" s="370">
        <v>9059</v>
      </c>
      <c r="AG17" s="370">
        <v>0.4</v>
      </c>
      <c r="AH17" s="294">
        <v>-2</v>
      </c>
      <c r="AI17" s="294">
        <v>0</v>
      </c>
      <c r="AJ17" s="372" t="s">
        <v>15</v>
      </c>
      <c r="AK17" s="370">
        <v>9114</v>
      </c>
      <c r="AL17" s="370">
        <v>0.4</v>
      </c>
      <c r="AM17" s="294">
        <v>55</v>
      </c>
      <c r="AN17" s="294">
        <v>0.6</v>
      </c>
      <c r="AO17" s="372" t="s">
        <v>15</v>
      </c>
      <c r="AP17" s="370">
        <v>9054</v>
      </c>
      <c r="AQ17" s="370">
        <v>0.42</v>
      </c>
      <c r="AR17" s="294">
        <v>-60</v>
      </c>
      <c r="AS17" s="294">
        <v>-0.66</v>
      </c>
      <c r="AT17" s="372" t="s">
        <v>15</v>
      </c>
      <c r="AU17" s="370">
        <v>9092</v>
      </c>
      <c r="AV17" s="370">
        <v>0.41</v>
      </c>
      <c r="AW17" s="294">
        <v>38</v>
      </c>
      <c r="AX17" s="294">
        <v>0.42</v>
      </c>
      <c r="AY17" s="372" t="s">
        <v>15</v>
      </c>
      <c r="AZ17" s="407">
        <v>9160</v>
      </c>
      <c r="BA17" s="407">
        <v>0.41</v>
      </c>
      <c r="BB17" s="294">
        <v>68</v>
      </c>
      <c r="BC17" s="294">
        <v>0.75</v>
      </c>
      <c r="BD17" s="372" t="s">
        <v>15</v>
      </c>
      <c r="BE17" s="457">
        <v>9089</v>
      </c>
      <c r="BF17" s="457">
        <v>0.4</v>
      </c>
      <c r="BG17" s="294">
        <v>-71</v>
      </c>
      <c r="BH17" s="294">
        <v>-0.78</v>
      </c>
    </row>
    <row r="18" spans="1:60">
      <c r="A18" s="372" t="s">
        <v>16</v>
      </c>
      <c r="B18" s="322">
        <v>41179</v>
      </c>
      <c r="C18" s="322">
        <v>2</v>
      </c>
      <c r="D18" s="323">
        <v>-76</v>
      </c>
      <c r="E18" s="323">
        <v>-0.2</v>
      </c>
      <c r="F18" s="372" t="s">
        <v>16</v>
      </c>
      <c r="G18" s="370">
        <v>41317</v>
      </c>
      <c r="H18" s="370">
        <v>2</v>
      </c>
      <c r="I18" s="294">
        <v>138</v>
      </c>
      <c r="J18" s="294">
        <v>0.3</v>
      </c>
      <c r="K18" s="372" t="s">
        <v>16</v>
      </c>
      <c r="L18" s="370">
        <v>41294</v>
      </c>
      <c r="M18" s="370">
        <v>2</v>
      </c>
      <c r="N18" s="294">
        <v>-23</v>
      </c>
      <c r="O18" s="294">
        <v>-0.1</v>
      </c>
      <c r="P18" s="372" t="s">
        <v>16</v>
      </c>
      <c r="Q18" s="370">
        <v>41500</v>
      </c>
      <c r="R18" s="370">
        <v>2</v>
      </c>
      <c r="S18" s="294">
        <v>206</v>
      </c>
      <c r="T18" s="294">
        <v>0.5</v>
      </c>
      <c r="U18" s="372" t="s">
        <v>16</v>
      </c>
      <c r="V18" s="370">
        <v>41833</v>
      </c>
      <c r="W18" s="370">
        <v>2</v>
      </c>
      <c r="X18" s="294">
        <v>333</v>
      </c>
      <c r="Y18" s="294">
        <v>0.8</v>
      </c>
      <c r="Z18" s="372" t="s">
        <v>16</v>
      </c>
      <c r="AA18" s="370">
        <v>42029</v>
      </c>
      <c r="AB18" s="370">
        <v>2</v>
      </c>
      <c r="AC18" s="294">
        <v>196</v>
      </c>
      <c r="AD18" s="294">
        <v>0.5</v>
      </c>
      <c r="AE18" s="372" t="s">
        <v>16</v>
      </c>
      <c r="AF18" s="370">
        <v>42187</v>
      </c>
      <c r="AG18" s="370">
        <v>1.9</v>
      </c>
      <c r="AH18" s="294">
        <v>158</v>
      </c>
      <c r="AI18" s="294">
        <v>0.4</v>
      </c>
      <c r="AJ18" s="372" t="s">
        <v>16</v>
      </c>
      <c r="AK18" s="370">
        <v>42219</v>
      </c>
      <c r="AL18" s="370">
        <v>1.9</v>
      </c>
      <c r="AM18" s="294">
        <v>32</v>
      </c>
      <c r="AN18" s="294">
        <v>0.1</v>
      </c>
      <c r="AO18" s="372" t="s">
        <v>16</v>
      </c>
      <c r="AP18" s="370">
        <v>42434</v>
      </c>
      <c r="AQ18" s="370">
        <v>1.95</v>
      </c>
      <c r="AR18" s="294">
        <v>215</v>
      </c>
      <c r="AS18" s="294">
        <v>0.51</v>
      </c>
      <c r="AT18" s="372" t="s">
        <v>16</v>
      </c>
      <c r="AU18" s="370">
        <v>42454</v>
      </c>
      <c r="AV18" s="370">
        <v>1.93</v>
      </c>
      <c r="AW18" s="294">
        <v>20</v>
      </c>
      <c r="AX18" s="294">
        <v>0.05</v>
      </c>
      <c r="AY18" s="372" t="s">
        <v>16</v>
      </c>
      <c r="AZ18" s="407">
        <v>42585</v>
      </c>
      <c r="BA18" s="407">
        <v>1.91</v>
      </c>
      <c r="BB18" s="294">
        <v>131</v>
      </c>
      <c r="BC18" s="294">
        <v>0.31</v>
      </c>
      <c r="BD18" s="372" t="s">
        <v>16</v>
      </c>
      <c r="BE18" s="457">
        <v>42514</v>
      </c>
      <c r="BF18" s="457">
        <v>1.89</v>
      </c>
      <c r="BG18" s="294">
        <v>-71</v>
      </c>
      <c r="BH18" s="294">
        <v>-0.17</v>
      </c>
    </row>
    <row r="19" spans="1:60">
      <c r="A19" s="372" t="s">
        <v>17</v>
      </c>
      <c r="B19" s="322">
        <v>29435</v>
      </c>
      <c r="C19" s="322">
        <v>1.4</v>
      </c>
      <c r="D19" s="323">
        <v>506</v>
      </c>
      <c r="E19" s="323">
        <v>1.7</v>
      </c>
      <c r="F19" s="372" t="s">
        <v>17</v>
      </c>
      <c r="G19" s="370">
        <v>29412</v>
      </c>
      <c r="H19" s="370">
        <v>1.4</v>
      </c>
      <c r="I19" s="294">
        <v>-23</v>
      </c>
      <c r="J19" s="294">
        <v>-0.1</v>
      </c>
      <c r="K19" s="372" t="s">
        <v>17</v>
      </c>
      <c r="L19" s="370">
        <v>29497</v>
      </c>
      <c r="M19" s="370">
        <v>1.4</v>
      </c>
      <c r="N19" s="294">
        <v>85</v>
      </c>
      <c r="O19" s="294">
        <v>0.3</v>
      </c>
      <c r="P19" s="372" t="s">
        <v>17</v>
      </c>
      <c r="Q19" s="370">
        <v>30036</v>
      </c>
      <c r="R19" s="370">
        <v>1.4</v>
      </c>
      <c r="S19" s="294">
        <v>539</v>
      </c>
      <c r="T19" s="294">
        <v>1.8</v>
      </c>
      <c r="U19" s="372" t="s">
        <v>17</v>
      </c>
      <c r="V19" s="370">
        <v>30483</v>
      </c>
      <c r="W19" s="370">
        <v>1.4</v>
      </c>
      <c r="X19" s="294">
        <v>447</v>
      </c>
      <c r="Y19" s="294">
        <v>1.5</v>
      </c>
      <c r="Z19" s="372" t="s">
        <v>17</v>
      </c>
      <c r="AA19" s="370">
        <v>30468</v>
      </c>
      <c r="AB19" s="370">
        <v>1.4</v>
      </c>
      <c r="AC19" s="294">
        <v>-15</v>
      </c>
      <c r="AD19" s="294">
        <v>0</v>
      </c>
      <c r="AE19" s="372" t="s">
        <v>17</v>
      </c>
      <c r="AF19" s="370">
        <v>30492</v>
      </c>
      <c r="AG19" s="370">
        <v>1.4</v>
      </c>
      <c r="AH19" s="294">
        <v>24</v>
      </c>
      <c r="AI19" s="294">
        <v>0.1</v>
      </c>
      <c r="AJ19" s="372" t="s">
        <v>17</v>
      </c>
      <c r="AK19" s="370">
        <v>30179</v>
      </c>
      <c r="AL19" s="370">
        <v>1.4</v>
      </c>
      <c r="AM19" s="294">
        <v>-313</v>
      </c>
      <c r="AN19" s="294">
        <v>-1</v>
      </c>
      <c r="AO19" s="372" t="s">
        <v>17</v>
      </c>
      <c r="AP19" s="370">
        <v>30349</v>
      </c>
      <c r="AQ19" s="370">
        <v>1.39</v>
      </c>
      <c r="AR19" s="294">
        <v>170</v>
      </c>
      <c r="AS19" s="294">
        <v>0.56000000000000005</v>
      </c>
      <c r="AT19" s="372" t="s">
        <v>17</v>
      </c>
      <c r="AU19" s="370">
        <v>30849</v>
      </c>
      <c r="AV19" s="370">
        <v>1.4</v>
      </c>
      <c r="AW19" s="294">
        <v>500</v>
      </c>
      <c r="AX19" s="294">
        <v>1.65</v>
      </c>
      <c r="AY19" s="372" t="s">
        <v>17</v>
      </c>
      <c r="AZ19" s="407">
        <v>31377</v>
      </c>
      <c r="BA19" s="407">
        <v>1.41</v>
      </c>
      <c r="BB19" s="294">
        <v>528</v>
      </c>
      <c r="BC19" s="294">
        <v>1.71</v>
      </c>
      <c r="BD19" s="372" t="s">
        <v>17</v>
      </c>
      <c r="BE19" s="457">
        <v>31137</v>
      </c>
      <c r="BF19" s="457">
        <v>1.38</v>
      </c>
      <c r="BG19" s="294">
        <v>-240</v>
      </c>
      <c r="BH19" s="294">
        <v>-0.76</v>
      </c>
    </row>
    <row r="20" spans="1:60">
      <c r="A20" s="372" t="s">
        <v>18</v>
      </c>
      <c r="B20" s="322">
        <v>36860</v>
      </c>
      <c r="C20" s="322">
        <v>1.8</v>
      </c>
      <c r="D20" s="323">
        <v>-1110</v>
      </c>
      <c r="E20" s="323">
        <v>-2.9</v>
      </c>
      <c r="F20" s="372" t="s">
        <v>18</v>
      </c>
      <c r="G20" s="370">
        <v>36276</v>
      </c>
      <c r="H20" s="370">
        <v>1.7</v>
      </c>
      <c r="I20" s="294">
        <v>-584</v>
      </c>
      <c r="J20" s="294">
        <v>-1.6</v>
      </c>
      <c r="K20" s="372" t="s">
        <v>18</v>
      </c>
      <c r="L20" s="370">
        <v>36149</v>
      </c>
      <c r="M20" s="370">
        <v>1.7</v>
      </c>
      <c r="N20" s="294">
        <v>-127</v>
      </c>
      <c r="O20" s="294">
        <v>-0.4</v>
      </c>
      <c r="P20" s="372" t="s">
        <v>18</v>
      </c>
      <c r="Q20" s="370">
        <v>36218</v>
      </c>
      <c r="R20" s="370">
        <v>1.7</v>
      </c>
      <c r="S20" s="294">
        <v>69</v>
      </c>
      <c r="T20" s="294">
        <v>0.2</v>
      </c>
      <c r="U20" s="372" t="s">
        <v>18</v>
      </c>
      <c r="V20" s="370">
        <v>36405</v>
      </c>
      <c r="W20" s="370">
        <v>1.7</v>
      </c>
      <c r="X20" s="294">
        <v>187</v>
      </c>
      <c r="Y20" s="294">
        <v>0.5</v>
      </c>
      <c r="Z20" s="372" t="s">
        <v>18</v>
      </c>
      <c r="AA20" s="370">
        <v>36402</v>
      </c>
      <c r="AB20" s="370">
        <v>1.7</v>
      </c>
      <c r="AC20" s="294">
        <v>-3</v>
      </c>
      <c r="AD20" s="294">
        <v>0</v>
      </c>
      <c r="AE20" s="372" t="s">
        <v>18</v>
      </c>
      <c r="AF20" s="370">
        <v>36727</v>
      </c>
      <c r="AG20" s="370">
        <v>1.7</v>
      </c>
      <c r="AH20" s="294">
        <v>325</v>
      </c>
      <c r="AI20" s="294">
        <v>0.9</v>
      </c>
      <c r="AJ20" s="372" t="s">
        <v>18</v>
      </c>
      <c r="AK20" s="370">
        <v>36824</v>
      </c>
      <c r="AL20" s="370">
        <v>1.7</v>
      </c>
      <c r="AM20" s="294">
        <v>97</v>
      </c>
      <c r="AN20" s="294">
        <v>0.3</v>
      </c>
      <c r="AO20" s="372" t="s">
        <v>18</v>
      </c>
      <c r="AP20" s="370">
        <v>37076</v>
      </c>
      <c r="AQ20" s="370">
        <v>1.7</v>
      </c>
      <c r="AR20" s="294">
        <v>252</v>
      </c>
      <c r="AS20" s="294">
        <v>0.68</v>
      </c>
      <c r="AT20" s="372" t="s">
        <v>18</v>
      </c>
      <c r="AU20" s="370">
        <v>37207</v>
      </c>
      <c r="AV20" s="370">
        <v>1.69</v>
      </c>
      <c r="AW20" s="294">
        <v>131</v>
      </c>
      <c r="AX20" s="294">
        <v>0.35</v>
      </c>
      <c r="AY20" s="372" t="s">
        <v>18</v>
      </c>
      <c r="AZ20" s="407">
        <v>37522</v>
      </c>
      <c r="BA20" s="407">
        <v>1.68</v>
      </c>
      <c r="BB20" s="294">
        <v>315</v>
      </c>
      <c r="BC20" s="294">
        <v>0.85</v>
      </c>
      <c r="BD20" s="372" t="s">
        <v>18</v>
      </c>
      <c r="BE20" s="457">
        <v>37867</v>
      </c>
      <c r="BF20" s="457">
        <v>1.68</v>
      </c>
      <c r="BG20" s="294">
        <v>345</v>
      </c>
      <c r="BH20" s="294">
        <v>0.92</v>
      </c>
    </row>
    <row r="21" spans="1:60">
      <c r="A21" s="372" t="s">
        <v>19</v>
      </c>
      <c r="B21" s="322">
        <v>17329</v>
      </c>
      <c r="C21" s="322">
        <v>0.8</v>
      </c>
      <c r="D21" s="323">
        <v>-136</v>
      </c>
      <c r="E21" s="323">
        <v>-0.8</v>
      </c>
      <c r="F21" s="372" t="s">
        <v>19</v>
      </c>
      <c r="G21" s="370">
        <v>17277</v>
      </c>
      <c r="H21" s="370">
        <v>0.8</v>
      </c>
      <c r="I21" s="294">
        <v>-52</v>
      </c>
      <c r="J21" s="294">
        <v>-0.3</v>
      </c>
      <c r="K21" s="372" t="s">
        <v>19</v>
      </c>
      <c r="L21" s="370">
        <v>17191</v>
      </c>
      <c r="M21" s="370">
        <v>0.8</v>
      </c>
      <c r="N21" s="294">
        <v>-86</v>
      </c>
      <c r="O21" s="294">
        <v>-0.5</v>
      </c>
      <c r="P21" s="372" t="s">
        <v>19</v>
      </c>
      <c r="Q21" s="370">
        <v>17312</v>
      </c>
      <c r="R21" s="370">
        <v>0.8</v>
      </c>
      <c r="S21" s="294">
        <v>121</v>
      </c>
      <c r="T21" s="294">
        <v>0.7</v>
      </c>
      <c r="U21" s="372" t="s">
        <v>19</v>
      </c>
      <c r="V21" s="370">
        <v>17352</v>
      </c>
      <c r="W21" s="370">
        <v>0.8</v>
      </c>
      <c r="X21" s="294">
        <v>40</v>
      </c>
      <c r="Y21" s="294">
        <v>0.2</v>
      </c>
      <c r="Z21" s="372" t="s">
        <v>19</v>
      </c>
      <c r="AA21" s="370">
        <v>17370</v>
      </c>
      <c r="AB21" s="370">
        <v>0.8</v>
      </c>
      <c r="AC21" s="294">
        <v>18</v>
      </c>
      <c r="AD21" s="294">
        <v>0.1</v>
      </c>
      <c r="AE21" s="372" t="s">
        <v>19</v>
      </c>
      <c r="AF21" s="370">
        <v>17496</v>
      </c>
      <c r="AG21" s="370">
        <v>0.8</v>
      </c>
      <c r="AH21" s="294">
        <v>126</v>
      </c>
      <c r="AI21" s="294">
        <v>0.7</v>
      </c>
      <c r="AJ21" s="372" t="s">
        <v>19</v>
      </c>
      <c r="AK21" s="370">
        <v>17590</v>
      </c>
      <c r="AL21" s="370">
        <v>0.8</v>
      </c>
      <c r="AM21" s="294">
        <v>94</v>
      </c>
      <c r="AN21" s="294">
        <v>0.5</v>
      </c>
      <c r="AO21" s="372" t="s">
        <v>19</v>
      </c>
      <c r="AP21" s="370">
        <v>17750</v>
      </c>
      <c r="AQ21" s="370">
        <v>0.82</v>
      </c>
      <c r="AR21" s="294">
        <v>160</v>
      </c>
      <c r="AS21" s="294">
        <v>0.91</v>
      </c>
      <c r="AT21" s="372" t="s">
        <v>19</v>
      </c>
      <c r="AU21" s="370">
        <v>17866</v>
      </c>
      <c r="AV21" s="370">
        <v>0.81</v>
      </c>
      <c r="AW21" s="294">
        <v>116</v>
      </c>
      <c r="AX21" s="294">
        <v>0.65</v>
      </c>
      <c r="AY21" s="372" t="s">
        <v>19</v>
      </c>
      <c r="AZ21" s="407">
        <v>17983</v>
      </c>
      <c r="BA21" s="407">
        <v>0.81</v>
      </c>
      <c r="BB21" s="294">
        <v>117</v>
      </c>
      <c r="BC21" s="294">
        <v>0.65</v>
      </c>
      <c r="BD21" s="372" t="s">
        <v>19</v>
      </c>
      <c r="BE21" s="457">
        <v>17958</v>
      </c>
      <c r="BF21" s="457">
        <v>0.8</v>
      </c>
      <c r="BG21" s="294">
        <v>-25</v>
      </c>
      <c r="BH21" s="294">
        <v>-0.14000000000000001</v>
      </c>
    </row>
    <row r="22" spans="1:60">
      <c r="A22" s="372" t="s">
        <v>20</v>
      </c>
      <c r="B22" s="322">
        <v>5053</v>
      </c>
      <c r="C22" s="322">
        <v>0.2</v>
      </c>
      <c r="D22" s="323">
        <v>-57</v>
      </c>
      <c r="E22" s="323">
        <v>-1.1000000000000001</v>
      </c>
      <c r="F22" s="372" t="s">
        <v>20</v>
      </c>
      <c r="G22" s="370">
        <v>4958</v>
      </c>
      <c r="H22" s="370">
        <v>0.2</v>
      </c>
      <c r="I22" s="294">
        <v>-95</v>
      </c>
      <c r="J22" s="294">
        <v>-1.9</v>
      </c>
      <c r="K22" s="372" t="s">
        <v>20</v>
      </c>
      <c r="L22" s="370">
        <v>4910</v>
      </c>
      <c r="M22" s="370">
        <v>0.2</v>
      </c>
      <c r="N22" s="294">
        <v>-48</v>
      </c>
      <c r="O22" s="294">
        <v>-1</v>
      </c>
      <c r="P22" s="372" t="s">
        <v>20</v>
      </c>
      <c r="Q22" s="370">
        <v>4828</v>
      </c>
      <c r="R22" s="370">
        <v>0.2</v>
      </c>
      <c r="S22" s="294">
        <v>-82</v>
      </c>
      <c r="T22" s="294">
        <v>-1.7</v>
      </c>
      <c r="U22" s="372" t="s">
        <v>20</v>
      </c>
      <c r="V22" s="370">
        <v>4799</v>
      </c>
      <c r="W22" s="370">
        <v>0.2</v>
      </c>
      <c r="X22" s="294">
        <v>-29</v>
      </c>
      <c r="Y22" s="294">
        <v>-0.6</v>
      </c>
      <c r="Z22" s="372" t="s">
        <v>20</v>
      </c>
      <c r="AA22" s="370">
        <v>4828</v>
      </c>
      <c r="AB22" s="370">
        <v>0.2</v>
      </c>
      <c r="AC22" s="294">
        <v>29</v>
      </c>
      <c r="AD22" s="294">
        <v>0.6</v>
      </c>
      <c r="AE22" s="372" t="s">
        <v>20</v>
      </c>
      <c r="AF22" s="370">
        <v>4873</v>
      </c>
      <c r="AG22" s="370">
        <v>0.2</v>
      </c>
      <c r="AH22" s="294">
        <v>45</v>
      </c>
      <c r="AI22" s="294">
        <v>0.9</v>
      </c>
      <c r="AJ22" s="372" t="s">
        <v>20</v>
      </c>
      <c r="AK22" s="370">
        <v>4854</v>
      </c>
      <c r="AL22" s="370">
        <v>0.2</v>
      </c>
      <c r="AM22" s="294">
        <v>-19</v>
      </c>
      <c r="AN22" s="294">
        <v>-0.4</v>
      </c>
      <c r="AO22" s="372" t="s">
        <v>20</v>
      </c>
      <c r="AP22" s="370">
        <v>4864</v>
      </c>
      <c r="AQ22" s="370">
        <v>0.22</v>
      </c>
      <c r="AR22" s="294">
        <v>10</v>
      </c>
      <c r="AS22" s="294">
        <v>0.21</v>
      </c>
      <c r="AT22" s="372" t="s">
        <v>20</v>
      </c>
      <c r="AU22" s="370">
        <v>4908</v>
      </c>
      <c r="AV22" s="370">
        <v>0.22</v>
      </c>
      <c r="AW22" s="294">
        <v>44</v>
      </c>
      <c r="AX22" s="294">
        <v>0.9</v>
      </c>
      <c r="AY22" s="372" t="s">
        <v>20</v>
      </c>
      <c r="AZ22" s="407">
        <v>4904</v>
      </c>
      <c r="BA22" s="407">
        <v>0.22</v>
      </c>
      <c r="BB22" s="294">
        <v>-4</v>
      </c>
      <c r="BC22" s="294">
        <v>-0.08</v>
      </c>
      <c r="BD22" s="372" t="s">
        <v>20</v>
      </c>
      <c r="BE22" s="457">
        <v>4987</v>
      </c>
      <c r="BF22" s="457">
        <v>0.22</v>
      </c>
      <c r="BG22" s="294">
        <v>83</v>
      </c>
      <c r="BH22" s="294">
        <v>1.69</v>
      </c>
    </row>
    <row r="23" spans="1:60">
      <c r="A23" s="372" t="s">
        <v>21</v>
      </c>
      <c r="B23" s="322">
        <v>16221</v>
      </c>
      <c r="C23" s="322">
        <v>0.8</v>
      </c>
      <c r="D23" s="323">
        <v>122</v>
      </c>
      <c r="E23" s="323">
        <v>0.8</v>
      </c>
      <c r="F23" s="372" t="s">
        <v>21</v>
      </c>
      <c r="G23" s="370">
        <v>17090</v>
      </c>
      <c r="H23" s="370">
        <v>0.8</v>
      </c>
      <c r="I23" s="294">
        <v>869</v>
      </c>
      <c r="J23" s="294">
        <v>5.4</v>
      </c>
      <c r="K23" s="372" t="s">
        <v>21</v>
      </c>
      <c r="L23" s="370">
        <v>17870</v>
      </c>
      <c r="M23" s="370">
        <v>0.9</v>
      </c>
      <c r="N23" s="294">
        <v>780</v>
      </c>
      <c r="O23" s="294">
        <v>4.5999999999999996</v>
      </c>
      <c r="P23" s="372" t="s">
        <v>21</v>
      </c>
      <c r="Q23" s="370">
        <v>18887</v>
      </c>
      <c r="R23" s="370">
        <v>0.9</v>
      </c>
      <c r="S23" s="294">
        <v>1017</v>
      </c>
      <c r="T23" s="294">
        <v>5.4</v>
      </c>
      <c r="U23" s="372" t="s">
        <v>21</v>
      </c>
      <c r="V23" s="370">
        <v>19672</v>
      </c>
      <c r="W23" s="370">
        <v>0.9</v>
      </c>
      <c r="X23" s="294">
        <v>785</v>
      </c>
      <c r="Y23" s="294">
        <v>4</v>
      </c>
      <c r="Z23" s="372" t="s">
        <v>21</v>
      </c>
      <c r="AA23" s="370">
        <v>20886</v>
      </c>
      <c r="AB23" s="370">
        <v>1</v>
      </c>
      <c r="AC23" s="294">
        <v>1214</v>
      </c>
      <c r="AD23" s="294">
        <v>6.2</v>
      </c>
      <c r="AE23" s="372" t="s">
        <v>21</v>
      </c>
      <c r="AF23" s="370">
        <v>21621</v>
      </c>
      <c r="AG23" s="370">
        <v>1</v>
      </c>
      <c r="AH23" s="294">
        <v>735</v>
      </c>
      <c r="AI23" s="294">
        <v>3.5</v>
      </c>
      <c r="AJ23" s="372" t="s">
        <v>21</v>
      </c>
      <c r="AK23" s="370">
        <v>21872</v>
      </c>
      <c r="AL23" s="370">
        <v>1</v>
      </c>
      <c r="AM23" s="294">
        <v>251</v>
      </c>
      <c r="AN23" s="294">
        <v>1.2</v>
      </c>
      <c r="AO23" s="372" t="s">
        <v>21</v>
      </c>
      <c r="AP23" s="370">
        <v>21915</v>
      </c>
      <c r="AQ23" s="370">
        <v>1.01</v>
      </c>
      <c r="AR23" s="294">
        <v>43</v>
      </c>
      <c r="AS23" s="294">
        <v>0.2</v>
      </c>
      <c r="AT23" s="372" t="s">
        <v>21</v>
      </c>
      <c r="AU23" s="370">
        <v>22606</v>
      </c>
      <c r="AV23" s="370">
        <v>1.03</v>
      </c>
      <c r="AW23" s="294">
        <v>691</v>
      </c>
      <c r="AX23" s="294">
        <v>3.15</v>
      </c>
      <c r="AY23" s="372" t="s">
        <v>21</v>
      </c>
      <c r="AZ23" s="407">
        <v>23138</v>
      </c>
      <c r="BA23" s="407">
        <v>1.04</v>
      </c>
      <c r="BB23" s="294">
        <v>532</v>
      </c>
      <c r="BC23" s="294">
        <v>2.35</v>
      </c>
      <c r="BD23" s="372" t="s">
        <v>21</v>
      </c>
      <c r="BE23" s="457">
        <v>23960</v>
      </c>
      <c r="BF23" s="457">
        <v>1.06</v>
      </c>
      <c r="BG23" s="294">
        <v>822</v>
      </c>
      <c r="BH23" s="294">
        <v>3.55</v>
      </c>
    </row>
    <row r="24" spans="1:60">
      <c r="A24" s="372" t="s">
        <v>22</v>
      </c>
      <c r="B24" s="322">
        <v>205279</v>
      </c>
      <c r="C24" s="322">
        <v>9.8000000000000007</v>
      </c>
      <c r="D24" s="323">
        <v>-1314</v>
      </c>
      <c r="E24" s="323">
        <v>-0.6</v>
      </c>
      <c r="F24" s="372" t="s">
        <v>22</v>
      </c>
      <c r="G24" s="370">
        <v>203811</v>
      </c>
      <c r="H24" s="370">
        <v>9.6999999999999993</v>
      </c>
      <c r="I24" s="294">
        <v>-1468</v>
      </c>
      <c r="J24" s="294">
        <v>-0.7</v>
      </c>
      <c r="K24" s="372" t="s">
        <v>22</v>
      </c>
      <c r="L24" s="370">
        <v>203585</v>
      </c>
      <c r="M24" s="370">
        <v>9.6999999999999993</v>
      </c>
      <c r="N24" s="294">
        <v>-226</v>
      </c>
      <c r="O24" s="294">
        <v>-0.1</v>
      </c>
      <c r="P24" s="372" t="s">
        <v>22</v>
      </c>
      <c r="Q24" s="370">
        <v>203692</v>
      </c>
      <c r="R24" s="370">
        <v>9.6999999999999993</v>
      </c>
      <c r="S24" s="294">
        <v>107</v>
      </c>
      <c r="T24" s="294">
        <v>0.1</v>
      </c>
      <c r="U24" s="372" t="s">
        <v>22</v>
      </c>
      <c r="V24" s="370">
        <v>204856</v>
      </c>
      <c r="W24" s="370">
        <v>9.6</v>
      </c>
      <c r="X24" s="294">
        <v>1164</v>
      </c>
      <c r="Y24" s="294">
        <v>0.6</v>
      </c>
      <c r="Z24" s="372" t="s">
        <v>22</v>
      </c>
      <c r="AA24" s="370">
        <v>207312</v>
      </c>
      <c r="AB24" s="370">
        <v>9.6</v>
      </c>
      <c r="AC24" s="294">
        <v>2456</v>
      </c>
      <c r="AD24" s="294">
        <v>1.2</v>
      </c>
      <c r="AE24" s="372" t="s">
        <v>22</v>
      </c>
      <c r="AF24" s="370">
        <v>209194</v>
      </c>
      <c r="AG24" s="370">
        <v>9.6</v>
      </c>
      <c r="AH24" s="294">
        <v>1882</v>
      </c>
      <c r="AI24" s="294">
        <v>0.9</v>
      </c>
      <c r="AJ24" s="372" t="s">
        <v>22</v>
      </c>
      <c r="AK24" s="370">
        <v>208563</v>
      </c>
      <c r="AL24" s="370">
        <v>9.6</v>
      </c>
      <c r="AM24" s="294">
        <v>-631</v>
      </c>
      <c r="AN24" s="294">
        <v>-0.3</v>
      </c>
      <c r="AO24" s="372" t="s">
        <v>22</v>
      </c>
      <c r="AP24" s="370">
        <v>208688</v>
      </c>
      <c r="AQ24" s="370">
        <v>9.58</v>
      </c>
      <c r="AR24" s="294">
        <v>125</v>
      </c>
      <c r="AS24" s="294">
        <v>0.06</v>
      </c>
      <c r="AT24" s="372" t="s">
        <v>22</v>
      </c>
      <c r="AU24" s="370">
        <v>209395</v>
      </c>
      <c r="AV24" s="370">
        <v>9.51</v>
      </c>
      <c r="AW24" s="294">
        <v>707</v>
      </c>
      <c r="AX24" s="294">
        <v>0.34</v>
      </c>
      <c r="AY24" s="372" t="s">
        <v>22</v>
      </c>
      <c r="AZ24" s="407">
        <v>211359</v>
      </c>
      <c r="BA24" s="407">
        <v>9.48</v>
      </c>
      <c r="BB24" s="294">
        <v>1964</v>
      </c>
      <c r="BC24" s="294">
        <v>0.94</v>
      </c>
      <c r="BD24" s="372" t="s">
        <v>22</v>
      </c>
      <c r="BE24" s="457">
        <v>211957</v>
      </c>
      <c r="BF24" s="457">
        <v>9.42</v>
      </c>
      <c r="BG24" s="294">
        <v>598</v>
      </c>
      <c r="BH24" s="294">
        <v>0.28000000000000003</v>
      </c>
    </row>
    <row r="25" spans="1:60">
      <c r="A25" s="372" t="s">
        <v>23</v>
      </c>
      <c r="B25" s="322">
        <v>14296</v>
      </c>
      <c r="C25" s="322">
        <v>0.7</v>
      </c>
      <c r="D25" s="323">
        <v>-249</v>
      </c>
      <c r="E25" s="323">
        <v>-1.7</v>
      </c>
      <c r="F25" s="372" t="s">
        <v>23</v>
      </c>
      <c r="G25" s="370">
        <v>14246</v>
      </c>
      <c r="H25" s="370">
        <v>0.7</v>
      </c>
      <c r="I25" s="294">
        <v>-50</v>
      </c>
      <c r="J25" s="294">
        <v>-0.3</v>
      </c>
      <c r="K25" s="372" t="s">
        <v>23</v>
      </c>
      <c r="L25" s="370">
        <v>14125</v>
      </c>
      <c r="M25" s="370">
        <v>0.7</v>
      </c>
      <c r="N25" s="294">
        <v>-121</v>
      </c>
      <c r="O25" s="294">
        <v>-0.8</v>
      </c>
      <c r="P25" s="372" t="s">
        <v>23</v>
      </c>
      <c r="Q25" s="370">
        <v>14189</v>
      </c>
      <c r="R25" s="370">
        <v>0.7</v>
      </c>
      <c r="S25" s="294">
        <v>64</v>
      </c>
      <c r="T25" s="294">
        <v>0.5</v>
      </c>
      <c r="U25" s="372" t="s">
        <v>23</v>
      </c>
      <c r="V25" s="370">
        <v>14445</v>
      </c>
      <c r="W25" s="370">
        <v>0.7</v>
      </c>
      <c r="X25" s="294">
        <v>256</v>
      </c>
      <c r="Y25" s="294">
        <v>1.8</v>
      </c>
      <c r="Z25" s="372" t="s">
        <v>23</v>
      </c>
      <c r="AA25" s="370">
        <v>14679</v>
      </c>
      <c r="AB25" s="370">
        <v>0.7</v>
      </c>
      <c r="AC25" s="294">
        <v>234</v>
      </c>
      <c r="AD25" s="294">
        <v>1.6</v>
      </c>
      <c r="AE25" s="372" t="s">
        <v>23</v>
      </c>
      <c r="AF25" s="370">
        <v>14953</v>
      </c>
      <c r="AG25" s="370">
        <v>0.7</v>
      </c>
      <c r="AH25" s="294">
        <v>274</v>
      </c>
      <c r="AI25" s="294">
        <v>1.9</v>
      </c>
      <c r="AJ25" s="372" t="s">
        <v>23</v>
      </c>
      <c r="AK25" s="370">
        <v>14987</v>
      </c>
      <c r="AL25" s="370">
        <v>0.7</v>
      </c>
      <c r="AM25" s="294">
        <v>34</v>
      </c>
      <c r="AN25" s="294">
        <v>0.2</v>
      </c>
      <c r="AO25" s="372" t="s">
        <v>23</v>
      </c>
      <c r="AP25" s="370">
        <v>15114</v>
      </c>
      <c r="AQ25" s="370">
        <v>0.69</v>
      </c>
      <c r="AR25" s="294">
        <v>127</v>
      </c>
      <c r="AS25" s="294">
        <v>0.85</v>
      </c>
      <c r="AT25" s="372" t="s">
        <v>23</v>
      </c>
      <c r="AU25" s="370">
        <v>15285</v>
      </c>
      <c r="AV25" s="370">
        <v>0.69</v>
      </c>
      <c r="AW25" s="294">
        <v>171</v>
      </c>
      <c r="AX25" s="294">
        <v>1.1299999999999999</v>
      </c>
      <c r="AY25" s="372" t="s">
        <v>23</v>
      </c>
      <c r="AZ25" s="407">
        <v>15386</v>
      </c>
      <c r="BA25" s="407">
        <v>0.69</v>
      </c>
      <c r="BB25" s="294">
        <v>101</v>
      </c>
      <c r="BC25" s="294">
        <v>0.66</v>
      </c>
      <c r="BD25" s="372" t="s">
        <v>23</v>
      </c>
      <c r="BE25" s="457">
        <v>15429</v>
      </c>
      <c r="BF25" s="457">
        <v>0.69</v>
      </c>
      <c r="BG25" s="294">
        <v>43</v>
      </c>
      <c r="BH25" s="294">
        <v>0.28000000000000003</v>
      </c>
    </row>
    <row r="26" spans="1:60">
      <c r="A26" s="372" t="s">
        <v>24</v>
      </c>
      <c r="B26" s="322">
        <v>10468</v>
      </c>
      <c r="C26" s="322">
        <v>0.5</v>
      </c>
      <c r="D26" s="323">
        <v>-2166</v>
      </c>
      <c r="E26" s="323">
        <v>-17.100000000000001</v>
      </c>
      <c r="F26" s="372" t="s">
        <v>24</v>
      </c>
      <c r="G26" s="370">
        <v>10690</v>
      </c>
      <c r="H26" s="370">
        <v>0.5</v>
      </c>
      <c r="I26" s="294">
        <v>222</v>
      </c>
      <c r="J26" s="294">
        <v>2.1</v>
      </c>
      <c r="K26" s="372" t="s">
        <v>24</v>
      </c>
      <c r="L26" s="370">
        <v>11338</v>
      </c>
      <c r="M26" s="370">
        <v>0.5</v>
      </c>
      <c r="N26" s="294">
        <v>648</v>
      </c>
      <c r="O26" s="294">
        <v>6.1</v>
      </c>
      <c r="P26" s="372" t="s">
        <v>24</v>
      </c>
      <c r="Q26" s="370">
        <v>10576</v>
      </c>
      <c r="R26" s="370">
        <v>0.5</v>
      </c>
      <c r="S26" s="294">
        <v>-762</v>
      </c>
      <c r="T26" s="294">
        <v>-7.2</v>
      </c>
      <c r="U26" s="372" t="s">
        <v>24</v>
      </c>
      <c r="V26" s="370">
        <v>10755</v>
      </c>
      <c r="W26" s="370">
        <v>0.5</v>
      </c>
      <c r="X26" s="294">
        <v>179</v>
      </c>
      <c r="Y26" s="294">
        <v>1.7</v>
      </c>
      <c r="Z26" s="372" t="s">
        <v>24</v>
      </c>
      <c r="AA26" s="370">
        <v>11111</v>
      </c>
      <c r="AB26" s="370">
        <v>0.5</v>
      </c>
      <c r="AC26" s="294">
        <v>356</v>
      </c>
      <c r="AD26" s="294">
        <v>3.3</v>
      </c>
      <c r="AE26" s="372" t="s">
        <v>24</v>
      </c>
      <c r="AF26" s="370">
        <v>11281</v>
      </c>
      <c r="AG26" s="370">
        <v>0.5</v>
      </c>
      <c r="AH26" s="294">
        <v>170</v>
      </c>
      <c r="AI26" s="294">
        <v>1.5</v>
      </c>
      <c r="AJ26" s="372" t="s">
        <v>24</v>
      </c>
      <c r="AK26" s="370">
        <v>11115</v>
      </c>
      <c r="AL26" s="370">
        <v>0.5</v>
      </c>
      <c r="AM26" s="294">
        <v>-166</v>
      </c>
      <c r="AN26" s="294">
        <v>-1.5</v>
      </c>
      <c r="AO26" s="372" t="s">
        <v>24</v>
      </c>
      <c r="AP26" s="370">
        <v>11162</v>
      </c>
      <c r="AQ26" s="370">
        <v>0.51</v>
      </c>
      <c r="AR26" s="294">
        <v>47</v>
      </c>
      <c r="AS26" s="294">
        <v>0.42</v>
      </c>
      <c r="AT26" s="372" t="s">
        <v>24</v>
      </c>
      <c r="AU26" s="370">
        <v>11972</v>
      </c>
      <c r="AV26" s="370">
        <v>0.54</v>
      </c>
      <c r="AW26" s="294">
        <v>810</v>
      </c>
      <c r="AX26" s="294">
        <v>7.26</v>
      </c>
      <c r="AY26" s="372" t="s">
        <v>24</v>
      </c>
      <c r="AZ26" s="407">
        <v>12373</v>
      </c>
      <c r="BA26" s="407">
        <v>0.56000000000000005</v>
      </c>
      <c r="BB26" s="294">
        <v>401</v>
      </c>
      <c r="BC26" s="294">
        <v>3.35</v>
      </c>
      <c r="BD26" s="372" t="s">
        <v>24</v>
      </c>
      <c r="BE26" s="457">
        <v>12582</v>
      </c>
      <c r="BF26" s="457">
        <v>0.56000000000000005</v>
      </c>
      <c r="BG26" s="294">
        <v>209</v>
      </c>
      <c r="BH26" s="294">
        <v>1.69</v>
      </c>
    </row>
    <row r="27" spans="1:60">
      <c r="A27" s="372" t="s">
        <v>25</v>
      </c>
      <c r="B27" s="322">
        <v>8998</v>
      </c>
      <c r="C27" s="322">
        <v>0.4</v>
      </c>
      <c r="D27" s="323">
        <v>-78</v>
      </c>
      <c r="E27" s="323">
        <v>-0.9</v>
      </c>
      <c r="F27" s="372" t="s">
        <v>25</v>
      </c>
      <c r="G27" s="370">
        <v>8930</v>
      </c>
      <c r="H27" s="370">
        <v>0.4</v>
      </c>
      <c r="I27" s="294">
        <v>-68</v>
      </c>
      <c r="J27" s="294">
        <v>-0.8</v>
      </c>
      <c r="K27" s="372" t="s">
        <v>25</v>
      </c>
      <c r="L27" s="370">
        <v>8873</v>
      </c>
      <c r="M27" s="370">
        <v>0.4</v>
      </c>
      <c r="N27" s="294">
        <v>-57</v>
      </c>
      <c r="O27" s="294">
        <v>-0.6</v>
      </c>
      <c r="P27" s="372" t="s">
        <v>25</v>
      </c>
      <c r="Q27" s="370">
        <v>8873</v>
      </c>
      <c r="R27" s="370">
        <v>0.4</v>
      </c>
      <c r="S27" s="294">
        <v>0</v>
      </c>
      <c r="T27" s="294">
        <v>0</v>
      </c>
      <c r="U27" s="372" t="s">
        <v>25</v>
      </c>
      <c r="V27" s="370">
        <v>8947</v>
      </c>
      <c r="W27" s="370">
        <v>0.4</v>
      </c>
      <c r="X27" s="294">
        <v>74</v>
      </c>
      <c r="Y27" s="294">
        <v>0.8</v>
      </c>
      <c r="Z27" s="372" t="s">
        <v>25</v>
      </c>
      <c r="AA27" s="370">
        <v>8934</v>
      </c>
      <c r="AB27" s="370">
        <v>0.4</v>
      </c>
      <c r="AC27" s="294">
        <v>-13</v>
      </c>
      <c r="AD27" s="294">
        <v>-0.2</v>
      </c>
      <c r="AE27" s="372" t="s">
        <v>25</v>
      </c>
      <c r="AF27" s="370">
        <v>8940</v>
      </c>
      <c r="AG27" s="370">
        <v>0.4</v>
      </c>
      <c r="AH27" s="294">
        <v>6</v>
      </c>
      <c r="AI27" s="294">
        <v>0.1</v>
      </c>
      <c r="AJ27" s="372" t="s">
        <v>25</v>
      </c>
      <c r="AK27" s="370">
        <v>8918</v>
      </c>
      <c r="AL27" s="370">
        <v>0.4</v>
      </c>
      <c r="AM27" s="294">
        <v>-22</v>
      </c>
      <c r="AN27" s="294">
        <v>-0.2</v>
      </c>
      <c r="AO27" s="372" t="s">
        <v>25</v>
      </c>
      <c r="AP27" s="370">
        <v>9005</v>
      </c>
      <c r="AQ27" s="370">
        <v>0.41</v>
      </c>
      <c r="AR27" s="294">
        <v>87</v>
      </c>
      <c r="AS27" s="294">
        <v>0.98</v>
      </c>
      <c r="AT27" s="372" t="s">
        <v>25</v>
      </c>
      <c r="AU27" s="370">
        <v>9145</v>
      </c>
      <c r="AV27" s="370">
        <v>0.42</v>
      </c>
      <c r="AW27" s="294">
        <v>140</v>
      </c>
      <c r="AX27" s="294">
        <v>1.55</v>
      </c>
      <c r="AY27" s="372" t="s">
        <v>25</v>
      </c>
      <c r="AZ27" s="407">
        <v>9278</v>
      </c>
      <c r="BA27" s="407">
        <v>0.42</v>
      </c>
      <c r="BB27" s="294">
        <v>133</v>
      </c>
      <c r="BC27" s="294">
        <v>1.45</v>
      </c>
      <c r="BD27" s="372" t="s">
        <v>25</v>
      </c>
      <c r="BE27" s="457">
        <v>9345</v>
      </c>
      <c r="BF27" s="457">
        <v>0.42</v>
      </c>
      <c r="BG27" s="294">
        <v>67</v>
      </c>
      <c r="BH27" s="294">
        <v>0.72</v>
      </c>
    </row>
    <row r="28" spans="1:60">
      <c r="A28" s="372" t="s">
        <v>26</v>
      </c>
      <c r="B28" s="322">
        <v>4727</v>
      </c>
      <c r="C28" s="322">
        <v>0.2</v>
      </c>
      <c r="D28" s="323">
        <v>-355</v>
      </c>
      <c r="E28" s="323">
        <v>-7</v>
      </c>
      <c r="F28" s="372" t="s">
        <v>26</v>
      </c>
      <c r="G28" s="370">
        <v>4805</v>
      </c>
      <c r="H28" s="370">
        <v>0.2</v>
      </c>
      <c r="I28" s="294">
        <v>78</v>
      </c>
      <c r="J28" s="294">
        <v>1.7</v>
      </c>
      <c r="K28" s="372" t="s">
        <v>26</v>
      </c>
      <c r="L28" s="370">
        <v>4786</v>
      </c>
      <c r="M28" s="370">
        <v>0.2</v>
      </c>
      <c r="N28" s="294">
        <v>-19</v>
      </c>
      <c r="O28" s="294">
        <v>-0.4</v>
      </c>
      <c r="P28" s="372" t="s">
        <v>26</v>
      </c>
      <c r="Q28" s="370">
        <v>4848</v>
      </c>
      <c r="R28" s="370">
        <v>0.2</v>
      </c>
      <c r="S28" s="294">
        <v>62</v>
      </c>
      <c r="T28" s="294">
        <v>1.3</v>
      </c>
      <c r="U28" s="372" t="s">
        <v>26</v>
      </c>
      <c r="V28" s="370">
        <v>4757</v>
      </c>
      <c r="W28" s="370">
        <v>0.2</v>
      </c>
      <c r="X28" s="294">
        <v>-91</v>
      </c>
      <c r="Y28" s="294">
        <v>-1.9</v>
      </c>
      <c r="Z28" s="372" t="s">
        <v>26</v>
      </c>
      <c r="AA28" s="370">
        <v>4693</v>
      </c>
      <c r="AB28" s="370">
        <v>0.2</v>
      </c>
      <c r="AC28" s="294">
        <v>-64</v>
      </c>
      <c r="AD28" s="294">
        <v>-1.4</v>
      </c>
      <c r="AE28" s="372" t="s">
        <v>26</v>
      </c>
      <c r="AF28" s="370">
        <v>4743</v>
      </c>
      <c r="AG28" s="370">
        <v>0.2</v>
      </c>
      <c r="AH28" s="294">
        <v>50</v>
      </c>
      <c r="AI28" s="294">
        <v>1.1000000000000001</v>
      </c>
      <c r="AJ28" s="372" t="s">
        <v>26</v>
      </c>
      <c r="AK28" s="370">
        <v>4692</v>
      </c>
      <c r="AL28" s="370">
        <v>0.2</v>
      </c>
      <c r="AM28" s="294">
        <v>-51</v>
      </c>
      <c r="AN28" s="294">
        <v>-1.1000000000000001</v>
      </c>
      <c r="AO28" s="372" t="s">
        <v>26</v>
      </c>
      <c r="AP28" s="370">
        <v>4644</v>
      </c>
      <c r="AQ28" s="370">
        <v>0.21</v>
      </c>
      <c r="AR28" s="294">
        <v>-48</v>
      </c>
      <c r="AS28" s="294">
        <v>-1.02</v>
      </c>
      <c r="AT28" s="372" t="s">
        <v>26</v>
      </c>
      <c r="AU28" s="370">
        <v>4679</v>
      </c>
      <c r="AV28" s="370">
        <v>0.21</v>
      </c>
      <c r="AW28" s="294">
        <v>35</v>
      </c>
      <c r="AX28" s="294">
        <v>0.75</v>
      </c>
      <c r="AY28" s="372" t="s">
        <v>26</v>
      </c>
      <c r="AZ28" s="407">
        <v>4705</v>
      </c>
      <c r="BA28" s="407">
        <v>0.21</v>
      </c>
      <c r="BB28" s="294">
        <v>26</v>
      </c>
      <c r="BC28" s="294">
        <v>0.56000000000000005</v>
      </c>
      <c r="BD28" s="372" t="s">
        <v>26</v>
      </c>
      <c r="BE28" s="457">
        <v>4773</v>
      </c>
      <c r="BF28" s="457">
        <v>0.21</v>
      </c>
      <c r="BG28" s="294">
        <v>68</v>
      </c>
      <c r="BH28" s="294">
        <v>1.45</v>
      </c>
    </row>
    <row r="29" spans="1:60">
      <c r="A29" s="372" t="s">
        <v>27</v>
      </c>
      <c r="B29" s="322">
        <v>23929</v>
      </c>
      <c r="C29" s="322">
        <v>1.1000000000000001</v>
      </c>
      <c r="D29" s="323">
        <v>124</v>
      </c>
      <c r="E29" s="323">
        <v>0.5</v>
      </c>
      <c r="F29" s="372" t="s">
        <v>27</v>
      </c>
      <c r="G29" s="370">
        <v>23893</v>
      </c>
      <c r="H29" s="370">
        <v>1.1000000000000001</v>
      </c>
      <c r="I29" s="294">
        <v>-36</v>
      </c>
      <c r="J29" s="294">
        <v>-0.2</v>
      </c>
      <c r="K29" s="372" t="s">
        <v>27</v>
      </c>
      <c r="L29" s="370">
        <v>23772</v>
      </c>
      <c r="M29" s="370">
        <v>1.1000000000000001</v>
      </c>
      <c r="N29" s="294">
        <v>-121</v>
      </c>
      <c r="O29" s="294">
        <v>-0.5</v>
      </c>
      <c r="P29" s="372" t="s">
        <v>27</v>
      </c>
      <c r="Q29" s="370">
        <v>23812</v>
      </c>
      <c r="R29" s="370">
        <v>1.1000000000000001</v>
      </c>
      <c r="S29" s="294">
        <v>40</v>
      </c>
      <c r="T29" s="294">
        <v>0.2</v>
      </c>
      <c r="U29" s="372" t="s">
        <v>27</v>
      </c>
      <c r="V29" s="370">
        <v>23961</v>
      </c>
      <c r="W29" s="370">
        <v>1.1000000000000001</v>
      </c>
      <c r="X29" s="294">
        <v>149</v>
      </c>
      <c r="Y29" s="294">
        <v>0.6</v>
      </c>
      <c r="Z29" s="372" t="s">
        <v>27</v>
      </c>
      <c r="AA29" s="370">
        <v>24134</v>
      </c>
      <c r="AB29" s="370">
        <v>1.1000000000000001</v>
      </c>
      <c r="AC29" s="294">
        <v>173</v>
      </c>
      <c r="AD29" s="294">
        <v>0.7</v>
      </c>
      <c r="AE29" s="372" t="s">
        <v>27</v>
      </c>
      <c r="AF29" s="370">
        <v>24201</v>
      </c>
      <c r="AG29" s="370">
        <v>1.1000000000000001</v>
      </c>
      <c r="AH29" s="294">
        <v>67</v>
      </c>
      <c r="AI29" s="294">
        <v>0.3</v>
      </c>
      <c r="AJ29" s="372" t="s">
        <v>27</v>
      </c>
      <c r="AK29" s="370">
        <v>24346</v>
      </c>
      <c r="AL29" s="370">
        <v>1.1000000000000001</v>
      </c>
      <c r="AM29" s="294">
        <v>145</v>
      </c>
      <c r="AN29" s="294">
        <v>0.6</v>
      </c>
      <c r="AO29" s="372" t="s">
        <v>27</v>
      </c>
      <c r="AP29" s="370">
        <v>24592</v>
      </c>
      <c r="AQ29" s="370">
        <v>1.1299999999999999</v>
      </c>
      <c r="AR29" s="294">
        <v>246</v>
      </c>
      <c r="AS29" s="294">
        <v>1.01</v>
      </c>
      <c r="AT29" s="372" t="s">
        <v>27</v>
      </c>
      <c r="AU29" s="370">
        <v>24652</v>
      </c>
      <c r="AV29" s="370">
        <v>1.1200000000000001</v>
      </c>
      <c r="AW29" s="294">
        <v>60</v>
      </c>
      <c r="AX29" s="294">
        <v>0.24</v>
      </c>
      <c r="AY29" s="372" t="s">
        <v>27</v>
      </c>
      <c r="AZ29" s="407">
        <v>24746</v>
      </c>
      <c r="BA29" s="407">
        <v>1.1100000000000001</v>
      </c>
      <c r="BB29" s="294">
        <v>94</v>
      </c>
      <c r="BC29" s="294">
        <v>0.38</v>
      </c>
      <c r="BD29" s="372" t="s">
        <v>27</v>
      </c>
      <c r="BE29" s="457">
        <v>24619</v>
      </c>
      <c r="BF29" s="457">
        <v>1.0900000000000001</v>
      </c>
      <c r="BG29" s="294">
        <v>-127</v>
      </c>
      <c r="BH29" s="294">
        <v>-0.51</v>
      </c>
    </row>
    <row r="30" spans="1:60">
      <c r="A30" s="372" t="s">
        <v>28</v>
      </c>
      <c r="B30" s="322">
        <v>2775</v>
      </c>
      <c r="C30" s="322">
        <v>0.1</v>
      </c>
      <c r="D30" s="323">
        <v>-40</v>
      </c>
      <c r="E30" s="323">
        <v>-1.4</v>
      </c>
      <c r="F30" s="372" t="s">
        <v>28</v>
      </c>
      <c r="G30" s="370">
        <v>2698</v>
      </c>
      <c r="H30" s="370">
        <v>0.1</v>
      </c>
      <c r="I30" s="294">
        <v>-77</v>
      </c>
      <c r="J30" s="294">
        <v>-2.8</v>
      </c>
      <c r="K30" s="372" t="s">
        <v>28</v>
      </c>
      <c r="L30" s="370">
        <v>2658</v>
      </c>
      <c r="M30" s="370">
        <v>0.1</v>
      </c>
      <c r="N30" s="294">
        <v>-40</v>
      </c>
      <c r="O30" s="294">
        <v>-1.5</v>
      </c>
      <c r="P30" s="372" t="s">
        <v>28</v>
      </c>
      <c r="Q30" s="370">
        <v>2650</v>
      </c>
      <c r="R30" s="370">
        <v>0.1</v>
      </c>
      <c r="S30" s="294">
        <v>-8</v>
      </c>
      <c r="T30" s="294">
        <v>-0.3</v>
      </c>
      <c r="U30" s="372" t="s">
        <v>28</v>
      </c>
      <c r="V30" s="370">
        <v>2670</v>
      </c>
      <c r="W30" s="370">
        <v>0.1</v>
      </c>
      <c r="X30" s="294">
        <v>20</v>
      </c>
      <c r="Y30" s="294">
        <v>0.7</v>
      </c>
      <c r="Z30" s="372" t="s">
        <v>28</v>
      </c>
      <c r="AA30" s="370">
        <v>2763</v>
      </c>
      <c r="AB30" s="370">
        <v>0.1</v>
      </c>
      <c r="AC30" s="294">
        <v>93</v>
      </c>
      <c r="AD30" s="294">
        <v>3.5</v>
      </c>
      <c r="AE30" s="372" t="s">
        <v>28</v>
      </c>
      <c r="AF30" s="370">
        <v>2852</v>
      </c>
      <c r="AG30" s="370">
        <v>0.1</v>
      </c>
      <c r="AH30" s="294">
        <v>89</v>
      </c>
      <c r="AI30" s="294">
        <v>3.2</v>
      </c>
      <c r="AJ30" s="372" t="s">
        <v>28</v>
      </c>
      <c r="AK30" s="370">
        <v>2829</v>
      </c>
      <c r="AL30" s="370">
        <v>0.1</v>
      </c>
      <c r="AM30" s="294">
        <v>-23</v>
      </c>
      <c r="AN30" s="294">
        <v>-0.8</v>
      </c>
      <c r="AO30" s="372" t="s">
        <v>28</v>
      </c>
      <c r="AP30" s="370">
        <v>2813</v>
      </c>
      <c r="AQ30" s="370">
        <v>0.13</v>
      </c>
      <c r="AR30" s="294">
        <v>-16</v>
      </c>
      <c r="AS30" s="294">
        <v>-0.56999999999999995</v>
      </c>
      <c r="AT30" s="372" t="s">
        <v>28</v>
      </c>
      <c r="AU30" s="370">
        <v>2784</v>
      </c>
      <c r="AV30" s="370">
        <v>0.13</v>
      </c>
      <c r="AW30" s="294">
        <v>-29</v>
      </c>
      <c r="AX30" s="294">
        <v>-1.03</v>
      </c>
      <c r="AY30" s="372" t="s">
        <v>28</v>
      </c>
      <c r="AZ30" s="407">
        <v>2787</v>
      </c>
      <c r="BA30" s="407">
        <v>0.13</v>
      </c>
      <c r="BB30" s="294">
        <v>3</v>
      </c>
      <c r="BC30" s="294">
        <v>0.11</v>
      </c>
      <c r="BD30" s="372" t="s">
        <v>28</v>
      </c>
      <c r="BE30" s="457">
        <v>2787</v>
      </c>
      <c r="BF30" s="457">
        <v>0.12</v>
      </c>
      <c r="BG30" s="294">
        <v>0</v>
      </c>
      <c r="BH30" s="294">
        <v>0</v>
      </c>
    </row>
    <row r="31" spans="1:60">
      <c r="A31" s="372" t="s">
        <v>29</v>
      </c>
      <c r="B31" s="322">
        <v>11097</v>
      </c>
      <c r="C31" s="322">
        <v>0.5</v>
      </c>
      <c r="D31" s="323">
        <v>19</v>
      </c>
      <c r="E31" s="323">
        <v>0.2</v>
      </c>
      <c r="F31" s="372" t="s">
        <v>29</v>
      </c>
      <c r="G31" s="370">
        <v>11107</v>
      </c>
      <c r="H31" s="370">
        <v>0.5</v>
      </c>
      <c r="I31" s="294">
        <v>10</v>
      </c>
      <c r="J31" s="294">
        <v>0.1</v>
      </c>
      <c r="K31" s="372" t="s">
        <v>29</v>
      </c>
      <c r="L31" s="370">
        <v>11114</v>
      </c>
      <c r="M31" s="370">
        <v>0.5</v>
      </c>
      <c r="N31" s="294">
        <v>7</v>
      </c>
      <c r="O31" s="294">
        <v>0.1</v>
      </c>
      <c r="P31" s="372" t="s">
        <v>29</v>
      </c>
      <c r="Q31" s="370">
        <v>11108</v>
      </c>
      <c r="R31" s="370">
        <v>0.5</v>
      </c>
      <c r="S31" s="294">
        <v>-6</v>
      </c>
      <c r="T31" s="294">
        <v>-0.1</v>
      </c>
      <c r="U31" s="372" t="s">
        <v>29</v>
      </c>
      <c r="V31" s="370">
        <v>11203</v>
      </c>
      <c r="W31" s="370">
        <v>0.5</v>
      </c>
      <c r="X31" s="294">
        <v>95</v>
      </c>
      <c r="Y31" s="294">
        <v>0.8</v>
      </c>
      <c r="Z31" s="372" t="s">
        <v>29</v>
      </c>
      <c r="AA31" s="370">
        <v>11294</v>
      </c>
      <c r="AB31" s="370">
        <v>0.5</v>
      </c>
      <c r="AC31" s="294">
        <v>91</v>
      </c>
      <c r="AD31" s="294">
        <v>0.8</v>
      </c>
      <c r="AE31" s="372" t="s">
        <v>29</v>
      </c>
      <c r="AF31" s="370">
        <v>11287</v>
      </c>
      <c r="AG31" s="370">
        <v>0.5</v>
      </c>
      <c r="AH31" s="294">
        <v>-7</v>
      </c>
      <c r="AI31" s="294">
        <v>-0.1</v>
      </c>
      <c r="AJ31" s="372" t="s">
        <v>29</v>
      </c>
      <c r="AK31" s="370">
        <v>11326</v>
      </c>
      <c r="AL31" s="370">
        <v>0.5</v>
      </c>
      <c r="AM31" s="294">
        <v>39</v>
      </c>
      <c r="AN31" s="294">
        <v>0.4</v>
      </c>
      <c r="AO31" s="372" t="s">
        <v>29</v>
      </c>
      <c r="AP31" s="370">
        <v>11359</v>
      </c>
      <c r="AQ31" s="370">
        <v>0.52</v>
      </c>
      <c r="AR31" s="294">
        <v>33</v>
      </c>
      <c r="AS31" s="294">
        <v>0.28999999999999998</v>
      </c>
      <c r="AT31" s="372" t="s">
        <v>29</v>
      </c>
      <c r="AU31" s="370">
        <v>11344</v>
      </c>
      <c r="AV31" s="370">
        <v>0.52</v>
      </c>
      <c r="AW31" s="294">
        <v>-15</v>
      </c>
      <c r="AX31" s="294">
        <v>-0.13</v>
      </c>
      <c r="AY31" s="372" t="s">
        <v>29</v>
      </c>
      <c r="AZ31" s="407">
        <v>11405</v>
      </c>
      <c r="BA31" s="407">
        <v>0.51</v>
      </c>
      <c r="BB31" s="294">
        <v>61</v>
      </c>
      <c r="BC31" s="294">
        <v>0.54</v>
      </c>
      <c r="BD31" s="372" t="s">
        <v>29</v>
      </c>
      <c r="BE31" s="457">
        <v>11490</v>
      </c>
      <c r="BF31" s="457">
        <v>0.51</v>
      </c>
      <c r="BG31" s="294">
        <v>85</v>
      </c>
      <c r="BH31" s="294">
        <v>0.75</v>
      </c>
    </row>
    <row r="32" spans="1:60">
      <c r="A32" s="372" t="s">
        <v>30</v>
      </c>
      <c r="B32" s="322">
        <v>9026</v>
      </c>
      <c r="C32" s="322">
        <v>0.4</v>
      </c>
      <c r="D32" s="323">
        <v>-43</v>
      </c>
      <c r="E32" s="323">
        <v>-0.5</v>
      </c>
      <c r="F32" s="372" t="s">
        <v>30</v>
      </c>
      <c r="G32" s="370">
        <v>9026</v>
      </c>
      <c r="H32" s="370">
        <v>0.4</v>
      </c>
      <c r="I32" s="294">
        <v>0</v>
      </c>
      <c r="J32" s="294">
        <v>0</v>
      </c>
      <c r="K32" s="372" t="s">
        <v>30</v>
      </c>
      <c r="L32" s="370">
        <v>8969</v>
      </c>
      <c r="M32" s="370">
        <v>0.4</v>
      </c>
      <c r="N32" s="294">
        <v>-57</v>
      </c>
      <c r="O32" s="294">
        <v>-0.6</v>
      </c>
      <c r="P32" s="372" t="s">
        <v>30</v>
      </c>
      <c r="Q32" s="370">
        <v>8969</v>
      </c>
      <c r="R32" s="370">
        <v>0.4</v>
      </c>
      <c r="S32" s="294">
        <v>0</v>
      </c>
      <c r="T32" s="294">
        <v>0</v>
      </c>
      <c r="U32" s="372" t="s">
        <v>30</v>
      </c>
      <c r="V32" s="370">
        <v>9040</v>
      </c>
      <c r="W32" s="370">
        <v>0.4</v>
      </c>
      <c r="X32" s="294">
        <v>71</v>
      </c>
      <c r="Y32" s="294">
        <v>0.8</v>
      </c>
      <c r="Z32" s="372" t="s">
        <v>30</v>
      </c>
      <c r="AA32" s="370">
        <v>9185</v>
      </c>
      <c r="AB32" s="370">
        <v>0.4</v>
      </c>
      <c r="AC32" s="294">
        <v>145</v>
      </c>
      <c r="AD32" s="294">
        <v>1.6</v>
      </c>
      <c r="AE32" s="372" t="s">
        <v>30</v>
      </c>
      <c r="AF32" s="370">
        <v>9158</v>
      </c>
      <c r="AG32" s="370">
        <v>0.4</v>
      </c>
      <c r="AH32" s="294">
        <v>-27</v>
      </c>
      <c r="AI32" s="294">
        <v>-0.3</v>
      </c>
      <c r="AJ32" s="372" t="s">
        <v>30</v>
      </c>
      <c r="AK32" s="370">
        <v>9161</v>
      </c>
      <c r="AL32" s="370">
        <v>0.4</v>
      </c>
      <c r="AM32" s="294">
        <v>3</v>
      </c>
      <c r="AN32" s="294">
        <v>0</v>
      </c>
      <c r="AO32" s="372" t="s">
        <v>30</v>
      </c>
      <c r="AP32" s="370">
        <v>9170</v>
      </c>
      <c r="AQ32" s="370">
        <v>0.42</v>
      </c>
      <c r="AR32" s="294">
        <v>9</v>
      </c>
      <c r="AS32" s="294">
        <v>0.1</v>
      </c>
      <c r="AT32" s="372" t="s">
        <v>30</v>
      </c>
      <c r="AU32" s="370">
        <v>9228</v>
      </c>
      <c r="AV32" s="370">
        <v>0.42</v>
      </c>
      <c r="AW32" s="294">
        <v>58</v>
      </c>
      <c r="AX32" s="294">
        <v>0.63</v>
      </c>
      <c r="AY32" s="372" t="s">
        <v>30</v>
      </c>
      <c r="AZ32" s="407">
        <v>9313</v>
      </c>
      <c r="BA32" s="407">
        <v>0.42</v>
      </c>
      <c r="BB32" s="294">
        <v>85</v>
      </c>
      <c r="BC32" s="294">
        <v>0.92</v>
      </c>
      <c r="BD32" s="372" t="s">
        <v>30</v>
      </c>
      <c r="BE32" s="457">
        <v>9448</v>
      </c>
      <c r="BF32" s="457">
        <v>0.42</v>
      </c>
      <c r="BG32" s="294">
        <v>135</v>
      </c>
      <c r="BH32" s="294">
        <v>1.45</v>
      </c>
    </row>
    <row r="33" spans="1:60">
      <c r="A33" s="372" t="s">
        <v>31</v>
      </c>
      <c r="B33" s="322">
        <v>1715</v>
      </c>
      <c r="C33" s="322">
        <v>0.1</v>
      </c>
      <c r="D33" s="323">
        <v>-89</v>
      </c>
      <c r="E33" s="323">
        <v>-4.9000000000000004</v>
      </c>
      <c r="F33" s="372" t="s">
        <v>31</v>
      </c>
      <c r="G33" s="370">
        <v>1671</v>
      </c>
      <c r="H33" s="370">
        <v>0.1</v>
      </c>
      <c r="I33" s="294">
        <v>-44</v>
      </c>
      <c r="J33" s="294">
        <v>-2.6</v>
      </c>
      <c r="K33" s="372" t="s">
        <v>31</v>
      </c>
      <c r="L33" s="370">
        <v>1630</v>
      </c>
      <c r="M33" s="370">
        <v>0.1</v>
      </c>
      <c r="N33" s="294">
        <v>-41</v>
      </c>
      <c r="O33" s="294">
        <v>-2.5</v>
      </c>
      <c r="P33" s="372" t="s">
        <v>31</v>
      </c>
      <c r="Q33" s="370">
        <v>1615</v>
      </c>
      <c r="R33" s="370">
        <v>0.1</v>
      </c>
      <c r="S33" s="294">
        <v>-15</v>
      </c>
      <c r="T33" s="294">
        <v>-0.9</v>
      </c>
      <c r="U33" s="372" t="s">
        <v>31</v>
      </c>
      <c r="V33" s="370">
        <v>1645</v>
      </c>
      <c r="W33" s="370">
        <v>0.1</v>
      </c>
      <c r="X33" s="294">
        <v>30</v>
      </c>
      <c r="Y33" s="294">
        <v>1.8</v>
      </c>
      <c r="Z33" s="372" t="s">
        <v>31</v>
      </c>
      <c r="AA33" s="370">
        <v>1667</v>
      </c>
      <c r="AB33" s="370">
        <v>0.1</v>
      </c>
      <c r="AC33" s="294">
        <v>22</v>
      </c>
      <c r="AD33" s="294">
        <v>1.3</v>
      </c>
      <c r="AE33" s="372" t="s">
        <v>31</v>
      </c>
      <c r="AF33" s="370">
        <v>1715</v>
      </c>
      <c r="AG33" s="370">
        <v>0.1</v>
      </c>
      <c r="AH33" s="294">
        <v>48</v>
      </c>
      <c r="AI33" s="294">
        <v>2.9</v>
      </c>
      <c r="AJ33" s="372" t="s">
        <v>31</v>
      </c>
      <c r="AK33" s="370">
        <v>1789</v>
      </c>
      <c r="AL33" s="370">
        <v>0.1</v>
      </c>
      <c r="AM33" s="294">
        <v>74</v>
      </c>
      <c r="AN33" s="294">
        <v>4.3</v>
      </c>
      <c r="AO33" s="372" t="s">
        <v>31</v>
      </c>
      <c r="AP33" s="370">
        <v>1767</v>
      </c>
      <c r="AQ33" s="370">
        <v>0.08</v>
      </c>
      <c r="AR33" s="294">
        <v>-22</v>
      </c>
      <c r="AS33" s="294">
        <v>-1.23</v>
      </c>
      <c r="AT33" s="372" t="s">
        <v>31</v>
      </c>
      <c r="AU33" s="370">
        <v>1823</v>
      </c>
      <c r="AV33" s="370">
        <v>0.08</v>
      </c>
      <c r="AW33" s="294">
        <v>56</v>
      </c>
      <c r="AX33" s="294">
        <v>3.17</v>
      </c>
      <c r="AY33" s="372" t="s">
        <v>31</v>
      </c>
      <c r="AZ33" s="407">
        <v>1871</v>
      </c>
      <c r="BA33" s="407">
        <v>0.08</v>
      </c>
      <c r="BB33" s="294">
        <v>48</v>
      </c>
      <c r="BC33" s="294">
        <v>2.63</v>
      </c>
      <c r="BD33" s="372" t="s">
        <v>31</v>
      </c>
      <c r="BE33" s="457">
        <v>1930</v>
      </c>
      <c r="BF33" s="457">
        <v>0.09</v>
      </c>
      <c r="BG33" s="294">
        <v>59</v>
      </c>
      <c r="BH33" s="294">
        <v>3.15</v>
      </c>
    </row>
    <row r="34" spans="1:60">
      <c r="A34" s="383" t="s">
        <v>0</v>
      </c>
      <c r="B34" s="379">
        <v>889936</v>
      </c>
      <c r="C34" s="379">
        <v>42.3</v>
      </c>
      <c r="D34" s="384">
        <v>-7646</v>
      </c>
      <c r="E34" s="384">
        <v>-0.9</v>
      </c>
      <c r="F34" s="385" t="s">
        <v>0</v>
      </c>
      <c r="G34" s="379">
        <v>888184</v>
      </c>
      <c r="H34" s="379">
        <v>42.3</v>
      </c>
      <c r="I34" s="384">
        <v>-1752</v>
      </c>
      <c r="J34" s="384">
        <v>-0.2</v>
      </c>
      <c r="K34" s="386" t="s">
        <v>0</v>
      </c>
      <c r="L34" s="379">
        <v>891111</v>
      </c>
      <c r="M34" s="379">
        <v>42.4</v>
      </c>
      <c r="N34" s="384">
        <v>2927</v>
      </c>
      <c r="O34" s="384">
        <v>0.3</v>
      </c>
      <c r="P34" s="386" t="s">
        <v>0</v>
      </c>
      <c r="Q34" s="379">
        <v>894636</v>
      </c>
      <c r="R34" s="379">
        <v>42.4</v>
      </c>
      <c r="S34" s="384">
        <v>3525</v>
      </c>
      <c r="T34" s="384">
        <v>0.4</v>
      </c>
      <c r="U34" s="386" t="s">
        <v>0</v>
      </c>
      <c r="V34" s="379">
        <v>904713</v>
      </c>
      <c r="W34" s="379">
        <v>42.5</v>
      </c>
      <c r="X34" s="384">
        <v>10077</v>
      </c>
      <c r="Y34" s="384">
        <v>1.1000000000000001</v>
      </c>
      <c r="Z34" s="386" t="s">
        <v>0</v>
      </c>
      <c r="AA34" s="379">
        <v>917841</v>
      </c>
      <c r="AB34" s="379">
        <v>42.6</v>
      </c>
      <c r="AC34" s="384">
        <v>13128</v>
      </c>
      <c r="AD34" s="384">
        <v>1.4</v>
      </c>
      <c r="AE34" s="386" t="s">
        <v>0</v>
      </c>
      <c r="AF34" s="379">
        <v>928604</v>
      </c>
      <c r="AG34" s="379">
        <v>42.7</v>
      </c>
      <c r="AH34" s="384">
        <v>10763</v>
      </c>
      <c r="AI34" s="384">
        <v>1.2</v>
      </c>
      <c r="AJ34" s="386" t="s">
        <v>0</v>
      </c>
      <c r="AK34" s="379">
        <v>927993</v>
      </c>
      <c r="AL34" s="379">
        <v>42.7</v>
      </c>
      <c r="AM34" s="384">
        <v>-611</v>
      </c>
      <c r="AN34" s="384">
        <v>-0.1</v>
      </c>
      <c r="AO34" s="386" t="s">
        <v>0</v>
      </c>
      <c r="AP34" s="379">
        <v>931646</v>
      </c>
      <c r="AQ34" s="379">
        <v>42.78</v>
      </c>
      <c r="AR34" s="384">
        <v>3653</v>
      </c>
      <c r="AS34" s="384">
        <v>0.39</v>
      </c>
      <c r="AT34" s="386" t="s">
        <v>0</v>
      </c>
      <c r="AU34" s="379">
        <v>944107</v>
      </c>
      <c r="AV34" s="379">
        <v>42.87</v>
      </c>
      <c r="AW34" s="384">
        <v>12461</v>
      </c>
      <c r="AX34" s="384">
        <v>1.34</v>
      </c>
      <c r="AY34" s="386" t="s">
        <v>0</v>
      </c>
      <c r="AZ34" s="379">
        <v>955063</v>
      </c>
      <c r="BA34" s="379">
        <v>42.85</v>
      </c>
      <c r="BB34" s="384">
        <v>10956</v>
      </c>
      <c r="BC34" s="384">
        <v>1.1599999999999999</v>
      </c>
      <c r="BD34" s="386" t="s">
        <v>0</v>
      </c>
      <c r="BE34" s="379">
        <v>961745</v>
      </c>
      <c r="BF34" s="379">
        <v>42.74</v>
      </c>
      <c r="BG34" s="384">
        <v>6682</v>
      </c>
      <c r="BH34" s="384">
        <v>0.7</v>
      </c>
    </row>
    <row r="37" spans="1:60">
      <c r="C37" s="2"/>
    </row>
    <row r="38" spans="1:60">
      <c r="C38" s="2"/>
    </row>
    <row r="39" spans="1:60">
      <c r="A39" s="2" t="s">
        <v>42</v>
      </c>
      <c r="B39" s="2"/>
    </row>
    <row r="40" spans="1:60">
      <c r="A40" s="2" t="s">
        <v>41</v>
      </c>
      <c r="B40" s="2"/>
    </row>
  </sheetData>
  <sheetProtection algorithmName="SHA-512" hashValue="b6uALzpIMHV9Ib7eCnGhLw8+L89zDNGGIXMaGVPXy18ZPz4YGsLtA4+z+5fhQb4tCsk/r+Ite9a0bxFxdmNa6g==" saltValue="tf2uRJJznwVPftlmQvKKHw==" spinCount="100000" sheet="1" objects="1" scenarios="1"/>
  <mergeCells count="1">
    <mergeCell ref="A1:BH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showGridLines="0" zoomScale="85" zoomScaleNormal="85" workbookViewId="0">
      <selection activeCell="R22" sqref="R22"/>
    </sheetView>
  </sheetViews>
  <sheetFormatPr baseColWidth="10" defaultRowHeight="15"/>
  <cols>
    <col min="1" max="1" width="23.5703125" style="222" customWidth="1"/>
    <col min="2" max="2" width="13" style="222" customWidth="1"/>
    <col min="3" max="3" width="13.5703125" style="222" bestFit="1" customWidth="1"/>
    <col min="4" max="7" width="11.42578125" style="222"/>
    <col min="8" max="8" width="12.85546875" style="222" bestFit="1" customWidth="1"/>
    <col min="9" max="9" width="12.85546875" style="222" customWidth="1"/>
    <col min="10" max="10" width="11.42578125" style="222"/>
  </cols>
  <sheetData>
    <row r="1" spans="1:10">
      <c r="A1" s="520" t="s">
        <v>328</v>
      </c>
      <c r="B1" s="520"/>
      <c r="C1" s="520"/>
      <c r="D1" s="520"/>
      <c r="E1" s="520"/>
      <c r="F1" s="520"/>
      <c r="G1" s="520"/>
      <c r="H1" s="520"/>
      <c r="I1" s="520"/>
      <c r="J1" s="520"/>
    </row>
    <row r="2" spans="1:10">
      <c r="A2" s="205"/>
      <c r="B2" s="3" t="s">
        <v>408</v>
      </c>
      <c r="C2" s="205"/>
      <c r="D2" s="205"/>
      <c r="E2" s="205"/>
      <c r="F2" s="205"/>
      <c r="G2" s="205"/>
      <c r="H2" s="205"/>
      <c r="I2" s="205"/>
      <c r="J2" s="205"/>
    </row>
    <row r="3" spans="1:10">
      <c r="A3" s="226"/>
      <c r="B3" s="205"/>
      <c r="C3" s="205"/>
      <c r="D3" s="205"/>
      <c r="E3" s="205"/>
      <c r="F3" s="205"/>
      <c r="G3" s="205"/>
      <c r="H3" s="205"/>
      <c r="I3" s="205"/>
      <c r="J3" s="205"/>
    </row>
    <row r="4" spans="1:10">
      <c r="A4" s="226"/>
      <c r="B4" s="205" t="s">
        <v>46</v>
      </c>
      <c r="C4" s="205" t="s">
        <v>46</v>
      </c>
      <c r="D4" s="205" t="s">
        <v>46</v>
      </c>
      <c r="E4" s="205"/>
      <c r="F4" s="205"/>
      <c r="G4" s="205"/>
      <c r="H4" s="205"/>
      <c r="I4" s="205"/>
      <c r="J4" s="205"/>
    </row>
    <row r="5" spans="1:10">
      <c r="A5" s="206" t="s">
        <v>44</v>
      </c>
      <c r="B5" s="205"/>
      <c r="C5" s="324" t="s">
        <v>732</v>
      </c>
      <c r="D5" s="207"/>
      <c r="E5" s="205"/>
      <c r="F5" s="207" t="s">
        <v>45</v>
      </c>
      <c r="G5" s="208"/>
      <c r="H5" s="205"/>
      <c r="I5" s="324"/>
      <c r="J5" s="207"/>
    </row>
    <row r="6" spans="1:10">
      <c r="A6" s="205"/>
      <c r="B6" s="205"/>
      <c r="C6" s="209" t="s">
        <v>46</v>
      </c>
      <c r="D6" s="205"/>
      <c r="E6" s="205"/>
      <c r="F6" s="205"/>
      <c r="G6" s="205"/>
      <c r="H6" s="205"/>
      <c r="I6" s="209" t="s">
        <v>46</v>
      </c>
      <c r="J6" s="205"/>
    </row>
    <row r="7" spans="1:10">
      <c r="A7" s="209" t="s">
        <v>46</v>
      </c>
      <c r="B7" s="207" t="s">
        <v>47</v>
      </c>
      <c r="C7" s="210" t="s">
        <v>48</v>
      </c>
      <c r="D7" s="211"/>
      <c r="E7" s="205"/>
      <c r="F7" s="209" t="s">
        <v>46</v>
      </c>
      <c r="G7" s="205"/>
      <c r="H7" s="207" t="s">
        <v>47</v>
      </c>
      <c r="I7" s="210" t="s">
        <v>48</v>
      </c>
      <c r="J7" s="211"/>
    </row>
    <row r="8" spans="1:10">
      <c r="A8" s="205"/>
      <c r="B8" s="212" t="s">
        <v>49</v>
      </c>
      <c r="C8" s="210" t="s">
        <v>50</v>
      </c>
      <c r="D8" s="212" t="s">
        <v>51</v>
      </c>
      <c r="E8" s="205"/>
      <c r="F8" s="205"/>
      <c r="G8" s="205"/>
      <c r="H8" s="212" t="s">
        <v>49</v>
      </c>
      <c r="I8" s="210" t="s">
        <v>50</v>
      </c>
      <c r="J8" s="212" t="s">
        <v>51</v>
      </c>
    </row>
    <row r="9" spans="1:10">
      <c r="A9" s="205"/>
      <c r="B9" s="213"/>
      <c r="C9" s="205"/>
      <c r="D9" s="205"/>
      <c r="E9" s="205"/>
      <c r="F9" s="205"/>
      <c r="G9" s="205"/>
      <c r="H9" s="205"/>
      <c r="I9" s="205"/>
      <c r="J9" s="205"/>
    </row>
    <row r="10" spans="1:10">
      <c r="A10" s="214" t="s">
        <v>52</v>
      </c>
      <c r="B10" s="238">
        <v>327677</v>
      </c>
      <c r="C10" s="238">
        <v>347496</v>
      </c>
      <c r="D10" s="239">
        <v>-5.7033750028777308E-2</v>
      </c>
      <c r="E10" s="205"/>
      <c r="F10" s="215"/>
      <c r="G10" s="214" t="s">
        <v>53</v>
      </c>
      <c r="H10" s="238">
        <v>18221</v>
      </c>
      <c r="I10" s="238">
        <v>18558</v>
      </c>
      <c r="J10" s="239">
        <v>-1.8159284405647159E-2</v>
      </c>
    </row>
    <row r="11" spans="1:10">
      <c r="A11" s="214" t="s">
        <v>54</v>
      </c>
      <c r="B11" s="238">
        <v>2024307</v>
      </c>
      <c r="C11" s="238">
        <v>2094575</v>
      </c>
      <c r="D11" s="239">
        <v>-3.354761705835313E-2</v>
      </c>
      <c r="E11" s="205"/>
      <c r="F11" s="240" t="s">
        <v>733</v>
      </c>
      <c r="G11" s="214" t="s">
        <v>55</v>
      </c>
      <c r="H11" s="238">
        <v>49618</v>
      </c>
      <c r="I11" s="238">
        <v>40691</v>
      </c>
      <c r="J11" s="239">
        <v>0.21938512201715368</v>
      </c>
    </row>
    <row r="12" spans="1:10">
      <c r="A12" s="214" t="s">
        <v>56</v>
      </c>
      <c r="B12" s="241">
        <v>68.459999999999994</v>
      </c>
      <c r="C12" s="241">
        <v>72.41</v>
      </c>
      <c r="D12" s="242">
        <v>-3.9500000000000028</v>
      </c>
      <c r="E12" s="205"/>
      <c r="F12" s="243"/>
      <c r="G12" s="214" t="s">
        <v>56</v>
      </c>
      <c r="H12" s="241">
        <v>53.55</v>
      </c>
      <c r="I12" s="241">
        <v>50.68</v>
      </c>
      <c r="J12" s="242">
        <v>2.8699999999999974</v>
      </c>
    </row>
    <row r="13" spans="1:10">
      <c r="A13" s="214" t="s">
        <v>57</v>
      </c>
      <c r="B13" s="241">
        <v>6.18</v>
      </c>
      <c r="C13" s="241">
        <v>6.03</v>
      </c>
      <c r="D13" s="242">
        <v>0.14999999999999947</v>
      </c>
      <c r="E13" s="205"/>
      <c r="F13" s="244"/>
      <c r="G13" s="245" t="s">
        <v>623</v>
      </c>
      <c r="H13" s="246">
        <v>2.7231216727951266</v>
      </c>
      <c r="I13" s="246">
        <v>2.1926392930272658</v>
      </c>
      <c r="J13" s="247">
        <v>0.53048237976786083</v>
      </c>
    </row>
    <row r="14" spans="1:10">
      <c r="A14" s="214"/>
      <c r="B14" s="248"/>
      <c r="C14" s="248"/>
      <c r="D14" s="242"/>
      <c r="E14" s="205"/>
      <c r="F14" s="243"/>
      <c r="G14" s="214" t="s">
        <v>53</v>
      </c>
      <c r="H14" s="238">
        <v>3655</v>
      </c>
      <c r="I14" s="238">
        <v>3351</v>
      </c>
      <c r="J14" s="239">
        <v>9.0719188301999404E-2</v>
      </c>
    </row>
    <row r="15" spans="1:10">
      <c r="A15" s="214" t="s">
        <v>58</v>
      </c>
      <c r="B15" s="238">
        <v>100754</v>
      </c>
      <c r="C15" s="238">
        <v>108719</v>
      </c>
      <c r="D15" s="239">
        <v>-7.3262263265850489E-2</v>
      </c>
      <c r="E15" s="205"/>
      <c r="F15" s="240" t="s">
        <v>734</v>
      </c>
      <c r="G15" s="214" t="s">
        <v>55</v>
      </c>
      <c r="H15" s="238">
        <v>10104</v>
      </c>
      <c r="I15" s="238">
        <v>9218</v>
      </c>
      <c r="J15" s="239">
        <v>9.6116294206986336E-2</v>
      </c>
    </row>
    <row r="16" spans="1:10">
      <c r="A16" s="214" t="s">
        <v>54</v>
      </c>
      <c r="B16" s="238">
        <v>658746</v>
      </c>
      <c r="C16" s="238">
        <v>695554</v>
      </c>
      <c r="D16" s="239">
        <v>-5.2918968189385726E-2</v>
      </c>
      <c r="E16" s="205"/>
      <c r="F16" s="240"/>
      <c r="G16" s="214" t="s">
        <v>56</v>
      </c>
      <c r="H16" s="241">
        <v>43.11</v>
      </c>
      <c r="I16" s="241">
        <v>38.97</v>
      </c>
      <c r="J16" s="242">
        <v>4.1400000000000006</v>
      </c>
    </row>
    <row r="17" spans="1:10">
      <c r="A17" s="214" t="s">
        <v>56</v>
      </c>
      <c r="B17" s="241">
        <v>53.77</v>
      </c>
      <c r="C17" s="241">
        <v>56.2</v>
      </c>
      <c r="D17" s="242">
        <v>-2.4299999999999997</v>
      </c>
      <c r="E17" s="205"/>
      <c r="F17" s="244"/>
      <c r="G17" s="245" t="s">
        <v>623</v>
      </c>
      <c r="H17" s="246">
        <v>2.7644322845417237</v>
      </c>
      <c r="I17" s="246">
        <v>2.750820650552074</v>
      </c>
      <c r="J17" s="247">
        <v>1.3611633989649707E-2</v>
      </c>
    </row>
    <row r="18" spans="1:10">
      <c r="A18" s="214" t="s">
        <v>57</v>
      </c>
      <c r="B18" s="241">
        <v>6.54</v>
      </c>
      <c r="C18" s="241">
        <v>6.4</v>
      </c>
      <c r="D18" s="242">
        <v>0.13999999999999968</v>
      </c>
      <c r="E18" s="205"/>
      <c r="F18" s="240" t="s">
        <v>735</v>
      </c>
      <c r="G18" s="214" t="s">
        <v>53</v>
      </c>
      <c r="H18" s="238">
        <v>73551</v>
      </c>
      <c r="I18" s="238">
        <v>81536</v>
      </c>
      <c r="J18" s="239">
        <v>-9.7932201726844581E-2</v>
      </c>
    </row>
    <row r="19" spans="1:10">
      <c r="A19" s="214"/>
      <c r="B19" s="248"/>
      <c r="C19" s="248"/>
      <c r="D19" s="242"/>
      <c r="E19" s="205" t="s">
        <v>46</v>
      </c>
      <c r="F19" s="240"/>
      <c r="G19" s="214" t="s">
        <v>55</v>
      </c>
      <c r="H19" s="238">
        <v>403725</v>
      </c>
      <c r="I19" s="238">
        <v>443610</v>
      </c>
      <c r="J19" s="239">
        <v>-8.9910056130384802E-2</v>
      </c>
    </row>
    <row r="20" spans="1:10">
      <c r="A20" s="214" t="s">
        <v>59</v>
      </c>
      <c r="B20" s="238">
        <v>428431</v>
      </c>
      <c r="C20" s="238">
        <v>456215</v>
      </c>
      <c r="D20" s="239">
        <v>-6.0901110222154026E-2</v>
      </c>
      <c r="E20" s="205" t="s">
        <v>46</v>
      </c>
      <c r="F20" s="240"/>
      <c r="G20" s="214" t="s">
        <v>56</v>
      </c>
      <c r="H20" s="241">
        <v>57.53</v>
      </c>
      <c r="I20" s="241">
        <v>62.11</v>
      </c>
      <c r="J20" s="242">
        <v>-4.5799999999999983</v>
      </c>
    </row>
    <row r="21" spans="1:10">
      <c r="A21" s="214" t="s">
        <v>54</v>
      </c>
      <c r="B21" s="238">
        <v>2683053</v>
      </c>
      <c r="C21" s="238">
        <v>2790129</v>
      </c>
      <c r="D21" s="239">
        <v>-3.837672021616205E-2</v>
      </c>
      <c r="E21" s="205" t="s">
        <v>46</v>
      </c>
      <c r="F21" s="244"/>
      <c r="G21" s="245" t="s">
        <v>623</v>
      </c>
      <c r="H21" s="246">
        <v>5.489048415385243</v>
      </c>
      <c r="I21" s="246">
        <v>5.4406642464678177</v>
      </c>
      <c r="J21" s="247">
        <v>4.8384168917425363E-2</v>
      </c>
    </row>
    <row r="22" spans="1:10">
      <c r="A22" s="214" t="s">
        <v>56</v>
      </c>
      <c r="B22" s="241">
        <v>64.150000000000006</v>
      </c>
      <c r="C22" s="241">
        <v>67.55</v>
      </c>
      <c r="D22" s="242">
        <v>-3.3999999999999915</v>
      </c>
      <c r="E22" s="205" t="s">
        <v>46</v>
      </c>
      <c r="F22" s="240"/>
      <c r="G22" s="214" t="s">
        <v>53</v>
      </c>
      <c r="H22" s="238">
        <v>333004</v>
      </c>
      <c r="I22" s="238">
        <v>352770</v>
      </c>
      <c r="J22" s="239">
        <v>-5.6030841624854721E-2</v>
      </c>
    </row>
    <row r="23" spans="1:10">
      <c r="A23" s="214" t="s">
        <v>57</v>
      </c>
      <c r="B23" s="241">
        <v>6.26</v>
      </c>
      <c r="C23" s="241">
        <v>6.12</v>
      </c>
      <c r="D23" s="242">
        <v>0.13999999999999968</v>
      </c>
      <c r="E23" s="205"/>
      <c r="F23" s="240" t="s">
        <v>60</v>
      </c>
      <c r="G23" s="214" t="s">
        <v>55</v>
      </c>
      <c r="H23" s="238">
        <v>2219606</v>
      </c>
      <c r="I23" s="238">
        <v>2296610</v>
      </c>
      <c r="J23" s="239">
        <v>-3.3529419448665644E-2</v>
      </c>
    </row>
    <row r="24" spans="1:10">
      <c r="A24" s="205"/>
      <c r="B24" s="205"/>
      <c r="C24" s="205"/>
      <c r="D24" s="205"/>
      <c r="E24" s="205"/>
      <c r="F24" s="240"/>
      <c r="G24" s="214" t="s">
        <v>56</v>
      </c>
      <c r="H24" s="241">
        <v>65.97</v>
      </c>
      <c r="I24" s="241">
        <v>69.34</v>
      </c>
      <c r="J24" s="242">
        <v>-3.3700000000000045</v>
      </c>
    </row>
    <row r="25" spans="1:10">
      <c r="A25" s="205"/>
      <c r="B25" s="205"/>
      <c r="C25" s="205"/>
      <c r="D25" s="205"/>
      <c r="E25" s="205"/>
      <c r="F25" s="249"/>
      <c r="G25" s="250" t="s">
        <v>623</v>
      </c>
      <c r="H25" s="241">
        <v>6.6654034185775544</v>
      </c>
      <c r="I25" s="241">
        <v>6.5102191229412929</v>
      </c>
      <c r="J25" s="242">
        <v>0.15518429563626146</v>
      </c>
    </row>
    <row r="26" spans="1:10">
      <c r="A26" s="216" t="s">
        <v>61</v>
      </c>
      <c r="B26" s="216"/>
      <c r="C26" s="205"/>
      <c r="D26" s="205"/>
      <c r="E26" s="205"/>
      <c r="F26" s="209"/>
      <c r="G26" s="205"/>
      <c r="H26" s="205"/>
      <c r="I26" s="205"/>
      <c r="J26" s="205"/>
    </row>
    <row r="27" spans="1:10">
      <c r="A27" s="205"/>
      <c r="B27" s="209" t="s">
        <v>46</v>
      </c>
      <c r="C27" s="209" t="s">
        <v>46</v>
      </c>
      <c r="D27" s="205"/>
      <c r="E27" s="205"/>
      <c r="F27" s="209" t="s">
        <v>46</v>
      </c>
      <c r="G27" s="237"/>
      <c r="H27" s="237"/>
      <c r="I27" s="237"/>
      <c r="J27" s="237"/>
    </row>
    <row r="28" spans="1:10">
      <c r="A28" s="205"/>
      <c r="B28" s="207" t="s">
        <v>47</v>
      </c>
      <c r="C28" s="210" t="s">
        <v>48</v>
      </c>
      <c r="D28" s="211" t="s">
        <v>62</v>
      </c>
      <c r="E28" s="205"/>
      <c r="F28" s="205" t="s">
        <v>46</v>
      </c>
      <c r="G28" s="237"/>
      <c r="H28" s="237"/>
      <c r="I28" s="237"/>
      <c r="J28" s="237"/>
    </row>
    <row r="29" spans="1:10">
      <c r="A29" s="209" t="s">
        <v>46</v>
      </c>
      <c r="B29" s="212" t="s">
        <v>49</v>
      </c>
      <c r="C29" s="210" t="s">
        <v>50</v>
      </c>
      <c r="D29" s="212" t="s">
        <v>51</v>
      </c>
      <c r="E29" s="205"/>
      <c r="F29" s="205"/>
      <c r="G29" s="237"/>
      <c r="H29" s="237"/>
      <c r="I29" s="237"/>
      <c r="J29" s="237"/>
    </row>
    <row r="30" spans="1:10">
      <c r="A30" s="213"/>
      <c r="B30" s="205"/>
      <c r="C30" s="205"/>
      <c r="D30" s="205"/>
      <c r="E30" s="205"/>
      <c r="F30" s="205"/>
      <c r="G30" s="205"/>
      <c r="H30" s="205"/>
      <c r="I30" s="205"/>
      <c r="J30" s="205"/>
    </row>
    <row r="31" spans="1:10">
      <c r="A31" s="214" t="s">
        <v>63</v>
      </c>
      <c r="B31" s="238">
        <v>107173</v>
      </c>
      <c r="C31" s="238">
        <v>120291</v>
      </c>
      <c r="D31" s="242">
        <v>-10.905221504518209</v>
      </c>
      <c r="E31" s="205"/>
      <c r="F31" s="205"/>
      <c r="G31" s="230"/>
      <c r="H31" s="231"/>
      <c r="I31" s="230"/>
      <c r="J31" s="232"/>
    </row>
    <row r="32" spans="1:10">
      <c r="A32" s="214" t="s">
        <v>64</v>
      </c>
      <c r="B32" s="238">
        <v>175642</v>
      </c>
      <c r="C32" s="238">
        <v>187681</v>
      </c>
      <c r="D32" s="242">
        <v>-6.4146077653038942</v>
      </c>
      <c r="E32" s="205"/>
      <c r="F32" s="205"/>
      <c r="G32" s="205"/>
      <c r="H32" s="233"/>
      <c r="I32" s="205"/>
      <c r="J32" s="205"/>
    </row>
    <row r="33" spans="1:11">
      <c r="A33" s="214" t="s">
        <v>65</v>
      </c>
      <c r="B33" s="238">
        <v>25829</v>
      </c>
      <c r="C33" s="238">
        <v>27135</v>
      </c>
      <c r="D33" s="242">
        <v>-4.8129721761562561</v>
      </c>
      <c r="E33" s="205"/>
      <c r="F33" s="205"/>
      <c r="G33" s="218"/>
      <c r="H33" s="219"/>
      <c r="I33" s="219"/>
      <c r="J33" s="234"/>
    </row>
    <row r="34" spans="1:11">
      <c r="A34" s="214" t="s">
        <v>66</v>
      </c>
      <c r="B34" s="238">
        <v>10560</v>
      </c>
      <c r="C34" s="238">
        <v>10734</v>
      </c>
      <c r="D34" s="242">
        <v>-1.6210173281162661</v>
      </c>
      <c r="E34" s="205"/>
      <c r="F34" s="205"/>
      <c r="G34" s="218"/>
      <c r="H34" s="219"/>
      <c r="I34" s="219"/>
      <c r="J34" s="234"/>
    </row>
    <row r="35" spans="1:11">
      <c r="A35" s="214" t="s">
        <v>67</v>
      </c>
      <c r="B35" s="238">
        <v>17454</v>
      </c>
      <c r="C35" s="238">
        <v>16931</v>
      </c>
      <c r="D35" s="242">
        <v>3.0890083279192018</v>
      </c>
      <c r="E35" s="205"/>
      <c r="F35" s="205"/>
      <c r="G35" s="218"/>
      <c r="H35" s="234"/>
      <c r="I35" s="234"/>
      <c r="J35" s="234"/>
    </row>
    <row r="36" spans="1:11">
      <c r="A36" s="214" t="s">
        <v>68</v>
      </c>
      <c r="B36" s="238">
        <v>12019</v>
      </c>
      <c r="C36" s="238">
        <v>12907</v>
      </c>
      <c r="D36" s="242">
        <v>-6.8799876036259393</v>
      </c>
      <c r="E36" s="205"/>
      <c r="F36" s="205"/>
      <c r="G36" s="218"/>
      <c r="H36" s="234"/>
      <c r="I36" s="234"/>
      <c r="J36" s="234"/>
    </row>
    <row r="37" spans="1:11">
      <c r="A37" s="214" t="s">
        <v>69</v>
      </c>
      <c r="B37" s="238">
        <v>2124</v>
      </c>
      <c r="C37" s="238">
        <v>2678</v>
      </c>
      <c r="D37" s="242">
        <v>-20.687079910380881</v>
      </c>
      <c r="E37" s="205"/>
      <c r="F37" s="205"/>
      <c r="G37" s="218"/>
      <c r="H37" s="227"/>
      <c r="I37" s="205"/>
      <c r="J37" s="205"/>
    </row>
    <row r="38" spans="1:11" s="55" customFormat="1">
      <c r="A38" s="251" t="s">
        <v>70</v>
      </c>
      <c r="B38" s="238">
        <v>17160</v>
      </c>
      <c r="C38" s="238">
        <v>16362</v>
      </c>
      <c r="D38" s="242">
        <v>4.8771543821048775</v>
      </c>
      <c r="E38" s="205"/>
      <c r="F38" s="205"/>
      <c r="G38" s="205"/>
      <c r="H38" s="205"/>
      <c r="I38" s="205"/>
      <c r="J38" s="205"/>
    </row>
    <row r="39" spans="1:11" s="203" customFormat="1">
      <c r="A39" s="220"/>
      <c r="B39" s="238"/>
      <c r="C39" s="219"/>
      <c r="D39" s="217"/>
      <c r="E39" s="205"/>
      <c r="F39" s="205"/>
      <c r="G39" s="205"/>
      <c r="H39" s="205"/>
      <c r="I39" s="205"/>
      <c r="J39" s="205"/>
    </row>
    <row r="40" spans="1:11" s="203" customFormat="1">
      <c r="A40" s="220"/>
      <c r="B40" s="219"/>
      <c r="C40" s="219"/>
      <c r="D40" s="217"/>
      <c r="E40" s="205"/>
      <c r="F40" s="205"/>
      <c r="G40" s="205"/>
      <c r="H40" s="205"/>
      <c r="I40" s="205"/>
      <c r="J40" s="205"/>
    </row>
    <row r="41" spans="1:11" ht="15" customHeight="1">
      <c r="A41" s="221"/>
      <c r="B41" s="521" t="s">
        <v>413</v>
      </c>
      <c r="C41" s="521"/>
      <c r="D41" s="521"/>
      <c r="E41" s="521"/>
      <c r="F41" s="521"/>
      <c r="G41" s="521"/>
      <c r="H41" s="521"/>
      <c r="I41" s="521"/>
      <c r="J41" s="521"/>
      <c r="K41" s="521"/>
    </row>
    <row r="42" spans="1:11">
      <c r="B42" s="521"/>
      <c r="C42" s="521"/>
      <c r="D42" s="521"/>
      <c r="E42" s="521"/>
      <c r="F42" s="521"/>
      <c r="G42" s="521"/>
      <c r="H42" s="521"/>
      <c r="I42" s="521"/>
      <c r="J42" s="521"/>
      <c r="K42" s="521"/>
    </row>
    <row r="43" spans="1:11">
      <c r="B43" s="521"/>
      <c r="C43" s="521"/>
      <c r="D43" s="521"/>
      <c r="E43" s="521"/>
      <c r="F43" s="521"/>
      <c r="G43" s="521"/>
      <c r="H43" s="521"/>
      <c r="I43" s="521"/>
      <c r="J43" s="521"/>
      <c r="K43" s="521"/>
    </row>
    <row r="44" spans="1:11">
      <c r="B44" s="521"/>
      <c r="C44" s="521"/>
      <c r="D44" s="521"/>
      <c r="E44" s="521"/>
      <c r="F44" s="521"/>
      <c r="G44" s="521"/>
      <c r="H44" s="521"/>
      <c r="I44" s="521"/>
      <c r="J44" s="521"/>
      <c r="K44" s="521"/>
    </row>
    <row r="45" spans="1:11">
      <c r="B45" s="521"/>
      <c r="C45" s="521"/>
      <c r="D45" s="521"/>
      <c r="E45" s="521"/>
      <c r="F45" s="521"/>
      <c r="G45" s="521"/>
      <c r="H45" s="521"/>
      <c r="I45" s="521"/>
      <c r="J45" s="521"/>
      <c r="K45" s="521"/>
    </row>
    <row r="46" spans="1:11">
      <c r="B46" s="521"/>
      <c r="C46" s="521"/>
      <c r="D46" s="521"/>
      <c r="E46" s="521"/>
      <c r="F46" s="521"/>
      <c r="G46" s="521"/>
      <c r="H46" s="521"/>
      <c r="I46" s="521"/>
      <c r="J46" s="521"/>
      <c r="K46" s="521"/>
    </row>
    <row r="47" spans="1:11">
      <c r="B47" s="521"/>
      <c r="C47" s="521"/>
      <c r="D47" s="521"/>
      <c r="E47" s="521"/>
      <c r="F47" s="521"/>
      <c r="G47" s="521"/>
      <c r="H47" s="521"/>
      <c r="I47" s="521"/>
      <c r="J47" s="521"/>
      <c r="K47" s="521"/>
    </row>
    <row r="48" spans="1:11">
      <c r="B48" s="521"/>
      <c r="C48" s="521"/>
      <c r="D48" s="521"/>
      <c r="E48" s="521"/>
      <c r="F48" s="521"/>
      <c r="G48" s="521"/>
      <c r="H48" s="521"/>
      <c r="I48" s="521"/>
      <c r="J48" s="521"/>
      <c r="K48" s="521"/>
    </row>
    <row r="49" spans="2:11">
      <c r="B49" s="521"/>
      <c r="C49" s="521"/>
      <c r="D49" s="521"/>
      <c r="E49" s="521"/>
      <c r="F49" s="521"/>
      <c r="G49" s="521"/>
      <c r="H49" s="521"/>
      <c r="I49" s="521"/>
      <c r="J49" s="521"/>
      <c r="K49" s="521"/>
    </row>
    <row r="50" spans="2:11">
      <c r="B50" s="8" t="s">
        <v>38</v>
      </c>
      <c r="C50" s="8" t="s">
        <v>40</v>
      </c>
    </row>
    <row r="51" spans="2:11">
      <c r="B51" s="8" t="s">
        <v>39</v>
      </c>
      <c r="C51" s="8" t="s">
        <v>40</v>
      </c>
    </row>
  </sheetData>
  <sheetProtection algorithmName="SHA-512" hashValue="ZODmYyxRBpHVywq9UtCpQcBy3ryz8Dnz/iEc5+PAvkiD9wWWSBwum+ZCm4RVhSbD3MFi4G9iWxbE3ONhr8APVQ==" saltValue="odM6PObYmiMADxJ93J2xFA==" spinCount="100000" sheet="1" objects="1" scenarios="1"/>
  <mergeCells count="2">
    <mergeCell ref="A1:J1"/>
    <mergeCell ref="B41:K49"/>
  </mergeCell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64"/>
  <sheetViews>
    <sheetView showGridLines="0" zoomScale="85" zoomScaleNormal="85" workbookViewId="0">
      <selection activeCell="N43" sqref="N43"/>
    </sheetView>
  </sheetViews>
  <sheetFormatPr baseColWidth="10" defaultRowHeight="15"/>
  <cols>
    <col min="1" max="1" width="14.42578125" style="344" customWidth="1"/>
    <col min="2" max="2" width="11.7109375" style="344" customWidth="1"/>
    <col min="3" max="7" width="12.7109375" style="344" customWidth="1"/>
    <col min="8" max="8" width="12.7109375" style="346" customWidth="1"/>
    <col min="9" max="26" width="12.7109375" style="344" customWidth="1"/>
    <col min="27" max="29" width="9.5703125" style="344" bestFit="1" customWidth="1"/>
    <col min="31" max="32" width="11.42578125" customWidth="1"/>
    <col min="33" max="33" width="12.42578125" bestFit="1" customWidth="1"/>
  </cols>
  <sheetData>
    <row r="1" spans="1:36">
      <c r="A1" s="523" t="s">
        <v>409</v>
      </c>
      <c r="B1" s="523"/>
      <c r="C1" s="523"/>
      <c r="D1" s="523"/>
      <c r="E1" s="523"/>
      <c r="F1" s="523"/>
      <c r="G1" s="523"/>
      <c r="H1" s="523"/>
      <c r="I1" s="523"/>
      <c r="J1" s="523"/>
      <c r="K1" s="523"/>
      <c r="L1" s="523"/>
      <c r="M1" s="523"/>
      <c r="N1" s="523"/>
      <c r="O1" s="523"/>
      <c r="P1" s="523"/>
      <c r="Q1" s="523"/>
      <c r="R1" s="523"/>
      <c r="S1" s="523"/>
      <c r="T1" s="523"/>
      <c r="U1" s="523"/>
      <c r="V1" s="523"/>
      <c r="W1" s="523"/>
      <c r="X1" s="523"/>
      <c r="Y1" s="523"/>
      <c r="Z1" s="523"/>
      <c r="AA1" s="523"/>
      <c r="AB1" s="523"/>
      <c r="AC1" s="523"/>
    </row>
    <row r="2" spans="1:36" ht="15" customHeight="1">
      <c r="A2" s="343"/>
      <c r="B2" s="524" t="s">
        <v>59</v>
      </c>
      <c r="C2" s="524"/>
      <c r="D2" s="524"/>
      <c r="E2" s="524"/>
      <c r="F2" s="524"/>
      <c r="G2" s="524"/>
      <c r="H2" s="524"/>
      <c r="I2" s="524" t="s">
        <v>54</v>
      </c>
      <c r="J2" s="524"/>
      <c r="K2" s="524"/>
      <c r="L2" s="524"/>
      <c r="M2" s="524"/>
      <c r="N2" s="524"/>
      <c r="O2" s="524"/>
      <c r="P2" s="524" t="s">
        <v>71</v>
      </c>
      <c r="Q2" s="524"/>
      <c r="R2" s="524"/>
      <c r="S2" s="524"/>
      <c r="T2" s="524"/>
      <c r="U2" s="524"/>
      <c r="V2" s="524"/>
      <c r="W2" s="524" t="s">
        <v>57</v>
      </c>
      <c r="X2" s="524"/>
      <c r="Y2" s="524"/>
      <c r="Z2" s="524"/>
      <c r="AA2" s="524"/>
      <c r="AB2" s="524"/>
      <c r="AC2" s="524"/>
    </row>
    <row r="3" spans="1:36" ht="15" customHeight="1">
      <c r="A3" s="343" t="s">
        <v>47</v>
      </c>
      <c r="B3" s="5">
        <v>2023</v>
      </c>
      <c r="C3" s="74">
        <v>2024</v>
      </c>
      <c r="D3" s="5">
        <v>2025</v>
      </c>
      <c r="E3" s="5">
        <v>2026</v>
      </c>
      <c r="F3" s="6" t="s">
        <v>527</v>
      </c>
      <c r="G3" s="6" t="s">
        <v>581</v>
      </c>
      <c r="H3" s="345" t="s">
        <v>624</v>
      </c>
      <c r="I3" s="5">
        <v>2023</v>
      </c>
      <c r="J3" s="74">
        <v>2024</v>
      </c>
      <c r="K3" s="5">
        <v>2025</v>
      </c>
      <c r="L3" s="5">
        <v>2026</v>
      </c>
      <c r="M3" s="6" t="s">
        <v>527</v>
      </c>
      <c r="N3" s="6" t="s">
        <v>581</v>
      </c>
      <c r="O3" s="345" t="s">
        <v>624</v>
      </c>
      <c r="P3" s="5">
        <v>2023</v>
      </c>
      <c r="Q3" s="74">
        <v>2024</v>
      </c>
      <c r="R3" s="5">
        <v>2025</v>
      </c>
      <c r="S3" s="5">
        <v>2026</v>
      </c>
      <c r="T3" s="6" t="s">
        <v>528</v>
      </c>
      <c r="U3" s="6" t="s">
        <v>582</v>
      </c>
      <c r="V3" s="345" t="s">
        <v>625</v>
      </c>
      <c r="W3" s="5">
        <v>2023</v>
      </c>
      <c r="X3" s="74">
        <v>2024</v>
      </c>
      <c r="Y3" s="5">
        <v>2025</v>
      </c>
      <c r="Z3" s="5">
        <v>2026</v>
      </c>
      <c r="AA3" s="6" t="s">
        <v>528</v>
      </c>
      <c r="AB3" s="6" t="s">
        <v>582</v>
      </c>
      <c r="AC3" s="345" t="s">
        <v>625</v>
      </c>
      <c r="AE3" s="522"/>
      <c r="AF3" s="522"/>
      <c r="AG3" s="522"/>
      <c r="AH3" s="522"/>
      <c r="AI3" s="522"/>
      <c r="AJ3" s="522"/>
    </row>
    <row r="4" spans="1:36">
      <c r="A4" s="75" t="s">
        <v>72</v>
      </c>
      <c r="B4" s="141">
        <v>369672</v>
      </c>
      <c r="C4" s="141">
        <v>419250</v>
      </c>
      <c r="D4" s="141">
        <v>422404</v>
      </c>
      <c r="E4" s="141">
        <v>419664</v>
      </c>
      <c r="F4" s="142">
        <f t="shared" ref="F4:G9" si="0">((C4-B4)/B4)*100</f>
        <v>13.411348438615853</v>
      </c>
      <c r="G4" s="142">
        <f t="shared" si="0"/>
        <v>0.75229576624925465</v>
      </c>
      <c r="H4" s="142">
        <f t="shared" ref="H4" si="1">((E4-D4)/D4)*100</f>
        <v>-0.64866809973390405</v>
      </c>
      <c r="I4" s="141">
        <v>2756791</v>
      </c>
      <c r="J4" s="141">
        <v>3082384</v>
      </c>
      <c r="K4" s="141">
        <v>3088969</v>
      </c>
      <c r="L4" s="141">
        <v>3027439</v>
      </c>
      <c r="M4" s="142">
        <f t="shared" ref="M4:O15" si="2">((J4-I4)/I4)*100</f>
        <v>11.810579764661158</v>
      </c>
      <c r="N4" s="142">
        <f t="shared" si="2"/>
        <v>0.21363334354188188</v>
      </c>
      <c r="O4" s="142">
        <f t="shared" si="2"/>
        <v>-1.9919267561442022</v>
      </c>
      <c r="P4" s="143">
        <v>69.7</v>
      </c>
      <c r="Q4" s="143">
        <v>73.63</v>
      </c>
      <c r="R4" s="143">
        <v>72.540000000000006</v>
      </c>
      <c r="S4" s="143">
        <v>71.290000000000006</v>
      </c>
      <c r="T4" s="142">
        <f>Q4-P4</f>
        <v>3.9299999999999926</v>
      </c>
      <c r="U4" s="142">
        <f>R4-Q4</f>
        <v>-1.0899999999999892</v>
      </c>
      <c r="V4" s="142">
        <f>S4-R4</f>
        <v>-1.25</v>
      </c>
      <c r="W4" s="143">
        <v>7.46</v>
      </c>
      <c r="X4" s="143">
        <v>7.35</v>
      </c>
      <c r="Y4" s="143">
        <v>7.31</v>
      </c>
      <c r="Z4" s="143">
        <v>7.21</v>
      </c>
      <c r="AA4" s="142">
        <f>X4-W4</f>
        <v>-0.11000000000000032</v>
      </c>
      <c r="AB4" s="142">
        <f>Y4-X4</f>
        <v>-4.0000000000000036E-2</v>
      </c>
      <c r="AC4" s="143">
        <f>Z4-Y4</f>
        <v>-9.9999999999999645E-2</v>
      </c>
      <c r="AD4" s="171"/>
      <c r="AE4" s="522"/>
      <c r="AF4" s="522"/>
      <c r="AG4" s="522"/>
      <c r="AH4" s="522"/>
      <c r="AI4" s="522"/>
      <c r="AJ4" s="522"/>
    </row>
    <row r="5" spans="1:36">
      <c r="A5" s="75" t="s">
        <v>73</v>
      </c>
      <c r="B5" s="141">
        <v>371781</v>
      </c>
      <c r="C5" s="141">
        <v>432158</v>
      </c>
      <c r="D5" s="141">
        <v>426147</v>
      </c>
      <c r="E5" s="141">
        <v>423617</v>
      </c>
      <c r="F5" s="142">
        <f>((C5-B5)/B5)*100</f>
        <v>16.239936952130421</v>
      </c>
      <c r="G5" s="142">
        <f t="shared" si="0"/>
        <v>-1.3909264667089352</v>
      </c>
      <c r="H5" s="142">
        <f t="shared" ref="H5:H15" si="3">((E5-D5)/D5)*100</f>
        <v>-0.59369184811813758</v>
      </c>
      <c r="I5" s="141">
        <v>2389627</v>
      </c>
      <c r="J5" s="141">
        <v>2971501</v>
      </c>
      <c r="K5" s="141">
        <v>2956691</v>
      </c>
      <c r="L5" s="141">
        <v>2895523</v>
      </c>
      <c r="M5" s="142">
        <f t="shared" si="2"/>
        <v>24.349992697605106</v>
      </c>
      <c r="N5" s="142">
        <f t="shared" si="2"/>
        <v>-0.49840131300645701</v>
      </c>
      <c r="O5" s="142">
        <f t="shared" si="2"/>
        <v>-2.0687992083041484</v>
      </c>
      <c r="P5" s="143">
        <v>67.14</v>
      </c>
      <c r="Q5" s="143">
        <v>75.95</v>
      </c>
      <c r="R5" s="143">
        <v>76.819999999999993</v>
      </c>
      <c r="S5" s="143">
        <v>75.2</v>
      </c>
      <c r="T5" s="142">
        <f t="shared" ref="T5" si="4">Q5-P5</f>
        <v>8.8100000000000023</v>
      </c>
      <c r="U5" s="142">
        <f>R5-Q5</f>
        <v>0.86999999999999034</v>
      </c>
      <c r="V5" s="142">
        <f>S5-R5</f>
        <v>-1.6199999999999903</v>
      </c>
      <c r="W5" s="143">
        <v>6.43</v>
      </c>
      <c r="X5" s="143">
        <v>6.88</v>
      </c>
      <c r="Y5" s="143">
        <v>6.94</v>
      </c>
      <c r="Z5" s="143">
        <v>6.84</v>
      </c>
      <c r="AA5" s="142">
        <f t="shared" ref="AA5" si="5">X5-W5</f>
        <v>0.45000000000000018</v>
      </c>
      <c r="AB5" s="142">
        <f>Y5-X5</f>
        <v>6.0000000000000497E-2</v>
      </c>
      <c r="AC5" s="143">
        <f>Z5-Y5</f>
        <v>-0.10000000000000053</v>
      </c>
      <c r="AD5" s="171"/>
      <c r="AE5" s="522"/>
      <c r="AF5" s="522"/>
      <c r="AG5" s="522"/>
      <c r="AH5" s="522"/>
      <c r="AI5" s="522"/>
      <c r="AJ5" s="522"/>
    </row>
    <row r="6" spans="1:36">
      <c r="A6" s="75" t="s">
        <v>74</v>
      </c>
      <c r="B6" s="141">
        <v>418360</v>
      </c>
      <c r="C6" s="141">
        <v>481727</v>
      </c>
      <c r="D6" s="141">
        <v>459349</v>
      </c>
      <c r="E6" s="141">
        <v>445667</v>
      </c>
      <c r="F6" s="142">
        <f t="shared" si="0"/>
        <v>15.14652452433311</v>
      </c>
      <c r="G6" s="142">
        <f t="shared" si="0"/>
        <v>-4.6453696803376188</v>
      </c>
      <c r="H6" s="142">
        <f t="shared" si="3"/>
        <v>-2.9785631404444115</v>
      </c>
      <c r="I6" s="141">
        <v>2937734</v>
      </c>
      <c r="J6" s="141">
        <v>3146276</v>
      </c>
      <c r="K6" s="141">
        <v>3063113</v>
      </c>
      <c r="L6" s="141">
        <v>2936530</v>
      </c>
      <c r="M6" s="142">
        <f>((J6-I6)/I6)*100</f>
        <v>7.0987366453191463</v>
      </c>
      <c r="N6" s="142">
        <f>((K6-J6)/J6)*100</f>
        <v>-2.6432201116494549</v>
      </c>
      <c r="O6" s="142">
        <f t="shared" si="2"/>
        <v>-4.1324952752314399</v>
      </c>
      <c r="P6" s="143">
        <v>74.56</v>
      </c>
      <c r="Q6" s="143">
        <v>74.75</v>
      </c>
      <c r="R6" s="143">
        <v>72.17</v>
      </c>
      <c r="S6" s="143">
        <v>69.489999999999995</v>
      </c>
      <c r="T6" s="142">
        <f t="shared" ref="T6:T15" si="6">Q6-P6</f>
        <v>0.18999999999999773</v>
      </c>
      <c r="U6" s="142">
        <f>R6-Q6</f>
        <v>-2.5799999999999983</v>
      </c>
      <c r="V6" s="142">
        <f>S6-R6</f>
        <v>-2.6800000000000068</v>
      </c>
      <c r="W6" s="143">
        <v>7.02</v>
      </c>
      <c r="X6" s="143">
        <v>6.53</v>
      </c>
      <c r="Y6" s="143">
        <v>6.67</v>
      </c>
      <c r="Z6" s="143">
        <v>6.59</v>
      </c>
      <c r="AA6" s="142">
        <f t="shared" ref="AA6:AA15" si="7">X6-W6</f>
        <v>-0.48999999999999932</v>
      </c>
      <c r="AB6" s="142">
        <f>Y6-X6</f>
        <v>0.13999999999999968</v>
      </c>
      <c r="AC6" s="143">
        <f>Z6-Y6</f>
        <v>-8.0000000000000071E-2</v>
      </c>
      <c r="AD6" s="171"/>
      <c r="AE6" s="522"/>
      <c r="AF6" s="522"/>
      <c r="AG6" s="522"/>
      <c r="AH6" s="522"/>
      <c r="AI6" s="522"/>
      <c r="AJ6" s="522"/>
    </row>
    <row r="7" spans="1:36">
      <c r="A7" s="75" t="s">
        <v>75</v>
      </c>
      <c r="B7" s="141">
        <v>435988</v>
      </c>
      <c r="C7" s="141">
        <v>435100</v>
      </c>
      <c r="D7" s="141">
        <v>466736</v>
      </c>
      <c r="E7" s="141">
        <v>419335</v>
      </c>
      <c r="F7" s="142">
        <f t="shared" si="0"/>
        <v>-0.20367533051368386</v>
      </c>
      <c r="G7" s="142">
        <f t="shared" si="0"/>
        <v>7.2709721903010793</v>
      </c>
      <c r="H7" s="142">
        <f>((E7-D7)/D7)*100</f>
        <v>-10.155848273970724</v>
      </c>
      <c r="I7" s="429">
        <v>2709797</v>
      </c>
      <c r="J7" s="141">
        <v>2828961</v>
      </c>
      <c r="K7" s="141">
        <v>2975391</v>
      </c>
      <c r="L7" s="141">
        <v>2694641</v>
      </c>
      <c r="M7" s="142">
        <f t="shared" ref="M7:M9" si="8">((J7-I7)/I7)*100</f>
        <v>4.3975249806535324</v>
      </c>
      <c r="N7" s="142">
        <f t="shared" ref="N7:N9" si="9">((K7-J7)/J7)*100</f>
        <v>5.1761052909531102</v>
      </c>
      <c r="O7" s="142">
        <f t="shared" si="2"/>
        <v>-9.435734664788594</v>
      </c>
      <c r="P7" s="328">
        <v>71.23</v>
      </c>
      <c r="Q7" s="143">
        <v>69.69</v>
      </c>
      <c r="R7" s="143">
        <v>72.44</v>
      </c>
      <c r="S7" s="143">
        <v>66.069999999999993</v>
      </c>
      <c r="T7" s="142">
        <f t="shared" si="6"/>
        <v>-1.5400000000000063</v>
      </c>
      <c r="U7" s="142">
        <f t="shared" ref="U7:U9" si="10">R7-Q7</f>
        <v>2.75</v>
      </c>
      <c r="V7" s="142">
        <f>S7-R7</f>
        <v>-6.3700000000000045</v>
      </c>
      <c r="W7" s="328">
        <v>6.22</v>
      </c>
      <c r="X7" s="143">
        <v>6.5</v>
      </c>
      <c r="Y7" s="143">
        <v>6.37</v>
      </c>
      <c r="Z7" s="143">
        <v>6.43</v>
      </c>
      <c r="AA7" s="142">
        <f t="shared" si="7"/>
        <v>0.28000000000000025</v>
      </c>
      <c r="AB7" s="142">
        <f t="shared" ref="AB7:AB9" si="11">Y7-X7</f>
        <v>-0.12999999999999989</v>
      </c>
      <c r="AC7" s="143">
        <f t="shared" ref="AC7:AC15" si="12">Z7-Y7</f>
        <v>5.9999999999999609E-2</v>
      </c>
      <c r="AD7" s="171"/>
      <c r="AE7" s="522"/>
      <c r="AF7" s="522"/>
      <c r="AG7" s="522"/>
      <c r="AH7" s="522"/>
      <c r="AI7" s="522"/>
      <c r="AJ7" s="522"/>
    </row>
    <row r="8" spans="1:36">
      <c r="A8" s="75" t="s">
        <v>76</v>
      </c>
      <c r="B8" s="141">
        <v>393498</v>
      </c>
      <c r="C8" s="141">
        <v>441849</v>
      </c>
      <c r="D8" s="141">
        <v>456215</v>
      </c>
      <c r="E8" s="141">
        <v>428431</v>
      </c>
      <c r="F8" s="142">
        <f t="shared" si="0"/>
        <v>12.287483036762575</v>
      </c>
      <c r="G8" s="142">
        <f t="shared" si="0"/>
        <v>3.251336995217823</v>
      </c>
      <c r="H8" s="142">
        <f t="shared" si="3"/>
        <v>-6.0901110222154022</v>
      </c>
      <c r="I8" s="429">
        <v>2616813</v>
      </c>
      <c r="J8" s="141">
        <v>2805296</v>
      </c>
      <c r="K8" s="141">
        <v>2790129</v>
      </c>
      <c r="L8" s="141">
        <v>2683053</v>
      </c>
      <c r="M8" s="142">
        <f t="shared" si="8"/>
        <v>7.202769169978902</v>
      </c>
      <c r="N8" s="142">
        <f t="shared" si="9"/>
        <v>-0.54065595929983856</v>
      </c>
      <c r="O8" s="142">
        <f t="shared" si="2"/>
        <v>-3.8376720216162048</v>
      </c>
      <c r="P8" s="328">
        <v>66.739999999999995</v>
      </c>
      <c r="Q8" s="143">
        <v>67.599999999999994</v>
      </c>
      <c r="R8" s="143">
        <v>67.55</v>
      </c>
      <c r="S8" s="143">
        <v>64.150000000000006</v>
      </c>
      <c r="T8" s="142">
        <f t="shared" si="6"/>
        <v>0.85999999999999943</v>
      </c>
      <c r="U8" s="142">
        <f t="shared" si="10"/>
        <v>-4.9999999999997158E-2</v>
      </c>
      <c r="V8" s="142">
        <f t="shared" ref="V8:V15" si="13">S8-R8</f>
        <v>-3.3999999999999915</v>
      </c>
      <c r="W8" s="328">
        <v>6.65</v>
      </c>
      <c r="X8" s="143">
        <v>6.35</v>
      </c>
      <c r="Y8" s="143">
        <v>6.12</v>
      </c>
      <c r="Z8" s="143">
        <v>6.26</v>
      </c>
      <c r="AA8" s="142">
        <f t="shared" si="7"/>
        <v>-0.30000000000000071</v>
      </c>
      <c r="AB8" s="142">
        <f t="shared" si="11"/>
        <v>-0.22999999999999954</v>
      </c>
      <c r="AC8" s="143">
        <f t="shared" si="12"/>
        <v>0.13999999999999968</v>
      </c>
      <c r="AD8" s="171"/>
      <c r="AE8" s="522"/>
      <c r="AF8" s="522"/>
      <c r="AG8" s="522"/>
      <c r="AH8" s="522"/>
      <c r="AI8" s="522"/>
      <c r="AJ8" s="522"/>
    </row>
    <row r="9" spans="1:36">
      <c r="A9" s="75" t="s">
        <v>77</v>
      </c>
      <c r="B9" s="141">
        <v>421968</v>
      </c>
      <c r="C9" s="141">
        <v>450099</v>
      </c>
      <c r="D9" s="141">
        <v>453103</v>
      </c>
      <c r="E9" s="141"/>
      <c r="F9" s="142">
        <f t="shared" si="0"/>
        <v>6.6666192697076561</v>
      </c>
      <c r="G9" s="142">
        <f t="shared" si="0"/>
        <v>0.66740872563591569</v>
      </c>
      <c r="H9" s="142">
        <f t="shared" si="3"/>
        <v>-100</v>
      </c>
      <c r="I9" s="429">
        <v>2669144</v>
      </c>
      <c r="J9" s="141">
        <v>2854046</v>
      </c>
      <c r="K9" s="141">
        <v>2930218</v>
      </c>
      <c r="L9" s="141"/>
      <c r="M9" s="142">
        <f t="shared" si="8"/>
        <v>6.9273894551961233</v>
      </c>
      <c r="N9" s="142">
        <f t="shared" si="9"/>
        <v>2.6689128346214464</v>
      </c>
      <c r="O9" s="142">
        <f t="shared" si="2"/>
        <v>-100</v>
      </c>
      <c r="P9" s="328">
        <v>68.41</v>
      </c>
      <c r="Q9" s="143">
        <v>71.09</v>
      </c>
      <c r="R9" s="143">
        <v>73.11</v>
      </c>
      <c r="S9" s="143"/>
      <c r="T9" s="142">
        <f t="shared" si="6"/>
        <v>2.6800000000000068</v>
      </c>
      <c r="U9" s="142">
        <f t="shared" si="10"/>
        <v>2.019999999999996</v>
      </c>
      <c r="V9" s="142">
        <f t="shared" si="13"/>
        <v>-73.11</v>
      </c>
      <c r="W9" s="328">
        <v>6.33</v>
      </c>
      <c r="X9" s="143">
        <v>6.34</v>
      </c>
      <c r="Y9" s="143">
        <v>6.47</v>
      </c>
      <c r="Z9" s="143"/>
      <c r="AA9" s="142">
        <f t="shared" si="7"/>
        <v>9.9999999999997868E-3</v>
      </c>
      <c r="AB9" s="142">
        <f t="shared" si="11"/>
        <v>0.12999999999999989</v>
      </c>
      <c r="AC9" s="143">
        <f t="shared" si="12"/>
        <v>-6.47</v>
      </c>
      <c r="AD9" s="171"/>
      <c r="AE9" s="522"/>
      <c r="AF9" s="522"/>
      <c r="AG9" s="522"/>
      <c r="AH9" s="522"/>
      <c r="AI9" s="522"/>
      <c r="AJ9" s="522"/>
    </row>
    <row r="10" spans="1:36">
      <c r="A10" s="75" t="s">
        <v>78</v>
      </c>
      <c r="B10" s="141">
        <v>451814</v>
      </c>
      <c r="C10" s="141">
        <v>469091</v>
      </c>
      <c r="D10" s="141">
        <v>489241</v>
      </c>
      <c r="E10" s="141"/>
      <c r="F10" s="142">
        <f t="shared" ref="F10:G15" si="14">((C10-B10)/B10)*100</f>
        <v>3.8239186922051993</v>
      </c>
      <c r="G10" s="142">
        <f t="shared" si="14"/>
        <v>4.2955418031895736</v>
      </c>
      <c r="H10" s="142">
        <f t="shared" si="3"/>
        <v>-100</v>
      </c>
      <c r="I10" s="141">
        <v>3011030</v>
      </c>
      <c r="J10" s="141">
        <v>3237901</v>
      </c>
      <c r="K10" s="141">
        <v>3302647</v>
      </c>
      <c r="L10" s="141"/>
      <c r="M10" s="142">
        <f t="shared" ref="M10:M15" si="15">((J10-I10)/I10)*100</f>
        <v>7.5346642178922156</v>
      </c>
      <c r="N10" s="142">
        <f t="shared" ref="N10:N15" si="16">((K10-J10)/J10)*100</f>
        <v>1.9996287718494172</v>
      </c>
      <c r="O10" s="142">
        <f t="shared" si="2"/>
        <v>-100</v>
      </c>
      <c r="P10" s="143">
        <v>73.89</v>
      </c>
      <c r="Q10" s="143">
        <v>76.39</v>
      </c>
      <c r="R10" s="143">
        <v>78.64</v>
      </c>
      <c r="S10" s="143"/>
      <c r="T10" s="142">
        <f t="shared" si="6"/>
        <v>2.5</v>
      </c>
      <c r="U10" s="142">
        <f t="shared" ref="U10:U15" si="17">R10-Q10</f>
        <v>2.25</v>
      </c>
      <c r="V10" s="142">
        <f t="shared" si="13"/>
        <v>-78.64</v>
      </c>
      <c r="W10" s="143">
        <v>6.66</v>
      </c>
      <c r="X10" s="143">
        <v>6.9</v>
      </c>
      <c r="Y10" s="143">
        <v>6.75</v>
      </c>
      <c r="Z10" s="143"/>
      <c r="AA10" s="142">
        <f t="shared" si="7"/>
        <v>0.24000000000000021</v>
      </c>
      <c r="AB10" s="142">
        <f t="shared" ref="AB10:AB15" si="18">Y10-X10</f>
        <v>-0.15000000000000036</v>
      </c>
      <c r="AC10" s="143">
        <f t="shared" si="12"/>
        <v>-6.75</v>
      </c>
      <c r="AD10" s="171"/>
      <c r="AE10" s="522"/>
      <c r="AF10" s="522"/>
      <c r="AG10" s="522"/>
      <c r="AH10" s="522"/>
      <c r="AI10" s="522"/>
      <c r="AJ10" s="522"/>
    </row>
    <row r="11" spans="1:36">
      <c r="A11" s="75" t="s">
        <v>79</v>
      </c>
      <c r="B11" s="141">
        <v>463711</v>
      </c>
      <c r="C11" s="141">
        <v>491165</v>
      </c>
      <c r="D11" s="141">
        <v>498889</v>
      </c>
      <c r="E11" s="141"/>
      <c r="F11" s="142">
        <f t="shared" si="14"/>
        <v>5.9204978963190431</v>
      </c>
      <c r="G11" s="142">
        <f t="shared" si="14"/>
        <v>1.5725876233037777</v>
      </c>
      <c r="H11" s="142">
        <f t="shared" si="3"/>
        <v>-100</v>
      </c>
      <c r="I11" s="141">
        <v>3220264</v>
      </c>
      <c r="J11" s="141">
        <v>3413651</v>
      </c>
      <c r="K11" s="141">
        <v>3427746</v>
      </c>
      <c r="L11" s="141"/>
      <c r="M11" s="142">
        <f t="shared" si="15"/>
        <v>6.0053150921787779</v>
      </c>
      <c r="N11" s="142">
        <f t="shared" si="16"/>
        <v>0.41290102591038153</v>
      </c>
      <c r="O11" s="142">
        <f t="shared" si="2"/>
        <v>-100</v>
      </c>
      <c r="P11" s="143">
        <v>78.569999999999993</v>
      </c>
      <c r="Q11" s="143">
        <v>80.7</v>
      </c>
      <c r="R11" s="143">
        <v>81.14</v>
      </c>
      <c r="S11" s="143"/>
      <c r="T11" s="142">
        <f t="shared" si="6"/>
        <v>2.1300000000000097</v>
      </c>
      <c r="U11" s="142">
        <f t="shared" si="17"/>
        <v>0.43999999999999773</v>
      </c>
      <c r="V11" s="142">
        <f t="shared" si="13"/>
        <v>-81.14</v>
      </c>
      <c r="W11" s="143">
        <v>6.94</v>
      </c>
      <c r="X11" s="143">
        <v>6.95</v>
      </c>
      <c r="Y11" s="143">
        <v>6.87</v>
      </c>
      <c r="Z11" s="143"/>
      <c r="AA11" s="142">
        <f t="shared" si="7"/>
        <v>9.9999999999997868E-3</v>
      </c>
      <c r="AB11" s="142">
        <f t="shared" si="18"/>
        <v>-8.0000000000000071E-2</v>
      </c>
      <c r="AC11" s="143">
        <f t="shared" si="12"/>
        <v>-6.87</v>
      </c>
      <c r="AD11" s="171"/>
      <c r="AE11" s="522"/>
      <c r="AF11" s="522"/>
      <c r="AG11" s="522"/>
      <c r="AH11" s="522"/>
      <c r="AI11" s="522"/>
      <c r="AJ11" s="522"/>
    </row>
    <row r="12" spans="1:36">
      <c r="A12" s="75" t="s">
        <v>80</v>
      </c>
      <c r="B12" s="141">
        <v>420238</v>
      </c>
      <c r="C12" s="141">
        <v>423811</v>
      </c>
      <c r="D12" s="141">
        <v>435122</v>
      </c>
      <c r="E12" s="141"/>
      <c r="F12" s="142">
        <f t="shared" si="14"/>
        <v>0.85023248730481304</v>
      </c>
      <c r="G12" s="142">
        <f t="shared" si="14"/>
        <v>2.6688783443563286</v>
      </c>
      <c r="H12" s="142">
        <f t="shared" si="3"/>
        <v>-100</v>
      </c>
      <c r="I12" s="141">
        <v>2788919</v>
      </c>
      <c r="J12" s="141">
        <v>2875859</v>
      </c>
      <c r="K12" s="141">
        <v>2890598</v>
      </c>
      <c r="L12" s="141"/>
      <c r="M12" s="142">
        <f t="shared" si="15"/>
        <v>3.1173368606259273</v>
      </c>
      <c r="N12" s="142">
        <f t="shared" si="16"/>
        <v>0.51250774116533537</v>
      </c>
      <c r="O12" s="142">
        <f t="shared" si="2"/>
        <v>-100</v>
      </c>
      <c r="P12" s="143">
        <v>69.349999999999994</v>
      </c>
      <c r="Q12" s="143">
        <v>70.11</v>
      </c>
      <c r="R12" s="143">
        <v>70.66</v>
      </c>
      <c r="S12" s="143"/>
      <c r="T12" s="142">
        <f t="shared" si="6"/>
        <v>0.76000000000000512</v>
      </c>
      <c r="U12" s="142">
        <f t="shared" si="17"/>
        <v>0.54999999999999716</v>
      </c>
      <c r="V12" s="142">
        <f t="shared" si="13"/>
        <v>-70.66</v>
      </c>
      <c r="W12" s="143">
        <v>6.64</v>
      </c>
      <c r="X12" s="143">
        <v>6.79</v>
      </c>
      <c r="Y12" s="143">
        <v>6.64</v>
      </c>
      <c r="Z12" s="143"/>
      <c r="AA12" s="142">
        <f t="shared" si="7"/>
        <v>0.15000000000000036</v>
      </c>
      <c r="AB12" s="142">
        <f t="shared" si="18"/>
        <v>-0.15000000000000036</v>
      </c>
      <c r="AC12" s="143">
        <f t="shared" si="12"/>
        <v>-6.64</v>
      </c>
      <c r="AD12" s="171"/>
      <c r="AE12" s="522"/>
      <c r="AF12" s="522"/>
      <c r="AG12" s="522"/>
      <c r="AH12" s="522"/>
      <c r="AI12" s="522"/>
      <c r="AJ12" s="522"/>
    </row>
    <row r="13" spans="1:36">
      <c r="A13" s="75" t="s">
        <v>81</v>
      </c>
      <c r="B13" s="141">
        <v>470400</v>
      </c>
      <c r="C13" s="141">
        <v>469376</v>
      </c>
      <c r="D13" s="141">
        <v>481294</v>
      </c>
      <c r="E13" s="141"/>
      <c r="F13" s="142">
        <f t="shared" si="14"/>
        <v>-0.21768707482993196</v>
      </c>
      <c r="G13" s="142">
        <f t="shared" si="14"/>
        <v>2.5391157622034357</v>
      </c>
      <c r="H13" s="142">
        <f t="shared" si="3"/>
        <v>-100</v>
      </c>
      <c r="I13" s="141">
        <v>3031422</v>
      </c>
      <c r="J13" s="141">
        <v>3131235</v>
      </c>
      <c r="K13" s="141">
        <v>3135768</v>
      </c>
      <c r="L13" s="141"/>
      <c r="M13" s="142">
        <f t="shared" si="15"/>
        <v>3.2926131696609713</v>
      </c>
      <c r="N13" s="142">
        <f t="shared" si="16"/>
        <v>0.14476716056124819</v>
      </c>
      <c r="O13" s="142">
        <f t="shared" si="2"/>
        <v>-100</v>
      </c>
      <c r="P13" s="143">
        <v>72.53</v>
      </c>
      <c r="Q13" s="143">
        <v>73.72</v>
      </c>
      <c r="R13" s="143">
        <v>73.8</v>
      </c>
      <c r="S13" s="143"/>
      <c r="T13" s="142">
        <f t="shared" si="6"/>
        <v>1.1899999999999977</v>
      </c>
      <c r="U13" s="142">
        <f t="shared" si="17"/>
        <v>7.9999999999998295E-2</v>
      </c>
      <c r="V13" s="142">
        <f t="shared" si="13"/>
        <v>-73.8</v>
      </c>
      <c r="W13" s="143">
        <v>6.44</v>
      </c>
      <c r="X13" s="143">
        <v>6.67</v>
      </c>
      <c r="Y13" s="143">
        <v>6.52</v>
      </c>
      <c r="Z13" s="143"/>
      <c r="AA13" s="142">
        <f t="shared" si="7"/>
        <v>0.22999999999999954</v>
      </c>
      <c r="AB13" s="142">
        <f t="shared" si="18"/>
        <v>-0.15000000000000036</v>
      </c>
      <c r="AC13" s="143">
        <f t="shared" si="12"/>
        <v>-6.52</v>
      </c>
      <c r="AD13" s="171"/>
      <c r="AE13" s="522"/>
      <c r="AF13" s="522"/>
      <c r="AG13" s="522"/>
      <c r="AH13" s="522"/>
      <c r="AI13" s="522"/>
      <c r="AJ13" s="522"/>
    </row>
    <row r="14" spans="1:36">
      <c r="A14" s="75" t="s">
        <v>82</v>
      </c>
      <c r="B14" s="141">
        <v>424852</v>
      </c>
      <c r="C14" s="141">
        <v>432190</v>
      </c>
      <c r="D14" s="141">
        <v>444356</v>
      </c>
      <c r="E14" s="141"/>
      <c r="F14" s="142">
        <f t="shared" si="14"/>
        <v>1.7271897037085857</v>
      </c>
      <c r="G14" s="142">
        <f t="shared" si="14"/>
        <v>2.8149656401119878</v>
      </c>
      <c r="H14" s="142">
        <f t="shared" si="3"/>
        <v>-100</v>
      </c>
      <c r="I14" s="141">
        <v>2902793</v>
      </c>
      <c r="J14" s="141">
        <v>2995440</v>
      </c>
      <c r="K14" s="141">
        <v>2931261</v>
      </c>
      <c r="L14" s="141"/>
      <c r="M14" s="142">
        <f t="shared" si="15"/>
        <v>3.1916502485709453</v>
      </c>
      <c r="N14" s="142">
        <f t="shared" si="16"/>
        <v>-2.1425566861629677</v>
      </c>
      <c r="O14" s="142">
        <f t="shared" si="2"/>
        <v>-100</v>
      </c>
      <c r="P14" s="143">
        <v>71.61</v>
      </c>
      <c r="Q14" s="143">
        <v>72.67</v>
      </c>
      <c r="R14" s="143">
        <v>71.17</v>
      </c>
      <c r="S14" s="143"/>
      <c r="T14" s="142">
        <f t="shared" si="6"/>
        <v>1.0600000000000023</v>
      </c>
      <c r="U14" s="142">
        <f t="shared" si="17"/>
        <v>-1.5</v>
      </c>
      <c r="V14" s="142">
        <f t="shared" si="13"/>
        <v>-71.17</v>
      </c>
      <c r="W14" s="143">
        <v>6.83</v>
      </c>
      <c r="X14" s="143">
        <v>6.93</v>
      </c>
      <c r="Y14" s="143">
        <v>6.6</v>
      </c>
      <c r="Z14" s="143"/>
      <c r="AA14" s="142">
        <f t="shared" si="7"/>
        <v>9.9999999999999645E-2</v>
      </c>
      <c r="AB14" s="142">
        <f t="shared" si="18"/>
        <v>-0.33000000000000007</v>
      </c>
      <c r="AC14" s="143">
        <f t="shared" si="12"/>
        <v>-6.6</v>
      </c>
      <c r="AD14" s="171"/>
      <c r="AE14" s="522"/>
      <c r="AF14" s="522"/>
      <c r="AG14" s="522"/>
      <c r="AH14" s="522"/>
      <c r="AI14" s="522"/>
      <c r="AJ14" s="522"/>
    </row>
    <row r="15" spans="1:36">
      <c r="A15" s="75" t="s">
        <v>83</v>
      </c>
      <c r="B15" s="141">
        <v>442420</v>
      </c>
      <c r="C15" s="141">
        <v>435256</v>
      </c>
      <c r="D15" s="141">
        <v>424547</v>
      </c>
      <c r="E15" s="141"/>
      <c r="F15" s="142">
        <f t="shared" si="14"/>
        <v>-1.6192758012748067</v>
      </c>
      <c r="G15" s="142">
        <f t="shared" si="14"/>
        <v>-2.4603911261418565</v>
      </c>
      <c r="H15" s="142">
        <f t="shared" si="3"/>
        <v>-100</v>
      </c>
      <c r="I15" s="141">
        <v>2959664</v>
      </c>
      <c r="J15" s="141">
        <v>3048093</v>
      </c>
      <c r="K15" s="141">
        <v>2877404</v>
      </c>
      <c r="L15" s="141"/>
      <c r="M15" s="142">
        <f t="shared" si="15"/>
        <v>2.9878053725017435</v>
      </c>
      <c r="N15" s="142">
        <f t="shared" si="16"/>
        <v>-5.5998619464694812</v>
      </c>
      <c r="O15" s="142">
        <f t="shared" si="2"/>
        <v>-100</v>
      </c>
      <c r="P15" s="143">
        <v>70.73</v>
      </c>
      <c r="Q15" s="143">
        <v>71.81</v>
      </c>
      <c r="R15" s="143">
        <v>67.55</v>
      </c>
      <c r="S15" s="143"/>
      <c r="T15" s="142">
        <f t="shared" si="6"/>
        <v>1.0799999999999983</v>
      </c>
      <c r="U15" s="142">
        <f t="shared" si="17"/>
        <v>-4.2600000000000051</v>
      </c>
      <c r="V15" s="142">
        <f t="shared" si="13"/>
        <v>-67.55</v>
      </c>
      <c r="W15" s="143">
        <v>6.69</v>
      </c>
      <c r="X15" s="143">
        <v>7</v>
      </c>
      <c r="Y15" s="143">
        <v>6.78</v>
      </c>
      <c r="Z15" s="143"/>
      <c r="AA15" s="142">
        <f t="shared" si="7"/>
        <v>0.30999999999999961</v>
      </c>
      <c r="AB15" s="142">
        <f t="shared" si="18"/>
        <v>-0.21999999999999975</v>
      </c>
      <c r="AC15" s="143">
        <f t="shared" si="12"/>
        <v>-6.78</v>
      </c>
      <c r="AD15" s="171"/>
      <c r="AE15" s="522"/>
      <c r="AF15" s="522"/>
      <c r="AG15" s="522"/>
      <c r="AH15" s="522"/>
      <c r="AI15" s="522"/>
      <c r="AJ15" s="522"/>
    </row>
    <row r="16" spans="1:36">
      <c r="K16" s="347"/>
      <c r="L16" s="347"/>
      <c r="M16" s="238"/>
      <c r="AD16" s="171"/>
      <c r="AE16" s="522"/>
      <c r="AF16" s="522"/>
      <c r="AG16" s="522"/>
      <c r="AH16" s="522"/>
      <c r="AI16" s="522"/>
      <c r="AJ16" s="522"/>
    </row>
    <row r="17" spans="1:36" ht="15" customHeight="1">
      <c r="A17" s="3" t="s">
        <v>43</v>
      </c>
      <c r="K17" s="141"/>
      <c r="L17" s="141"/>
      <c r="M17" s="238"/>
      <c r="N17" s="347"/>
      <c r="O17" s="347"/>
      <c r="P17" s="347"/>
      <c r="Q17" s="302"/>
      <c r="R17" s="347"/>
      <c r="S17" s="347"/>
      <c r="AE17" s="522"/>
      <c r="AF17" s="522"/>
      <c r="AG17" s="522"/>
      <c r="AH17" s="522"/>
      <c r="AI17" s="522"/>
      <c r="AJ17" s="522"/>
    </row>
    <row r="18" spans="1:36">
      <c r="K18" s="141"/>
      <c r="L18" s="141"/>
      <c r="M18" s="238"/>
      <c r="N18" s="241"/>
      <c r="O18" s="238"/>
      <c r="P18" s="347"/>
      <c r="Q18" s="238"/>
      <c r="R18" s="238"/>
      <c r="S18" s="238"/>
      <c r="T18" s="239"/>
      <c r="X18" s="7"/>
      <c r="Y18" s="7"/>
      <c r="Z18" s="7"/>
      <c r="AE18" s="522"/>
      <c r="AF18" s="522"/>
      <c r="AG18" s="522"/>
      <c r="AH18" s="522"/>
      <c r="AI18" s="522"/>
      <c r="AJ18" s="522"/>
    </row>
    <row r="19" spans="1:36">
      <c r="J19" s="4"/>
      <c r="K19" s="347"/>
      <c r="L19" s="347"/>
      <c r="M19" s="241"/>
      <c r="N19" s="143"/>
      <c r="O19" s="143"/>
      <c r="P19" s="347"/>
      <c r="Q19" s="238"/>
      <c r="R19" s="238"/>
      <c r="S19" s="238"/>
      <c r="T19" s="239"/>
      <c r="X19" s="7"/>
      <c r="Y19" s="7"/>
      <c r="Z19" s="7"/>
      <c r="AE19" s="522"/>
      <c r="AF19" s="522"/>
      <c r="AG19" s="522"/>
      <c r="AH19" s="522"/>
      <c r="AI19" s="522"/>
      <c r="AJ19" s="522"/>
    </row>
    <row r="20" spans="1:36">
      <c r="K20" s="347"/>
      <c r="L20" s="347"/>
      <c r="M20" s="241"/>
      <c r="N20" s="143"/>
      <c r="O20" s="143"/>
      <c r="P20" s="347"/>
      <c r="Q20" s="241"/>
      <c r="R20" s="241"/>
      <c r="S20" s="241"/>
      <c r="T20" s="242"/>
      <c r="AE20" s="522"/>
      <c r="AF20" s="522"/>
      <c r="AG20" s="522"/>
      <c r="AH20" s="522"/>
      <c r="AI20" s="522"/>
      <c r="AJ20" s="522"/>
    </row>
    <row r="21" spans="1:36">
      <c r="AE21" s="522"/>
      <c r="AF21" s="522"/>
      <c r="AG21" s="522"/>
      <c r="AH21" s="522"/>
      <c r="AI21" s="522"/>
      <c r="AJ21" s="522"/>
    </row>
    <row r="22" spans="1:36">
      <c r="AE22" s="522"/>
      <c r="AF22" s="522"/>
      <c r="AG22" s="522"/>
      <c r="AH22" s="522"/>
      <c r="AI22" s="522"/>
      <c r="AJ22" s="522"/>
    </row>
    <row r="23" spans="1:36">
      <c r="AE23" s="522"/>
      <c r="AF23" s="522"/>
      <c r="AG23" s="522"/>
      <c r="AH23" s="522"/>
      <c r="AI23" s="522"/>
      <c r="AJ23" s="522"/>
    </row>
    <row r="24" spans="1:36">
      <c r="AE24" s="522"/>
      <c r="AF24" s="522"/>
      <c r="AG24" s="522"/>
      <c r="AH24" s="522"/>
      <c r="AI24" s="522"/>
      <c r="AJ24" s="522"/>
    </row>
    <row r="27" spans="1:36">
      <c r="AF27" s="141"/>
      <c r="AG27" s="141"/>
    </row>
    <row r="28" spans="1:36">
      <c r="AF28" s="141"/>
      <c r="AG28" s="141"/>
    </row>
    <row r="52" spans="1:2">
      <c r="A52" s="8"/>
    </row>
    <row r="63" spans="1:2">
      <c r="A63" s="8" t="s">
        <v>38</v>
      </c>
      <c r="B63" s="8" t="s">
        <v>40</v>
      </c>
    </row>
    <row r="64" spans="1:2">
      <c r="A64" s="8" t="s">
        <v>39</v>
      </c>
      <c r="B64" s="8" t="s">
        <v>40</v>
      </c>
    </row>
  </sheetData>
  <sheetProtection algorithmName="SHA-512" hashValue="AVH60LiIYHyfuIjk5+E0ozxHxbffi5Y3kUNe9HS0Gf1wMfvbEJYCXZFr189TN17S4Uq/0fN+0bt5Pg9CGbwtUg==" saltValue="Z7bmxDy7qSLvg4Q/uwoKow==" spinCount="100000" sheet="1" objects="1" scenarios="1"/>
  <mergeCells count="6">
    <mergeCell ref="AE3:AJ24"/>
    <mergeCell ref="A1:AC1"/>
    <mergeCell ref="B2:H2"/>
    <mergeCell ref="I2:O2"/>
    <mergeCell ref="P2:V2"/>
    <mergeCell ref="W2:AC2"/>
  </mergeCells>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91"/>
  <sheetViews>
    <sheetView showGridLines="0" zoomScale="80" zoomScaleNormal="80" workbookViewId="0">
      <selection activeCell="I72" sqref="I72"/>
    </sheetView>
  </sheetViews>
  <sheetFormatPr baseColWidth="10" defaultRowHeight="15"/>
  <cols>
    <col min="1" max="1" width="85" customWidth="1"/>
    <col min="2" max="2" width="14.85546875" customWidth="1"/>
    <col min="3" max="3" width="14.42578125" customWidth="1"/>
    <col min="11" max="11" width="40.28515625" customWidth="1"/>
    <col min="12" max="12" width="24" customWidth="1"/>
    <col min="13" max="13" width="17.42578125" customWidth="1"/>
    <col min="14" max="14" width="18.42578125" customWidth="1"/>
    <col min="15" max="15" width="24.140625" customWidth="1"/>
    <col min="16" max="16" width="26.85546875" customWidth="1"/>
    <col min="17" max="17" width="19" customWidth="1"/>
    <col min="18" max="18" width="18" customWidth="1"/>
    <col min="19" max="19" width="24.140625" style="201" customWidth="1"/>
    <col min="20" max="20" width="24.85546875" bestFit="1" customWidth="1"/>
    <col min="21" max="21" width="20" customWidth="1"/>
    <col min="22" max="22" width="18.5703125" customWidth="1"/>
    <col min="258" max="258" width="58.28515625" customWidth="1"/>
    <col min="269" max="269" width="24" customWidth="1"/>
    <col min="270" max="270" width="17.42578125" customWidth="1"/>
    <col min="271" max="271" width="18.42578125" customWidth="1"/>
    <col min="273" max="273" width="25.42578125" customWidth="1"/>
    <col min="274" max="274" width="19" customWidth="1"/>
    <col min="275" max="275" width="18" customWidth="1"/>
    <col min="514" max="514" width="58.28515625" customWidth="1"/>
    <col min="525" max="525" width="24" customWidth="1"/>
    <col min="526" max="526" width="17.42578125" customWidth="1"/>
    <col min="527" max="527" width="18.42578125" customWidth="1"/>
    <col min="529" max="529" width="25.42578125" customWidth="1"/>
    <col min="530" max="530" width="19" customWidth="1"/>
    <col min="531" max="531" width="18" customWidth="1"/>
    <col min="770" max="770" width="58.28515625" customWidth="1"/>
    <col min="781" max="781" width="24" customWidth="1"/>
    <col min="782" max="782" width="17.42578125" customWidth="1"/>
    <col min="783" max="783" width="18.42578125" customWidth="1"/>
    <col min="785" max="785" width="25.42578125" customWidth="1"/>
    <col min="786" max="786" width="19" customWidth="1"/>
    <col min="787" max="787" width="18" customWidth="1"/>
    <col min="1026" max="1026" width="58.28515625" customWidth="1"/>
    <col min="1037" max="1037" width="24" customWidth="1"/>
    <col min="1038" max="1038" width="17.42578125" customWidth="1"/>
    <col min="1039" max="1039" width="18.42578125" customWidth="1"/>
    <col min="1041" max="1041" width="25.42578125" customWidth="1"/>
    <col min="1042" max="1042" width="19" customWidth="1"/>
    <col min="1043" max="1043" width="18" customWidth="1"/>
    <col min="1282" max="1282" width="58.28515625" customWidth="1"/>
    <col min="1293" max="1293" width="24" customWidth="1"/>
    <col min="1294" max="1294" width="17.42578125" customWidth="1"/>
    <col min="1295" max="1295" width="18.42578125" customWidth="1"/>
    <col min="1297" max="1297" width="25.42578125" customWidth="1"/>
    <col min="1298" max="1298" width="19" customWidth="1"/>
    <col min="1299" max="1299" width="18" customWidth="1"/>
    <col min="1538" max="1538" width="58.28515625" customWidth="1"/>
    <col min="1549" max="1549" width="24" customWidth="1"/>
    <col min="1550" max="1550" width="17.42578125" customWidth="1"/>
    <col min="1551" max="1551" width="18.42578125" customWidth="1"/>
    <col min="1553" max="1553" width="25.42578125" customWidth="1"/>
    <col min="1554" max="1554" width="19" customWidth="1"/>
    <col min="1555" max="1555" width="18" customWidth="1"/>
    <col min="1794" max="1794" width="58.28515625" customWidth="1"/>
    <col min="1805" max="1805" width="24" customWidth="1"/>
    <col min="1806" max="1806" width="17.42578125" customWidth="1"/>
    <col min="1807" max="1807" width="18.42578125" customWidth="1"/>
    <col min="1809" max="1809" width="25.42578125" customWidth="1"/>
    <col min="1810" max="1810" width="19" customWidth="1"/>
    <col min="1811" max="1811" width="18" customWidth="1"/>
    <col min="2050" max="2050" width="58.28515625" customWidth="1"/>
    <col min="2061" max="2061" width="24" customWidth="1"/>
    <col min="2062" max="2062" width="17.42578125" customWidth="1"/>
    <col min="2063" max="2063" width="18.42578125" customWidth="1"/>
    <col min="2065" max="2065" width="25.42578125" customWidth="1"/>
    <col min="2066" max="2066" width="19" customWidth="1"/>
    <col min="2067" max="2067" width="18" customWidth="1"/>
    <col min="2306" max="2306" width="58.28515625" customWidth="1"/>
    <col min="2317" max="2317" width="24" customWidth="1"/>
    <col min="2318" max="2318" width="17.42578125" customWidth="1"/>
    <col min="2319" max="2319" width="18.42578125" customWidth="1"/>
    <col min="2321" max="2321" width="25.42578125" customWidth="1"/>
    <col min="2322" max="2322" width="19" customWidth="1"/>
    <col min="2323" max="2323" width="18" customWidth="1"/>
    <col min="2562" max="2562" width="58.28515625" customWidth="1"/>
    <col min="2573" max="2573" width="24" customWidth="1"/>
    <col min="2574" max="2574" width="17.42578125" customWidth="1"/>
    <col min="2575" max="2575" width="18.42578125" customWidth="1"/>
    <col min="2577" max="2577" width="25.42578125" customWidth="1"/>
    <col min="2578" max="2578" width="19" customWidth="1"/>
    <col min="2579" max="2579" width="18" customWidth="1"/>
    <col min="2818" max="2818" width="58.28515625" customWidth="1"/>
    <col min="2829" max="2829" width="24" customWidth="1"/>
    <col min="2830" max="2830" width="17.42578125" customWidth="1"/>
    <col min="2831" max="2831" width="18.42578125" customWidth="1"/>
    <col min="2833" max="2833" width="25.42578125" customWidth="1"/>
    <col min="2834" max="2834" width="19" customWidth="1"/>
    <col min="2835" max="2835" width="18" customWidth="1"/>
    <col min="3074" max="3074" width="58.28515625" customWidth="1"/>
    <col min="3085" max="3085" width="24" customWidth="1"/>
    <col min="3086" max="3086" width="17.42578125" customWidth="1"/>
    <col min="3087" max="3087" width="18.42578125" customWidth="1"/>
    <col min="3089" max="3089" width="25.42578125" customWidth="1"/>
    <col min="3090" max="3090" width="19" customWidth="1"/>
    <col min="3091" max="3091" width="18" customWidth="1"/>
    <col min="3330" max="3330" width="58.28515625" customWidth="1"/>
    <col min="3341" max="3341" width="24" customWidth="1"/>
    <col min="3342" max="3342" width="17.42578125" customWidth="1"/>
    <col min="3343" max="3343" width="18.42578125" customWidth="1"/>
    <col min="3345" max="3345" width="25.42578125" customWidth="1"/>
    <col min="3346" max="3346" width="19" customWidth="1"/>
    <col min="3347" max="3347" width="18" customWidth="1"/>
    <col min="3586" max="3586" width="58.28515625" customWidth="1"/>
    <col min="3597" max="3597" width="24" customWidth="1"/>
    <col min="3598" max="3598" width="17.42578125" customWidth="1"/>
    <col min="3599" max="3599" width="18.42578125" customWidth="1"/>
    <col min="3601" max="3601" width="25.42578125" customWidth="1"/>
    <col min="3602" max="3602" width="19" customWidth="1"/>
    <col min="3603" max="3603" width="18" customWidth="1"/>
    <col min="3842" max="3842" width="58.28515625" customWidth="1"/>
    <col min="3853" max="3853" width="24" customWidth="1"/>
    <col min="3854" max="3854" width="17.42578125" customWidth="1"/>
    <col min="3855" max="3855" width="18.42578125" customWidth="1"/>
    <col min="3857" max="3857" width="25.42578125" customWidth="1"/>
    <col min="3858" max="3858" width="19" customWidth="1"/>
    <col min="3859" max="3859" width="18" customWidth="1"/>
    <col min="4098" max="4098" width="58.28515625" customWidth="1"/>
    <col min="4109" max="4109" width="24" customWidth="1"/>
    <col min="4110" max="4110" width="17.42578125" customWidth="1"/>
    <col min="4111" max="4111" width="18.42578125" customWidth="1"/>
    <col min="4113" max="4113" width="25.42578125" customWidth="1"/>
    <col min="4114" max="4114" width="19" customWidth="1"/>
    <col min="4115" max="4115" width="18" customWidth="1"/>
    <col min="4354" max="4354" width="58.28515625" customWidth="1"/>
    <col min="4365" max="4365" width="24" customWidth="1"/>
    <col min="4366" max="4366" width="17.42578125" customWidth="1"/>
    <col min="4367" max="4367" width="18.42578125" customWidth="1"/>
    <col min="4369" max="4369" width="25.42578125" customWidth="1"/>
    <col min="4370" max="4370" width="19" customWidth="1"/>
    <col min="4371" max="4371" width="18" customWidth="1"/>
    <col min="4610" max="4610" width="58.28515625" customWidth="1"/>
    <col min="4621" max="4621" width="24" customWidth="1"/>
    <col min="4622" max="4622" width="17.42578125" customWidth="1"/>
    <col min="4623" max="4623" width="18.42578125" customWidth="1"/>
    <col min="4625" max="4625" width="25.42578125" customWidth="1"/>
    <col min="4626" max="4626" width="19" customWidth="1"/>
    <col min="4627" max="4627" width="18" customWidth="1"/>
    <col min="4866" max="4866" width="58.28515625" customWidth="1"/>
    <col min="4877" max="4877" width="24" customWidth="1"/>
    <col min="4878" max="4878" width="17.42578125" customWidth="1"/>
    <col min="4879" max="4879" width="18.42578125" customWidth="1"/>
    <col min="4881" max="4881" width="25.42578125" customWidth="1"/>
    <col min="4882" max="4882" width="19" customWidth="1"/>
    <col min="4883" max="4883" width="18" customWidth="1"/>
    <col min="5122" max="5122" width="58.28515625" customWidth="1"/>
    <col min="5133" max="5133" width="24" customWidth="1"/>
    <col min="5134" max="5134" width="17.42578125" customWidth="1"/>
    <col min="5135" max="5135" width="18.42578125" customWidth="1"/>
    <col min="5137" max="5137" width="25.42578125" customWidth="1"/>
    <col min="5138" max="5138" width="19" customWidth="1"/>
    <col min="5139" max="5139" width="18" customWidth="1"/>
    <col min="5378" max="5378" width="58.28515625" customWidth="1"/>
    <col min="5389" max="5389" width="24" customWidth="1"/>
    <col min="5390" max="5390" width="17.42578125" customWidth="1"/>
    <col min="5391" max="5391" width="18.42578125" customWidth="1"/>
    <col min="5393" max="5393" width="25.42578125" customWidth="1"/>
    <col min="5394" max="5394" width="19" customWidth="1"/>
    <col min="5395" max="5395" width="18" customWidth="1"/>
    <col min="5634" max="5634" width="58.28515625" customWidth="1"/>
    <col min="5645" max="5645" width="24" customWidth="1"/>
    <col min="5646" max="5646" width="17.42578125" customWidth="1"/>
    <col min="5647" max="5647" width="18.42578125" customWidth="1"/>
    <col min="5649" max="5649" width="25.42578125" customWidth="1"/>
    <col min="5650" max="5650" width="19" customWidth="1"/>
    <col min="5651" max="5651" width="18" customWidth="1"/>
    <col min="5890" max="5890" width="58.28515625" customWidth="1"/>
    <col min="5901" max="5901" width="24" customWidth="1"/>
    <col min="5902" max="5902" width="17.42578125" customWidth="1"/>
    <col min="5903" max="5903" width="18.42578125" customWidth="1"/>
    <col min="5905" max="5905" width="25.42578125" customWidth="1"/>
    <col min="5906" max="5906" width="19" customWidth="1"/>
    <col min="5907" max="5907" width="18" customWidth="1"/>
    <col min="6146" max="6146" width="58.28515625" customWidth="1"/>
    <col min="6157" max="6157" width="24" customWidth="1"/>
    <col min="6158" max="6158" width="17.42578125" customWidth="1"/>
    <col min="6159" max="6159" width="18.42578125" customWidth="1"/>
    <col min="6161" max="6161" width="25.42578125" customWidth="1"/>
    <col min="6162" max="6162" width="19" customWidth="1"/>
    <col min="6163" max="6163" width="18" customWidth="1"/>
    <col min="6402" max="6402" width="58.28515625" customWidth="1"/>
    <col min="6413" max="6413" width="24" customWidth="1"/>
    <col min="6414" max="6414" width="17.42578125" customWidth="1"/>
    <col min="6415" max="6415" width="18.42578125" customWidth="1"/>
    <col min="6417" max="6417" width="25.42578125" customWidth="1"/>
    <col min="6418" max="6418" width="19" customWidth="1"/>
    <col min="6419" max="6419" width="18" customWidth="1"/>
    <col min="6658" max="6658" width="58.28515625" customWidth="1"/>
    <col min="6669" max="6669" width="24" customWidth="1"/>
    <col min="6670" max="6670" width="17.42578125" customWidth="1"/>
    <col min="6671" max="6671" width="18.42578125" customWidth="1"/>
    <col min="6673" max="6673" width="25.42578125" customWidth="1"/>
    <col min="6674" max="6674" width="19" customWidth="1"/>
    <col min="6675" max="6675" width="18" customWidth="1"/>
    <col min="6914" max="6914" width="58.28515625" customWidth="1"/>
    <col min="6925" max="6925" width="24" customWidth="1"/>
    <col min="6926" max="6926" width="17.42578125" customWidth="1"/>
    <col min="6927" max="6927" width="18.42578125" customWidth="1"/>
    <col min="6929" max="6929" width="25.42578125" customWidth="1"/>
    <col min="6930" max="6930" width="19" customWidth="1"/>
    <col min="6931" max="6931" width="18" customWidth="1"/>
    <col min="7170" max="7170" width="58.28515625" customWidth="1"/>
    <col min="7181" max="7181" width="24" customWidth="1"/>
    <col min="7182" max="7182" width="17.42578125" customWidth="1"/>
    <col min="7183" max="7183" width="18.42578125" customWidth="1"/>
    <col min="7185" max="7185" width="25.42578125" customWidth="1"/>
    <col min="7186" max="7186" width="19" customWidth="1"/>
    <col min="7187" max="7187" width="18" customWidth="1"/>
    <col min="7426" max="7426" width="58.28515625" customWidth="1"/>
    <col min="7437" max="7437" width="24" customWidth="1"/>
    <col min="7438" max="7438" width="17.42578125" customWidth="1"/>
    <col min="7439" max="7439" width="18.42578125" customWidth="1"/>
    <col min="7441" max="7441" width="25.42578125" customWidth="1"/>
    <col min="7442" max="7442" width="19" customWidth="1"/>
    <col min="7443" max="7443" width="18" customWidth="1"/>
    <col min="7682" max="7682" width="58.28515625" customWidth="1"/>
    <col min="7693" max="7693" width="24" customWidth="1"/>
    <col min="7694" max="7694" width="17.42578125" customWidth="1"/>
    <col min="7695" max="7695" width="18.42578125" customWidth="1"/>
    <col min="7697" max="7697" width="25.42578125" customWidth="1"/>
    <col min="7698" max="7698" width="19" customWidth="1"/>
    <col min="7699" max="7699" width="18" customWidth="1"/>
    <col min="7938" max="7938" width="58.28515625" customWidth="1"/>
    <col min="7949" max="7949" width="24" customWidth="1"/>
    <col min="7950" max="7950" width="17.42578125" customWidth="1"/>
    <col min="7951" max="7951" width="18.42578125" customWidth="1"/>
    <col min="7953" max="7953" width="25.42578125" customWidth="1"/>
    <col min="7954" max="7954" width="19" customWidth="1"/>
    <col min="7955" max="7955" width="18" customWidth="1"/>
    <col min="8194" max="8194" width="58.28515625" customWidth="1"/>
    <col min="8205" max="8205" width="24" customWidth="1"/>
    <col min="8206" max="8206" width="17.42578125" customWidth="1"/>
    <col min="8207" max="8207" width="18.42578125" customWidth="1"/>
    <col min="8209" max="8209" width="25.42578125" customWidth="1"/>
    <col min="8210" max="8210" width="19" customWidth="1"/>
    <col min="8211" max="8211" width="18" customWidth="1"/>
    <col min="8450" max="8450" width="58.28515625" customWidth="1"/>
    <col min="8461" max="8461" width="24" customWidth="1"/>
    <col min="8462" max="8462" width="17.42578125" customWidth="1"/>
    <col min="8463" max="8463" width="18.42578125" customWidth="1"/>
    <col min="8465" max="8465" width="25.42578125" customWidth="1"/>
    <col min="8466" max="8466" width="19" customWidth="1"/>
    <col min="8467" max="8467" width="18" customWidth="1"/>
    <col min="8706" max="8706" width="58.28515625" customWidth="1"/>
    <col min="8717" max="8717" width="24" customWidth="1"/>
    <col min="8718" max="8718" width="17.42578125" customWidth="1"/>
    <col min="8719" max="8719" width="18.42578125" customWidth="1"/>
    <col min="8721" max="8721" width="25.42578125" customWidth="1"/>
    <col min="8722" max="8722" width="19" customWidth="1"/>
    <col min="8723" max="8723" width="18" customWidth="1"/>
    <col min="8962" max="8962" width="58.28515625" customWidth="1"/>
    <col min="8973" max="8973" width="24" customWidth="1"/>
    <col min="8974" max="8974" width="17.42578125" customWidth="1"/>
    <col min="8975" max="8975" width="18.42578125" customWidth="1"/>
    <col min="8977" max="8977" width="25.42578125" customWidth="1"/>
    <col min="8978" max="8978" width="19" customWidth="1"/>
    <col min="8979" max="8979" width="18" customWidth="1"/>
    <col min="9218" max="9218" width="58.28515625" customWidth="1"/>
    <col min="9229" max="9229" width="24" customWidth="1"/>
    <col min="9230" max="9230" width="17.42578125" customWidth="1"/>
    <col min="9231" max="9231" width="18.42578125" customWidth="1"/>
    <col min="9233" max="9233" width="25.42578125" customWidth="1"/>
    <col min="9234" max="9234" width="19" customWidth="1"/>
    <col min="9235" max="9235" width="18" customWidth="1"/>
    <col min="9474" max="9474" width="58.28515625" customWidth="1"/>
    <col min="9485" max="9485" width="24" customWidth="1"/>
    <col min="9486" max="9486" width="17.42578125" customWidth="1"/>
    <col min="9487" max="9487" width="18.42578125" customWidth="1"/>
    <col min="9489" max="9489" width="25.42578125" customWidth="1"/>
    <col min="9490" max="9490" width="19" customWidth="1"/>
    <col min="9491" max="9491" width="18" customWidth="1"/>
    <col min="9730" max="9730" width="58.28515625" customWidth="1"/>
    <col min="9741" max="9741" width="24" customWidth="1"/>
    <col min="9742" max="9742" width="17.42578125" customWidth="1"/>
    <col min="9743" max="9743" width="18.42578125" customWidth="1"/>
    <col min="9745" max="9745" width="25.42578125" customWidth="1"/>
    <col min="9746" max="9746" width="19" customWidth="1"/>
    <col min="9747" max="9747" width="18" customWidth="1"/>
    <col min="9986" max="9986" width="58.28515625" customWidth="1"/>
    <col min="9997" max="9997" width="24" customWidth="1"/>
    <col min="9998" max="9998" width="17.42578125" customWidth="1"/>
    <col min="9999" max="9999" width="18.42578125" customWidth="1"/>
    <col min="10001" max="10001" width="25.42578125" customWidth="1"/>
    <col min="10002" max="10002" width="19" customWidth="1"/>
    <col min="10003" max="10003" width="18" customWidth="1"/>
    <col min="10242" max="10242" width="58.28515625" customWidth="1"/>
    <col min="10253" max="10253" width="24" customWidth="1"/>
    <col min="10254" max="10254" width="17.42578125" customWidth="1"/>
    <col min="10255" max="10255" width="18.42578125" customWidth="1"/>
    <col min="10257" max="10257" width="25.42578125" customWidth="1"/>
    <col min="10258" max="10258" width="19" customWidth="1"/>
    <col min="10259" max="10259" width="18" customWidth="1"/>
    <col min="10498" max="10498" width="58.28515625" customWidth="1"/>
    <col min="10509" max="10509" width="24" customWidth="1"/>
    <col min="10510" max="10510" width="17.42578125" customWidth="1"/>
    <col min="10511" max="10511" width="18.42578125" customWidth="1"/>
    <col min="10513" max="10513" width="25.42578125" customWidth="1"/>
    <col min="10514" max="10514" width="19" customWidth="1"/>
    <col min="10515" max="10515" width="18" customWidth="1"/>
    <col min="10754" max="10754" width="58.28515625" customWidth="1"/>
    <col min="10765" max="10765" width="24" customWidth="1"/>
    <col min="10766" max="10766" width="17.42578125" customWidth="1"/>
    <col min="10767" max="10767" width="18.42578125" customWidth="1"/>
    <col min="10769" max="10769" width="25.42578125" customWidth="1"/>
    <col min="10770" max="10770" width="19" customWidth="1"/>
    <col min="10771" max="10771" width="18" customWidth="1"/>
    <col min="11010" max="11010" width="58.28515625" customWidth="1"/>
    <col min="11021" max="11021" width="24" customWidth="1"/>
    <col min="11022" max="11022" width="17.42578125" customWidth="1"/>
    <col min="11023" max="11023" width="18.42578125" customWidth="1"/>
    <col min="11025" max="11025" width="25.42578125" customWidth="1"/>
    <col min="11026" max="11026" width="19" customWidth="1"/>
    <col min="11027" max="11027" width="18" customWidth="1"/>
    <col min="11266" max="11266" width="58.28515625" customWidth="1"/>
    <col min="11277" max="11277" width="24" customWidth="1"/>
    <col min="11278" max="11278" width="17.42578125" customWidth="1"/>
    <col min="11279" max="11279" width="18.42578125" customWidth="1"/>
    <col min="11281" max="11281" width="25.42578125" customWidth="1"/>
    <col min="11282" max="11282" width="19" customWidth="1"/>
    <col min="11283" max="11283" width="18" customWidth="1"/>
    <col min="11522" max="11522" width="58.28515625" customWidth="1"/>
    <col min="11533" max="11533" width="24" customWidth="1"/>
    <col min="11534" max="11534" width="17.42578125" customWidth="1"/>
    <col min="11535" max="11535" width="18.42578125" customWidth="1"/>
    <col min="11537" max="11537" width="25.42578125" customWidth="1"/>
    <col min="11538" max="11538" width="19" customWidth="1"/>
    <col min="11539" max="11539" width="18" customWidth="1"/>
    <col min="11778" max="11778" width="58.28515625" customWidth="1"/>
    <col min="11789" max="11789" width="24" customWidth="1"/>
    <col min="11790" max="11790" width="17.42578125" customWidth="1"/>
    <col min="11791" max="11791" width="18.42578125" customWidth="1"/>
    <col min="11793" max="11793" width="25.42578125" customWidth="1"/>
    <col min="11794" max="11794" width="19" customWidth="1"/>
    <col min="11795" max="11795" width="18" customWidth="1"/>
    <col min="12034" max="12034" width="58.28515625" customWidth="1"/>
    <col min="12045" max="12045" width="24" customWidth="1"/>
    <col min="12046" max="12046" width="17.42578125" customWidth="1"/>
    <col min="12047" max="12047" width="18.42578125" customWidth="1"/>
    <col min="12049" max="12049" width="25.42578125" customWidth="1"/>
    <col min="12050" max="12050" width="19" customWidth="1"/>
    <col min="12051" max="12051" width="18" customWidth="1"/>
    <col min="12290" max="12290" width="58.28515625" customWidth="1"/>
    <col min="12301" max="12301" width="24" customWidth="1"/>
    <col min="12302" max="12302" width="17.42578125" customWidth="1"/>
    <col min="12303" max="12303" width="18.42578125" customWidth="1"/>
    <col min="12305" max="12305" width="25.42578125" customWidth="1"/>
    <col min="12306" max="12306" width="19" customWidth="1"/>
    <col min="12307" max="12307" width="18" customWidth="1"/>
    <col min="12546" max="12546" width="58.28515625" customWidth="1"/>
    <col min="12557" max="12557" width="24" customWidth="1"/>
    <col min="12558" max="12558" width="17.42578125" customWidth="1"/>
    <col min="12559" max="12559" width="18.42578125" customWidth="1"/>
    <col min="12561" max="12561" width="25.42578125" customWidth="1"/>
    <col min="12562" max="12562" width="19" customWidth="1"/>
    <col min="12563" max="12563" width="18" customWidth="1"/>
    <col min="12802" max="12802" width="58.28515625" customWidth="1"/>
    <col min="12813" max="12813" width="24" customWidth="1"/>
    <col min="12814" max="12814" width="17.42578125" customWidth="1"/>
    <col min="12815" max="12815" width="18.42578125" customWidth="1"/>
    <col min="12817" max="12817" width="25.42578125" customWidth="1"/>
    <col min="12818" max="12818" width="19" customWidth="1"/>
    <col min="12819" max="12819" width="18" customWidth="1"/>
    <col min="13058" max="13058" width="58.28515625" customWidth="1"/>
    <col min="13069" max="13069" width="24" customWidth="1"/>
    <col min="13070" max="13070" width="17.42578125" customWidth="1"/>
    <col min="13071" max="13071" width="18.42578125" customWidth="1"/>
    <col min="13073" max="13073" width="25.42578125" customWidth="1"/>
    <col min="13074" max="13074" width="19" customWidth="1"/>
    <col min="13075" max="13075" width="18" customWidth="1"/>
    <col min="13314" max="13314" width="58.28515625" customWidth="1"/>
    <col min="13325" max="13325" width="24" customWidth="1"/>
    <col min="13326" max="13326" width="17.42578125" customWidth="1"/>
    <col min="13327" max="13327" width="18.42578125" customWidth="1"/>
    <col min="13329" max="13329" width="25.42578125" customWidth="1"/>
    <col min="13330" max="13330" width="19" customWidth="1"/>
    <col min="13331" max="13331" width="18" customWidth="1"/>
    <col min="13570" max="13570" width="58.28515625" customWidth="1"/>
    <col min="13581" max="13581" width="24" customWidth="1"/>
    <col min="13582" max="13582" width="17.42578125" customWidth="1"/>
    <col min="13583" max="13583" width="18.42578125" customWidth="1"/>
    <col min="13585" max="13585" width="25.42578125" customWidth="1"/>
    <col min="13586" max="13586" width="19" customWidth="1"/>
    <col min="13587" max="13587" width="18" customWidth="1"/>
    <col min="13826" max="13826" width="58.28515625" customWidth="1"/>
    <col min="13837" max="13837" width="24" customWidth="1"/>
    <col min="13838" max="13838" width="17.42578125" customWidth="1"/>
    <col min="13839" max="13839" width="18.42578125" customWidth="1"/>
    <col min="13841" max="13841" width="25.42578125" customWidth="1"/>
    <col min="13842" max="13842" width="19" customWidth="1"/>
    <col min="13843" max="13843" width="18" customWidth="1"/>
    <col min="14082" max="14082" width="58.28515625" customWidth="1"/>
    <col min="14093" max="14093" width="24" customWidth="1"/>
    <col min="14094" max="14094" width="17.42578125" customWidth="1"/>
    <col min="14095" max="14095" width="18.42578125" customWidth="1"/>
    <col min="14097" max="14097" width="25.42578125" customWidth="1"/>
    <col min="14098" max="14098" width="19" customWidth="1"/>
    <col min="14099" max="14099" width="18" customWidth="1"/>
    <col min="14338" max="14338" width="58.28515625" customWidth="1"/>
    <col min="14349" max="14349" width="24" customWidth="1"/>
    <col min="14350" max="14350" width="17.42578125" customWidth="1"/>
    <col min="14351" max="14351" width="18.42578125" customWidth="1"/>
    <col min="14353" max="14353" width="25.42578125" customWidth="1"/>
    <col min="14354" max="14354" width="19" customWidth="1"/>
    <col min="14355" max="14355" width="18" customWidth="1"/>
    <col min="14594" max="14594" width="58.28515625" customWidth="1"/>
    <col min="14605" max="14605" width="24" customWidth="1"/>
    <col min="14606" max="14606" width="17.42578125" customWidth="1"/>
    <col min="14607" max="14607" width="18.42578125" customWidth="1"/>
    <col min="14609" max="14609" width="25.42578125" customWidth="1"/>
    <col min="14610" max="14610" width="19" customWidth="1"/>
    <col min="14611" max="14611" width="18" customWidth="1"/>
    <col min="14850" max="14850" width="58.28515625" customWidth="1"/>
    <col min="14861" max="14861" width="24" customWidth="1"/>
    <col min="14862" max="14862" width="17.42578125" customWidth="1"/>
    <col min="14863" max="14863" width="18.42578125" customWidth="1"/>
    <col min="14865" max="14865" width="25.42578125" customWidth="1"/>
    <col min="14866" max="14866" width="19" customWidth="1"/>
    <col min="14867" max="14867" width="18" customWidth="1"/>
    <col min="15106" max="15106" width="58.28515625" customWidth="1"/>
    <col min="15117" max="15117" width="24" customWidth="1"/>
    <col min="15118" max="15118" width="17.42578125" customWidth="1"/>
    <col min="15119" max="15119" width="18.42578125" customWidth="1"/>
    <col min="15121" max="15121" width="25.42578125" customWidth="1"/>
    <col min="15122" max="15122" width="19" customWidth="1"/>
    <col min="15123" max="15123" width="18" customWidth="1"/>
    <col min="15362" max="15362" width="58.28515625" customWidth="1"/>
    <col min="15373" max="15373" width="24" customWidth="1"/>
    <col min="15374" max="15374" width="17.42578125" customWidth="1"/>
    <col min="15375" max="15375" width="18.42578125" customWidth="1"/>
    <col min="15377" max="15377" width="25.42578125" customWidth="1"/>
    <col min="15378" max="15378" width="19" customWidth="1"/>
    <col min="15379" max="15379" width="18" customWidth="1"/>
    <col min="15618" max="15618" width="58.28515625" customWidth="1"/>
    <col min="15629" max="15629" width="24" customWidth="1"/>
    <col min="15630" max="15630" width="17.42578125" customWidth="1"/>
    <col min="15631" max="15631" width="18.42578125" customWidth="1"/>
    <col min="15633" max="15633" width="25.42578125" customWidth="1"/>
    <col min="15634" max="15634" width="19" customWidth="1"/>
    <col min="15635" max="15635" width="18" customWidth="1"/>
    <col min="15874" max="15874" width="58.28515625" customWidth="1"/>
    <col min="15885" max="15885" width="24" customWidth="1"/>
    <col min="15886" max="15886" width="17.42578125" customWidth="1"/>
    <col min="15887" max="15887" width="18.42578125" customWidth="1"/>
    <col min="15889" max="15889" width="25.42578125" customWidth="1"/>
    <col min="15890" max="15890" width="19" customWidth="1"/>
    <col min="15891" max="15891" width="18" customWidth="1"/>
    <col min="16130" max="16130" width="58.28515625" customWidth="1"/>
    <col min="16141" max="16141" width="24" customWidth="1"/>
    <col min="16142" max="16142" width="17.42578125" customWidth="1"/>
    <col min="16143" max="16143" width="18.42578125" customWidth="1"/>
    <col min="16145" max="16145" width="25.42578125" customWidth="1"/>
    <col min="16146" max="16146" width="19" customWidth="1"/>
    <col min="16147" max="16147" width="18" customWidth="1"/>
  </cols>
  <sheetData>
    <row r="1" spans="1:33" ht="51.75" customHeight="1">
      <c r="A1" s="528" t="s">
        <v>255</v>
      </c>
      <c r="B1" s="528"/>
      <c r="C1" s="528"/>
      <c r="L1" s="527" t="s">
        <v>256</v>
      </c>
      <c r="M1" s="527"/>
      <c r="N1" s="527"/>
      <c r="P1" s="527" t="s">
        <v>257</v>
      </c>
      <c r="Q1" s="527"/>
      <c r="R1" s="527"/>
      <c r="T1" s="527" t="s">
        <v>402</v>
      </c>
      <c r="U1" s="527"/>
      <c r="V1" s="527"/>
      <c r="W1" s="526"/>
      <c r="X1" s="526"/>
      <c r="Y1" s="526"/>
      <c r="Z1" s="526"/>
    </row>
    <row r="2" spans="1:33" ht="29.25" customHeight="1">
      <c r="A2" s="116" t="s">
        <v>626</v>
      </c>
      <c r="B2" s="117" t="s">
        <v>258</v>
      </c>
      <c r="C2" s="117" t="s">
        <v>259</v>
      </c>
      <c r="L2" s="116" t="s">
        <v>87</v>
      </c>
      <c r="M2" s="117" t="s">
        <v>258</v>
      </c>
      <c r="N2" s="117" t="s">
        <v>259</v>
      </c>
      <c r="P2" s="116" t="s">
        <v>401</v>
      </c>
      <c r="Q2" s="117" t="s">
        <v>260</v>
      </c>
      <c r="R2" s="117" t="s">
        <v>261</v>
      </c>
      <c r="T2" s="116" t="s">
        <v>87</v>
      </c>
      <c r="U2" s="117" t="s">
        <v>260</v>
      </c>
      <c r="V2" s="117" t="s">
        <v>261</v>
      </c>
      <c r="W2" s="526"/>
      <c r="X2" s="526"/>
      <c r="Y2" s="526"/>
      <c r="Z2" s="526"/>
    </row>
    <row r="3" spans="1:33">
      <c r="A3" s="118" t="s">
        <v>262</v>
      </c>
      <c r="B3" s="119">
        <v>358</v>
      </c>
      <c r="C3" s="119">
        <v>881</v>
      </c>
      <c r="D3" s="120"/>
      <c r="E3" s="120"/>
      <c r="F3" s="120"/>
      <c r="G3" s="120"/>
      <c r="H3" s="120"/>
      <c r="I3" s="120"/>
      <c r="J3" s="120"/>
      <c r="L3" s="121" t="s">
        <v>433</v>
      </c>
      <c r="M3" s="1">
        <v>9116</v>
      </c>
      <c r="N3" s="1">
        <v>18845</v>
      </c>
      <c r="P3" s="121" t="s">
        <v>264</v>
      </c>
      <c r="Q3" s="1">
        <v>61119</v>
      </c>
      <c r="R3" s="1">
        <v>6000</v>
      </c>
      <c r="T3" s="121" t="s">
        <v>447</v>
      </c>
      <c r="U3" s="1">
        <v>80434</v>
      </c>
      <c r="V3" s="1">
        <v>6494</v>
      </c>
      <c r="W3" s="526"/>
      <c r="X3" s="526"/>
      <c r="Y3" s="526"/>
      <c r="Z3" s="526"/>
    </row>
    <row r="4" spans="1:33">
      <c r="A4" s="118" t="s">
        <v>263</v>
      </c>
      <c r="B4" s="119">
        <v>88</v>
      </c>
      <c r="C4" s="119">
        <v>132</v>
      </c>
      <c r="D4" s="120"/>
      <c r="E4" s="120"/>
      <c r="F4" s="120"/>
      <c r="G4" s="120"/>
      <c r="H4" s="120"/>
      <c r="I4" s="120"/>
      <c r="J4" s="120"/>
      <c r="L4" s="121" t="s">
        <v>434</v>
      </c>
      <c r="M4" s="1">
        <v>12712</v>
      </c>
      <c r="N4" s="1">
        <v>18385</v>
      </c>
      <c r="P4" s="121" t="s">
        <v>266</v>
      </c>
      <c r="Q4" s="1">
        <v>63389</v>
      </c>
      <c r="R4" s="1">
        <v>6050</v>
      </c>
      <c r="T4" s="121" t="s">
        <v>448</v>
      </c>
      <c r="U4" s="1">
        <v>80126</v>
      </c>
      <c r="V4" s="1">
        <v>6441</v>
      </c>
      <c r="W4" s="500"/>
    </row>
    <row r="5" spans="1:33">
      <c r="A5" s="118" t="s">
        <v>265</v>
      </c>
      <c r="B5" s="119">
        <v>11</v>
      </c>
      <c r="C5" s="119">
        <v>112</v>
      </c>
      <c r="D5" s="120"/>
      <c r="E5" s="120"/>
      <c r="F5" s="120"/>
      <c r="G5" s="120"/>
      <c r="H5" s="120"/>
      <c r="I5" s="120"/>
      <c r="J5" s="120"/>
      <c r="L5" s="121" t="s">
        <v>436</v>
      </c>
      <c r="M5" s="1">
        <v>11572</v>
      </c>
      <c r="N5" s="1">
        <v>17978</v>
      </c>
      <c r="P5" s="121" t="s">
        <v>268</v>
      </c>
      <c r="Q5" s="1">
        <v>65786</v>
      </c>
      <c r="R5" s="1">
        <v>6184</v>
      </c>
      <c r="T5" s="121" t="s">
        <v>449</v>
      </c>
      <c r="U5" s="1">
        <v>81572</v>
      </c>
      <c r="V5" s="1">
        <v>6468</v>
      </c>
      <c r="W5" s="120"/>
      <c r="X5" s="120"/>
      <c r="Y5" s="120"/>
      <c r="Z5" s="120"/>
      <c r="AA5" s="120"/>
      <c r="AB5" s="124"/>
      <c r="AC5" s="124"/>
      <c r="AD5" s="1"/>
      <c r="AE5" s="1"/>
      <c r="AF5" s="1"/>
      <c r="AG5" s="1"/>
    </row>
    <row r="6" spans="1:33">
      <c r="A6" s="118" t="s">
        <v>267</v>
      </c>
      <c r="B6" s="119">
        <v>5102</v>
      </c>
      <c r="C6" s="119">
        <v>2663</v>
      </c>
      <c r="D6" s="120"/>
      <c r="E6" s="120"/>
      <c r="F6" s="120"/>
      <c r="G6" s="120"/>
      <c r="H6" s="120"/>
      <c r="I6" s="120"/>
      <c r="J6" s="120"/>
      <c r="L6" s="121" t="s">
        <v>447</v>
      </c>
      <c r="M6" s="1">
        <v>10669</v>
      </c>
      <c r="N6" s="1">
        <v>17827</v>
      </c>
      <c r="P6" s="121" t="s">
        <v>270</v>
      </c>
      <c r="Q6" s="1">
        <v>65673</v>
      </c>
      <c r="R6" s="1">
        <v>6179</v>
      </c>
      <c r="T6" s="121" t="s">
        <v>450</v>
      </c>
      <c r="U6" s="1">
        <v>81803</v>
      </c>
      <c r="V6" s="1">
        <v>6461</v>
      </c>
    </row>
    <row r="7" spans="1:33">
      <c r="A7" s="118" t="s">
        <v>269</v>
      </c>
      <c r="B7" s="119">
        <v>3153</v>
      </c>
      <c r="C7" s="119">
        <v>7027</v>
      </c>
      <c r="D7" s="120"/>
      <c r="E7" s="120"/>
      <c r="F7" s="120"/>
      <c r="G7" s="120"/>
      <c r="H7" s="120"/>
      <c r="I7" s="120"/>
      <c r="J7" s="120"/>
      <c r="L7" s="121" t="s">
        <v>448</v>
      </c>
      <c r="M7" s="1">
        <v>12810</v>
      </c>
      <c r="N7" s="1">
        <v>17431</v>
      </c>
      <c r="P7" s="121" t="s">
        <v>272</v>
      </c>
      <c r="Q7" s="1">
        <v>63722</v>
      </c>
      <c r="R7" s="1">
        <v>6098</v>
      </c>
      <c r="T7" s="121" t="s">
        <v>451</v>
      </c>
      <c r="U7" s="1">
        <v>83090</v>
      </c>
      <c r="V7" s="1">
        <v>6507</v>
      </c>
    </row>
    <row r="8" spans="1:33">
      <c r="A8" s="118" t="s">
        <v>271</v>
      </c>
      <c r="B8" s="119">
        <v>131</v>
      </c>
      <c r="C8" s="119">
        <v>459</v>
      </c>
      <c r="D8" s="120"/>
      <c r="E8" s="120"/>
      <c r="F8" s="120"/>
      <c r="G8" s="120"/>
      <c r="H8" s="120"/>
      <c r="I8" s="120"/>
      <c r="J8" s="120"/>
      <c r="L8" s="121" t="s">
        <v>449</v>
      </c>
      <c r="M8" s="1">
        <v>12268</v>
      </c>
      <c r="N8" s="1">
        <v>17365</v>
      </c>
      <c r="P8" s="121" t="s">
        <v>274</v>
      </c>
      <c r="Q8" s="1">
        <v>65653</v>
      </c>
      <c r="R8" s="1">
        <v>6139</v>
      </c>
      <c r="S8" s="1"/>
      <c r="T8" s="121" t="s">
        <v>452</v>
      </c>
      <c r="U8" s="1">
        <v>84209</v>
      </c>
      <c r="V8" s="1">
        <v>6565</v>
      </c>
    </row>
    <row r="9" spans="1:33">
      <c r="A9" s="118" t="s">
        <v>273</v>
      </c>
      <c r="B9" s="119">
        <v>200</v>
      </c>
      <c r="C9" s="119">
        <v>340</v>
      </c>
      <c r="D9" s="120"/>
      <c r="E9" s="120"/>
      <c r="F9" s="120"/>
      <c r="G9" s="120"/>
      <c r="H9" s="120"/>
      <c r="I9" s="120"/>
      <c r="J9" s="120"/>
      <c r="L9" s="121" t="s">
        <v>450</v>
      </c>
      <c r="M9" s="1">
        <v>12773</v>
      </c>
      <c r="N9" s="1">
        <v>17217</v>
      </c>
      <c r="P9" s="121" t="s">
        <v>276</v>
      </c>
      <c r="Q9" s="1">
        <v>67744</v>
      </c>
      <c r="R9" s="1">
        <v>6237</v>
      </c>
      <c r="S9" s="1"/>
      <c r="T9" s="121" t="s">
        <v>453</v>
      </c>
      <c r="U9" s="1">
        <v>84918</v>
      </c>
      <c r="V9" s="1">
        <v>6621</v>
      </c>
    </row>
    <row r="10" spans="1:33">
      <c r="A10" s="118" t="s">
        <v>275</v>
      </c>
      <c r="B10" s="125">
        <v>57</v>
      </c>
      <c r="C10" s="125">
        <v>193</v>
      </c>
      <c r="D10" s="124"/>
      <c r="E10" s="124"/>
      <c r="F10" s="124"/>
      <c r="G10" s="124"/>
      <c r="H10" s="124"/>
      <c r="I10" s="124"/>
      <c r="J10" s="124"/>
      <c r="L10" s="121" t="s">
        <v>451</v>
      </c>
      <c r="M10" s="1">
        <v>12773</v>
      </c>
      <c r="N10" s="1">
        <v>17430</v>
      </c>
      <c r="P10" s="121" t="s">
        <v>278</v>
      </c>
      <c r="Q10" s="1">
        <v>67588</v>
      </c>
      <c r="R10" s="1">
        <v>6212</v>
      </c>
      <c r="S10" s="1"/>
      <c r="T10" s="121" t="s">
        <v>454</v>
      </c>
      <c r="U10" s="1">
        <v>85567</v>
      </c>
      <c r="V10" s="258">
        <v>6652</v>
      </c>
    </row>
    <row r="11" spans="1:33">
      <c r="A11" s="118" t="s">
        <v>277</v>
      </c>
      <c r="B11" s="125">
        <v>640</v>
      </c>
      <c r="C11" s="125">
        <v>408</v>
      </c>
      <c r="D11" s="124"/>
      <c r="E11" s="124"/>
      <c r="F11" s="124"/>
      <c r="G11" s="124"/>
      <c r="H11" s="124"/>
      <c r="I11" s="124"/>
      <c r="J11" s="124"/>
      <c r="L11" s="121" t="s">
        <v>452</v>
      </c>
      <c r="M11" s="1">
        <v>13056</v>
      </c>
      <c r="N11" s="1">
        <v>17259</v>
      </c>
      <c r="P11" s="121" t="s">
        <v>280</v>
      </c>
      <c r="Q11" s="1">
        <v>65347</v>
      </c>
      <c r="R11" s="1">
        <v>6111</v>
      </c>
      <c r="S11" s="1"/>
      <c r="T11" s="121" t="s">
        <v>455</v>
      </c>
      <c r="U11" s="1">
        <v>85035</v>
      </c>
      <c r="V11" s="258">
        <v>6574</v>
      </c>
    </row>
    <row r="12" spans="1:33">
      <c r="A12" s="118" t="s">
        <v>279</v>
      </c>
      <c r="B12" s="22">
        <v>12</v>
      </c>
      <c r="C12" s="22">
        <v>59</v>
      </c>
      <c r="D12" s="1"/>
      <c r="E12" s="1"/>
      <c r="F12" s="1"/>
      <c r="G12" s="1"/>
      <c r="H12" s="1"/>
      <c r="I12" s="1"/>
      <c r="J12" s="1"/>
      <c r="L12" s="121" t="s">
        <v>453</v>
      </c>
      <c r="M12" s="1">
        <v>12069</v>
      </c>
      <c r="N12" s="1">
        <v>16910</v>
      </c>
      <c r="P12" s="121" t="s">
        <v>282</v>
      </c>
      <c r="Q12" s="1">
        <v>67927</v>
      </c>
      <c r="R12" s="1">
        <v>6200</v>
      </c>
      <c r="S12" s="1"/>
      <c r="T12" s="121" t="s">
        <v>461</v>
      </c>
      <c r="U12" s="1">
        <v>85722</v>
      </c>
      <c r="V12" s="258">
        <v>6592</v>
      </c>
    </row>
    <row r="13" spans="1:33">
      <c r="A13" s="118" t="s">
        <v>281</v>
      </c>
      <c r="B13" s="22">
        <v>21</v>
      </c>
      <c r="C13" s="22">
        <v>95</v>
      </c>
      <c r="D13" s="1"/>
      <c r="E13" s="1"/>
      <c r="F13" s="1"/>
      <c r="G13" s="1"/>
      <c r="H13" s="1"/>
      <c r="I13" s="1"/>
      <c r="J13" s="1"/>
      <c r="L13" s="121" t="s">
        <v>454</v>
      </c>
      <c r="M13" s="1">
        <v>11365</v>
      </c>
      <c r="N13" s="1">
        <v>16348</v>
      </c>
      <c r="P13" s="121" t="s">
        <v>284</v>
      </c>
      <c r="Q13" s="1">
        <v>70772</v>
      </c>
      <c r="R13" s="1">
        <v>6369</v>
      </c>
      <c r="S13" s="1"/>
      <c r="T13" s="121" t="s">
        <v>463</v>
      </c>
      <c r="U13" s="1">
        <v>86820</v>
      </c>
      <c r="V13" s="1">
        <v>6618</v>
      </c>
    </row>
    <row r="14" spans="1:33">
      <c r="A14" s="118" t="s">
        <v>283</v>
      </c>
      <c r="B14" s="22">
        <v>400</v>
      </c>
      <c r="C14" s="22">
        <v>756</v>
      </c>
      <c r="D14" s="1"/>
      <c r="E14" s="1"/>
      <c r="F14" s="1"/>
      <c r="G14" s="1"/>
      <c r="H14" s="1"/>
      <c r="I14" s="1"/>
      <c r="J14" s="1"/>
      <c r="L14" s="121" t="s">
        <v>455</v>
      </c>
      <c r="M14" s="1">
        <v>10223</v>
      </c>
      <c r="N14" s="1">
        <v>16584</v>
      </c>
      <c r="P14" s="121" t="s">
        <v>285</v>
      </c>
      <c r="Q14" s="1">
        <v>70668</v>
      </c>
      <c r="R14" s="1">
        <v>6356</v>
      </c>
      <c r="S14" s="1"/>
      <c r="T14" s="121" t="s">
        <v>465</v>
      </c>
      <c r="U14" s="1">
        <v>86869</v>
      </c>
      <c r="V14" s="1">
        <v>6662</v>
      </c>
    </row>
    <row r="15" spans="1:33">
      <c r="A15" s="127" t="s">
        <v>131</v>
      </c>
      <c r="B15" s="128">
        <f>SUM(B3:B14)</f>
        <v>10173</v>
      </c>
      <c r="C15" s="128">
        <f>SUM(C3:C14)</f>
        <v>13125</v>
      </c>
      <c r="D15" s="1"/>
      <c r="E15" s="1"/>
      <c r="F15" s="1"/>
      <c r="G15" s="1"/>
      <c r="H15" s="1"/>
      <c r="I15" s="1"/>
      <c r="J15" s="1"/>
      <c r="L15" s="121" t="s">
        <v>461</v>
      </c>
      <c r="M15" s="1">
        <v>8734</v>
      </c>
      <c r="N15" s="1">
        <v>16619</v>
      </c>
      <c r="P15" s="121" t="s">
        <v>286</v>
      </c>
      <c r="Q15" s="1">
        <v>69985</v>
      </c>
      <c r="R15" s="1">
        <v>6323</v>
      </c>
      <c r="S15" s="1"/>
      <c r="T15" s="121" t="s">
        <v>466</v>
      </c>
      <c r="U15" s="1">
        <v>86472</v>
      </c>
      <c r="V15" s="1">
        <v>6612</v>
      </c>
    </row>
    <row r="16" spans="1:33">
      <c r="L16" s="121" t="s">
        <v>463</v>
      </c>
      <c r="M16" s="1">
        <v>10918</v>
      </c>
      <c r="N16" s="1">
        <v>16313</v>
      </c>
      <c r="P16" s="121" t="s">
        <v>288</v>
      </c>
      <c r="Q16" s="1">
        <v>72657</v>
      </c>
      <c r="R16" s="1">
        <v>6410</v>
      </c>
      <c r="S16" s="1"/>
      <c r="T16" s="121" t="s">
        <v>492</v>
      </c>
      <c r="U16" s="1">
        <v>86177</v>
      </c>
      <c r="V16" s="258">
        <v>6581</v>
      </c>
    </row>
    <row r="17" spans="1:27">
      <c r="A17" s="25" t="s">
        <v>287</v>
      </c>
      <c r="B17" s="25"/>
      <c r="L17" s="121" t="s">
        <v>465</v>
      </c>
      <c r="M17" s="1">
        <v>8301</v>
      </c>
      <c r="N17" s="1">
        <v>16116</v>
      </c>
      <c r="P17" s="121" t="s">
        <v>290</v>
      </c>
      <c r="Q17" s="1">
        <v>75727</v>
      </c>
      <c r="R17" s="1">
        <v>6657</v>
      </c>
      <c r="S17" s="1"/>
      <c r="T17" s="121" t="s">
        <v>493</v>
      </c>
      <c r="U17" s="1">
        <v>86903</v>
      </c>
      <c r="V17" s="1">
        <v>6580</v>
      </c>
    </row>
    <row r="18" spans="1:27">
      <c r="A18" s="25" t="s">
        <v>289</v>
      </c>
      <c r="B18" s="25"/>
      <c r="L18" s="332" t="s">
        <v>466</v>
      </c>
      <c r="M18" s="333">
        <v>8833</v>
      </c>
      <c r="N18" s="333">
        <v>15893</v>
      </c>
      <c r="P18" s="121" t="s">
        <v>291</v>
      </c>
      <c r="Q18" s="1">
        <v>75348</v>
      </c>
      <c r="R18" s="1">
        <v>6627</v>
      </c>
      <c r="S18" s="1"/>
      <c r="T18" s="121" t="s">
        <v>494</v>
      </c>
      <c r="U18" s="1">
        <v>86870</v>
      </c>
      <c r="V18" s="1">
        <v>6568</v>
      </c>
    </row>
    <row r="19" spans="1:27">
      <c r="A19" t="s">
        <v>46</v>
      </c>
      <c r="D19" s="120"/>
      <c r="L19" s="121" t="s">
        <v>492</v>
      </c>
      <c r="M19" s="1">
        <v>10360</v>
      </c>
      <c r="N19" s="1">
        <v>15629</v>
      </c>
      <c r="P19" s="121" t="s">
        <v>292</v>
      </c>
      <c r="Q19" s="1">
        <v>74267</v>
      </c>
      <c r="R19" s="1">
        <v>6529</v>
      </c>
      <c r="S19" s="1"/>
      <c r="T19" s="121" t="s">
        <v>497</v>
      </c>
      <c r="U19" s="1">
        <v>88343</v>
      </c>
      <c r="V19" s="258">
        <v>6641</v>
      </c>
    </row>
    <row r="20" spans="1:27" ht="18" customHeight="1">
      <c r="A20" s="525" t="s">
        <v>698</v>
      </c>
      <c r="B20" s="525"/>
      <c r="C20" s="525"/>
      <c r="D20" s="120"/>
      <c r="L20" s="121" t="s">
        <v>493</v>
      </c>
      <c r="M20" s="1">
        <v>10892</v>
      </c>
      <c r="N20" s="1">
        <v>15303</v>
      </c>
      <c r="P20" s="121" t="s">
        <v>293</v>
      </c>
      <c r="Q20" s="1">
        <v>77781</v>
      </c>
      <c r="R20" s="1">
        <v>6607</v>
      </c>
      <c r="S20" s="1"/>
      <c r="T20" s="121" t="s">
        <v>500</v>
      </c>
      <c r="U20" s="258">
        <v>89714</v>
      </c>
      <c r="V20" s="258">
        <v>6632</v>
      </c>
    </row>
    <row r="21" spans="1:27" ht="30" customHeight="1">
      <c r="A21" s="116" t="s">
        <v>729</v>
      </c>
      <c r="B21" s="117" t="s">
        <v>435</v>
      </c>
      <c r="C21" s="117" t="s">
        <v>583</v>
      </c>
      <c r="D21" s="126"/>
      <c r="L21" s="121" t="s">
        <v>494</v>
      </c>
      <c r="M21" s="1">
        <v>10403</v>
      </c>
      <c r="N21" s="1">
        <v>15485</v>
      </c>
      <c r="P21" s="121" t="s">
        <v>294</v>
      </c>
      <c r="Q21" s="1">
        <v>78744</v>
      </c>
      <c r="R21" s="1">
        <v>6745</v>
      </c>
      <c r="S21" s="1"/>
      <c r="T21" s="121" t="s">
        <v>501</v>
      </c>
      <c r="U21" s="1">
        <v>90381</v>
      </c>
      <c r="V21" s="1">
        <v>6675</v>
      </c>
    </row>
    <row r="22" spans="1:27" ht="15" customHeight="1">
      <c r="A22" s="503" t="s">
        <v>651</v>
      </c>
      <c r="B22" s="120">
        <v>407135</v>
      </c>
      <c r="C22" s="120">
        <v>27931</v>
      </c>
      <c r="D22" s="126"/>
      <c r="L22" s="121" t="s">
        <v>497</v>
      </c>
      <c r="M22" s="1">
        <v>10900</v>
      </c>
      <c r="N22" s="1">
        <v>15235</v>
      </c>
      <c r="P22" s="121" t="s">
        <v>295</v>
      </c>
      <c r="Q22" s="1">
        <v>79025</v>
      </c>
      <c r="R22" s="1">
        <v>6746</v>
      </c>
      <c r="S22" s="1"/>
      <c r="T22" s="121" t="s">
        <v>502</v>
      </c>
      <c r="U22" s="1">
        <v>90856</v>
      </c>
      <c r="V22" s="1">
        <v>6716</v>
      </c>
    </row>
    <row r="23" spans="1:27">
      <c r="A23" s="504" t="s">
        <v>652</v>
      </c>
      <c r="B23" s="128">
        <v>95760</v>
      </c>
      <c r="C23" s="128">
        <v>6820</v>
      </c>
      <c r="D23" s="126"/>
      <c r="L23" s="121" t="s">
        <v>500</v>
      </c>
      <c r="M23" s="1">
        <v>12230</v>
      </c>
      <c r="N23" s="1">
        <v>15532</v>
      </c>
      <c r="P23" s="121" t="s">
        <v>296</v>
      </c>
      <c r="Q23" s="1">
        <v>77908</v>
      </c>
      <c r="R23" s="1">
        <v>6690</v>
      </c>
      <c r="S23" s="1"/>
      <c r="T23" s="121" t="s">
        <v>503</v>
      </c>
      <c r="U23" s="258">
        <v>89684</v>
      </c>
      <c r="V23" s="1">
        <v>6652</v>
      </c>
    </row>
    <row r="24" spans="1:27">
      <c r="A24" s="505" t="s">
        <v>653</v>
      </c>
      <c r="B24" s="119">
        <v>415</v>
      </c>
      <c r="C24" s="126">
        <v>3</v>
      </c>
      <c r="D24" s="126"/>
      <c r="L24" s="121" t="s">
        <v>501</v>
      </c>
      <c r="M24" s="1">
        <v>12011</v>
      </c>
      <c r="N24" s="1">
        <v>15312</v>
      </c>
      <c r="P24" s="121" t="s">
        <v>297</v>
      </c>
      <c r="Q24" s="1">
        <v>79828</v>
      </c>
      <c r="R24" s="1">
        <v>6686</v>
      </c>
      <c r="S24" s="1"/>
      <c r="T24" s="121" t="s">
        <v>558</v>
      </c>
      <c r="U24" s="258">
        <v>90673</v>
      </c>
      <c r="V24" s="1">
        <v>6628</v>
      </c>
    </row>
    <row r="25" spans="1:27">
      <c r="A25" s="505" t="s">
        <v>654</v>
      </c>
      <c r="B25" s="120">
        <v>3165</v>
      </c>
      <c r="C25" s="126">
        <v>45</v>
      </c>
      <c r="D25" s="126"/>
      <c r="L25" s="121" t="s">
        <v>502</v>
      </c>
      <c r="M25" s="1">
        <v>10014</v>
      </c>
      <c r="N25" s="1">
        <v>14969</v>
      </c>
      <c r="P25" s="121" t="s">
        <v>298</v>
      </c>
      <c r="Q25" s="1">
        <v>81309</v>
      </c>
      <c r="R25" s="1">
        <v>6794</v>
      </c>
      <c r="S25" s="1"/>
      <c r="T25" s="121" t="s">
        <v>560</v>
      </c>
      <c r="U25" s="258">
        <v>91709</v>
      </c>
      <c r="V25" s="1">
        <v>6675</v>
      </c>
    </row>
    <row r="26" spans="1:27">
      <c r="A26" s="505" t="s">
        <v>655</v>
      </c>
      <c r="B26" s="120">
        <v>195</v>
      </c>
      <c r="C26" s="126">
        <v>15</v>
      </c>
      <c r="D26" s="120"/>
      <c r="L26" s="121" t="s">
        <v>503</v>
      </c>
      <c r="M26" s="1">
        <v>10711</v>
      </c>
      <c r="N26" s="1">
        <v>15228</v>
      </c>
      <c r="P26" s="121" t="s">
        <v>299</v>
      </c>
      <c r="Q26" s="1">
        <v>81481</v>
      </c>
      <c r="R26" s="1">
        <v>6748</v>
      </c>
      <c r="S26" s="1"/>
      <c r="T26" s="121" t="s">
        <v>561</v>
      </c>
      <c r="U26" s="258">
        <v>91313</v>
      </c>
      <c r="V26" s="1">
        <v>6660</v>
      </c>
    </row>
    <row r="27" spans="1:27">
      <c r="A27" s="505" t="s">
        <v>656</v>
      </c>
      <c r="B27" s="120">
        <v>3700</v>
      </c>
      <c r="C27" s="126">
        <v>936</v>
      </c>
      <c r="D27" s="120"/>
      <c r="L27" s="121" t="s">
        <v>558</v>
      </c>
      <c r="M27" s="1">
        <v>10405</v>
      </c>
      <c r="N27" s="1">
        <v>15255</v>
      </c>
      <c r="P27" s="121" t="s">
        <v>300</v>
      </c>
      <c r="Q27" s="1">
        <v>80384</v>
      </c>
      <c r="R27" s="1">
        <v>6695</v>
      </c>
      <c r="S27" s="1"/>
      <c r="T27" s="121" t="s">
        <v>562</v>
      </c>
      <c r="U27" s="258">
        <v>91345</v>
      </c>
      <c r="V27" s="1">
        <v>6637</v>
      </c>
    </row>
    <row r="28" spans="1:27">
      <c r="A28" s="505" t="s">
        <v>657</v>
      </c>
      <c r="B28" s="120">
        <v>55</v>
      </c>
      <c r="C28" s="126">
        <v>1</v>
      </c>
      <c r="D28" s="126"/>
      <c r="L28" s="121" t="s">
        <v>560</v>
      </c>
      <c r="M28" s="1">
        <v>10513</v>
      </c>
      <c r="N28" s="1">
        <v>14633</v>
      </c>
      <c r="P28" s="121" t="s">
        <v>301</v>
      </c>
      <c r="Q28" s="1">
        <v>81715</v>
      </c>
      <c r="R28" s="1">
        <v>6652</v>
      </c>
      <c r="S28" s="1"/>
      <c r="T28" s="121" t="s">
        <v>563</v>
      </c>
      <c r="U28" s="258">
        <v>90255</v>
      </c>
      <c r="V28" s="1">
        <v>6641</v>
      </c>
    </row>
    <row r="29" spans="1:27">
      <c r="A29" s="505" t="s">
        <v>658</v>
      </c>
      <c r="B29" s="119">
        <v>730</v>
      </c>
      <c r="C29" s="120">
        <v>35</v>
      </c>
      <c r="D29" s="126"/>
      <c r="L29" s="121" t="s">
        <v>561</v>
      </c>
      <c r="M29" s="1">
        <v>11127</v>
      </c>
      <c r="N29" s="1">
        <v>15106</v>
      </c>
      <c r="P29" s="121" t="s">
        <v>302</v>
      </c>
      <c r="Q29" s="1">
        <v>83328</v>
      </c>
      <c r="R29" s="1">
        <v>6802</v>
      </c>
      <c r="S29" s="1"/>
      <c r="T29" s="121" t="s">
        <v>564</v>
      </c>
      <c r="U29" s="258">
        <v>90835</v>
      </c>
      <c r="V29" s="258">
        <v>6596</v>
      </c>
      <c r="X29" s="188"/>
    </row>
    <row r="30" spans="1:27">
      <c r="A30" s="505" t="s">
        <v>659</v>
      </c>
      <c r="B30" s="120">
        <v>1380</v>
      </c>
      <c r="C30" s="120">
        <v>64</v>
      </c>
      <c r="D30" s="120"/>
      <c r="L30" s="121" t="s">
        <v>562</v>
      </c>
      <c r="M30" s="1">
        <v>9929</v>
      </c>
      <c r="N30" s="1">
        <v>15213</v>
      </c>
      <c r="P30" s="121" t="s">
        <v>303</v>
      </c>
      <c r="Q30" s="1">
        <v>72704</v>
      </c>
      <c r="R30" s="1">
        <v>5780</v>
      </c>
      <c r="S30" s="1"/>
      <c r="T30" s="121" t="s">
        <v>565</v>
      </c>
      <c r="U30" s="258">
        <v>91130</v>
      </c>
      <c r="V30" s="1">
        <v>6641</v>
      </c>
    </row>
    <row r="31" spans="1:27">
      <c r="A31" s="505" t="s">
        <v>660</v>
      </c>
      <c r="B31" s="120">
        <v>70</v>
      </c>
      <c r="C31" s="126">
        <v>8</v>
      </c>
      <c r="D31" s="126"/>
      <c r="L31" s="121" t="s">
        <v>563</v>
      </c>
      <c r="M31" s="1">
        <v>11124</v>
      </c>
      <c r="N31" s="1">
        <v>15031</v>
      </c>
      <c r="P31" s="121" t="s">
        <v>386</v>
      </c>
      <c r="Q31" s="1">
        <v>72265</v>
      </c>
      <c r="R31" s="1">
        <v>5818</v>
      </c>
      <c r="S31" s="1"/>
      <c r="T31" s="121" t="s">
        <v>566</v>
      </c>
      <c r="U31" s="258">
        <v>92750</v>
      </c>
      <c r="V31" s="1">
        <v>6679</v>
      </c>
      <c r="AA31" s="318"/>
    </row>
    <row r="32" spans="1:27">
      <c r="A32" s="505" t="s">
        <v>661</v>
      </c>
      <c r="B32" s="120">
        <v>860</v>
      </c>
      <c r="C32" s="126">
        <v>15</v>
      </c>
      <c r="D32" s="126"/>
      <c r="L32" s="121" t="s">
        <v>564</v>
      </c>
      <c r="M32" s="1">
        <v>14258</v>
      </c>
      <c r="N32" s="1">
        <v>14714</v>
      </c>
      <c r="O32" s="198"/>
      <c r="P32" s="265"/>
      <c r="T32" s="121" t="s">
        <v>567</v>
      </c>
      <c r="U32" s="202">
        <v>94050</v>
      </c>
      <c r="V32" s="202">
        <v>6731</v>
      </c>
      <c r="AA32" s="318"/>
    </row>
    <row r="33" spans="1:27">
      <c r="A33" s="505" t="s">
        <v>662</v>
      </c>
      <c r="B33" s="120">
        <v>2510</v>
      </c>
      <c r="C33" s="120">
        <v>28</v>
      </c>
      <c r="D33" s="126"/>
      <c r="L33" s="121" t="s">
        <v>565</v>
      </c>
      <c r="M33" s="1">
        <v>12047</v>
      </c>
      <c r="N33" s="1">
        <v>14624</v>
      </c>
      <c r="P33" s="265"/>
      <c r="T33" s="121" t="s">
        <v>568</v>
      </c>
      <c r="U33" s="202">
        <v>94890</v>
      </c>
      <c r="V33" s="202">
        <v>6823</v>
      </c>
      <c r="AA33" s="318"/>
    </row>
    <row r="34" spans="1:27">
      <c r="A34" s="505" t="s">
        <v>663</v>
      </c>
      <c r="B34" s="120">
        <v>170</v>
      </c>
      <c r="C34" s="126">
        <v>12</v>
      </c>
      <c r="D34" s="126"/>
      <c r="L34" s="121" t="s">
        <v>566</v>
      </c>
      <c r="M34" s="1">
        <v>13067</v>
      </c>
      <c r="N34" s="1">
        <v>14439</v>
      </c>
      <c r="P34" s="123"/>
      <c r="T34" s="121" t="s">
        <v>569</v>
      </c>
      <c r="U34" s="202">
        <v>94675</v>
      </c>
      <c r="V34" s="202">
        <v>6802</v>
      </c>
      <c r="AA34" s="318"/>
    </row>
    <row r="35" spans="1:27">
      <c r="A35" s="505" t="s">
        <v>664</v>
      </c>
      <c r="B35" s="120">
        <v>26040</v>
      </c>
      <c r="C35" s="126">
        <v>214</v>
      </c>
      <c r="D35" s="126"/>
      <c r="L35" s="121" t="s">
        <v>567</v>
      </c>
      <c r="M35" s="1">
        <v>14071</v>
      </c>
      <c r="N35" s="1">
        <v>14577</v>
      </c>
      <c r="P35" s="123"/>
      <c r="T35" s="121" t="s">
        <v>576</v>
      </c>
      <c r="U35" s="202">
        <v>93735</v>
      </c>
      <c r="V35" s="1">
        <v>6725</v>
      </c>
      <c r="AA35" s="318"/>
    </row>
    <row r="36" spans="1:27">
      <c r="A36" s="505" t="s">
        <v>665</v>
      </c>
      <c r="B36" s="120">
        <v>5185</v>
      </c>
      <c r="C36" s="126">
        <v>286</v>
      </c>
      <c r="D36" s="126"/>
      <c r="L36" s="121" t="s">
        <v>568</v>
      </c>
      <c r="M36" s="1">
        <v>12582</v>
      </c>
      <c r="N36" s="1">
        <v>14515</v>
      </c>
      <c r="T36" s="121" t="s">
        <v>584</v>
      </c>
      <c r="U36" s="202">
        <v>95065</v>
      </c>
      <c r="V36" s="202">
        <v>6788</v>
      </c>
      <c r="AA36" s="318"/>
    </row>
    <row r="37" spans="1:27">
      <c r="A37" s="505" t="s">
        <v>666</v>
      </c>
      <c r="B37" s="120">
        <v>25</v>
      </c>
      <c r="C37" s="126">
        <v>3</v>
      </c>
      <c r="D37" s="126"/>
      <c r="L37" s="121" t="s">
        <v>569</v>
      </c>
      <c r="M37" s="1">
        <v>11051</v>
      </c>
      <c r="N37" s="1">
        <v>14206</v>
      </c>
      <c r="T37" s="121" t="s">
        <v>585</v>
      </c>
      <c r="U37" s="202">
        <v>94480</v>
      </c>
      <c r="V37" s="202">
        <v>6737</v>
      </c>
      <c r="AA37" s="318"/>
    </row>
    <row r="38" spans="1:27">
      <c r="A38" s="505" t="s">
        <v>667</v>
      </c>
      <c r="B38" s="120">
        <v>10</v>
      </c>
      <c r="C38" s="126">
        <v>1</v>
      </c>
      <c r="D38" s="126"/>
      <c r="L38" s="121" t="s">
        <v>576</v>
      </c>
      <c r="M38" s="1">
        <v>12235</v>
      </c>
      <c r="N38" s="1">
        <v>14182</v>
      </c>
      <c r="T38" s="121" t="s">
        <v>586</v>
      </c>
      <c r="U38" s="202">
        <v>94615</v>
      </c>
      <c r="V38" s="202">
        <v>6731</v>
      </c>
      <c r="W38" s="106"/>
      <c r="AA38" s="318"/>
    </row>
    <row r="39" spans="1:27">
      <c r="A39" s="505" t="s">
        <v>668</v>
      </c>
      <c r="B39" s="120">
        <v>345</v>
      </c>
      <c r="C39" s="126">
        <v>43</v>
      </c>
      <c r="D39" s="126"/>
      <c r="L39" s="121" t="s">
        <v>584</v>
      </c>
      <c r="M39" s="342">
        <v>10490</v>
      </c>
      <c r="N39" s="342">
        <v>14331</v>
      </c>
      <c r="T39" s="121" t="s">
        <v>588</v>
      </c>
      <c r="U39" s="202">
        <v>94625</v>
      </c>
      <c r="V39" s="202">
        <v>6743</v>
      </c>
    </row>
    <row r="40" spans="1:27">
      <c r="A40" s="505" t="s">
        <v>669</v>
      </c>
      <c r="B40" s="120">
        <v>23605</v>
      </c>
      <c r="C40" s="126">
        <v>2183</v>
      </c>
      <c r="D40" s="126"/>
      <c r="L40" s="121" t="s">
        <v>585</v>
      </c>
      <c r="M40" s="342">
        <v>11944</v>
      </c>
      <c r="N40" s="342">
        <v>14419</v>
      </c>
      <c r="T40" s="121" t="s">
        <v>589</v>
      </c>
      <c r="U40" s="202">
        <v>92910</v>
      </c>
      <c r="V40" s="202">
        <v>6690</v>
      </c>
    </row>
    <row r="41" spans="1:27">
      <c r="A41" s="505" t="s">
        <v>670</v>
      </c>
      <c r="B41" s="120">
        <v>1020</v>
      </c>
      <c r="C41" s="126">
        <v>144</v>
      </c>
      <c r="D41" s="126"/>
      <c r="L41" s="121" t="s">
        <v>586</v>
      </c>
      <c r="M41" s="342">
        <v>10508</v>
      </c>
      <c r="N41" s="342">
        <v>14323</v>
      </c>
      <c r="T41" s="121" t="s">
        <v>592</v>
      </c>
      <c r="U41" s="202">
        <v>93735</v>
      </c>
      <c r="V41" s="202">
        <v>6668</v>
      </c>
      <c r="W41" s="255"/>
    </row>
    <row r="42" spans="1:27">
      <c r="A42" s="505" t="s">
        <v>671</v>
      </c>
      <c r="B42" s="120">
        <v>1170</v>
      </c>
      <c r="C42" s="126">
        <v>96</v>
      </c>
      <c r="D42" s="126"/>
      <c r="L42" s="121" t="s">
        <v>588</v>
      </c>
      <c r="M42" s="342">
        <v>10901</v>
      </c>
      <c r="N42" s="342">
        <v>14156</v>
      </c>
      <c r="T42" s="121" t="s">
        <v>593</v>
      </c>
      <c r="U42" s="202">
        <v>94050</v>
      </c>
      <c r="V42" s="202">
        <v>6689</v>
      </c>
    </row>
    <row r="43" spans="1:27">
      <c r="A43" s="505" t="s">
        <v>672</v>
      </c>
      <c r="B43" s="120">
        <v>1620</v>
      </c>
      <c r="C43" s="126">
        <v>87</v>
      </c>
      <c r="D43" s="126"/>
      <c r="L43" s="121" t="s">
        <v>589</v>
      </c>
      <c r="M43" s="342">
        <v>12090</v>
      </c>
      <c r="N43" s="342">
        <v>13944</v>
      </c>
      <c r="T43" s="121" t="s">
        <v>597</v>
      </c>
      <c r="U43" s="202">
        <v>94835</v>
      </c>
      <c r="V43" s="202">
        <v>6711</v>
      </c>
    </row>
    <row r="44" spans="1:27">
      <c r="A44" s="505" t="s">
        <v>673</v>
      </c>
      <c r="B44" s="120">
        <v>11485</v>
      </c>
      <c r="C44" s="126">
        <v>1685</v>
      </c>
      <c r="D44" s="126"/>
      <c r="L44" s="121" t="s">
        <v>592</v>
      </c>
      <c r="M44" s="342">
        <v>13911</v>
      </c>
      <c r="N44" s="342">
        <v>13684</v>
      </c>
      <c r="T44" s="121" t="s">
        <v>598</v>
      </c>
      <c r="U44" s="202">
        <v>96465</v>
      </c>
      <c r="V44" s="202">
        <v>6752</v>
      </c>
    </row>
    <row r="45" spans="1:27">
      <c r="A45" s="505" t="s">
        <v>674</v>
      </c>
      <c r="B45" s="120">
        <v>25</v>
      </c>
      <c r="C45" s="126">
        <v>2</v>
      </c>
      <c r="D45" s="126"/>
      <c r="L45" s="121" t="s">
        <v>593</v>
      </c>
      <c r="M45" s="342">
        <v>13485</v>
      </c>
      <c r="N45" s="342">
        <v>13629</v>
      </c>
      <c r="T45" s="121" t="s">
        <v>600</v>
      </c>
      <c r="U45" s="202">
        <v>96810</v>
      </c>
      <c r="V45" s="202">
        <v>6828</v>
      </c>
    </row>
    <row r="46" spans="1:27" ht="15" customHeight="1">
      <c r="A46" s="505" t="s">
        <v>675</v>
      </c>
      <c r="B46" s="120">
        <v>1605</v>
      </c>
      <c r="C46" s="126">
        <v>109</v>
      </c>
      <c r="D46" s="126"/>
      <c r="L46" s="121" t="s">
        <v>597</v>
      </c>
      <c r="M46" s="342">
        <v>13685</v>
      </c>
      <c r="N46" s="342">
        <v>13366</v>
      </c>
      <c r="O46" s="171"/>
      <c r="P46" s="171"/>
      <c r="Q46" s="171"/>
      <c r="T46" s="121" t="s">
        <v>602</v>
      </c>
      <c r="U46" s="202">
        <v>96750</v>
      </c>
      <c r="V46" s="202">
        <v>6824</v>
      </c>
    </row>
    <row r="47" spans="1:27">
      <c r="A47" s="505" t="s">
        <v>676</v>
      </c>
      <c r="B47" s="120">
        <v>145</v>
      </c>
      <c r="C47" s="126">
        <v>19</v>
      </c>
      <c r="D47" s="126"/>
      <c r="L47" s="121" t="s">
        <v>598</v>
      </c>
      <c r="M47" s="342">
        <v>14648</v>
      </c>
      <c r="N47" s="342">
        <v>13722</v>
      </c>
      <c r="O47" s="171"/>
      <c r="P47" s="171"/>
      <c r="Q47" s="171"/>
      <c r="T47" s="121" t="s">
        <v>615</v>
      </c>
      <c r="U47" s="202">
        <v>95895</v>
      </c>
      <c r="V47" s="202">
        <v>6851</v>
      </c>
    </row>
    <row r="48" spans="1:27">
      <c r="A48" s="505" t="s">
        <v>677</v>
      </c>
      <c r="B48" s="120">
        <v>125</v>
      </c>
      <c r="C48" s="126">
        <v>17</v>
      </c>
      <c r="D48" s="126"/>
      <c r="L48" s="121" t="s">
        <v>600</v>
      </c>
      <c r="M48" s="342">
        <v>12541</v>
      </c>
      <c r="N48" s="342">
        <v>13598</v>
      </c>
      <c r="O48" s="171"/>
      <c r="P48" s="171"/>
      <c r="Q48" s="171"/>
      <c r="T48" s="121" t="s">
        <v>627</v>
      </c>
      <c r="U48" s="202">
        <v>96185</v>
      </c>
      <c r="V48" s="202">
        <v>6876</v>
      </c>
    </row>
    <row r="49" spans="1:31" ht="15" customHeight="1">
      <c r="A49" s="505" t="s">
        <v>678</v>
      </c>
      <c r="B49" s="120">
        <v>0</v>
      </c>
      <c r="C49" s="126">
        <v>0</v>
      </c>
      <c r="D49" s="126"/>
      <c r="L49" s="121" t="s">
        <v>602</v>
      </c>
      <c r="M49" s="342">
        <v>11533</v>
      </c>
      <c r="N49" s="342">
        <v>13361</v>
      </c>
      <c r="T49" s="332" t="s">
        <v>699</v>
      </c>
      <c r="U49" s="202">
        <v>95900</v>
      </c>
      <c r="V49" s="1">
        <v>6840</v>
      </c>
    </row>
    <row r="50" spans="1:31">
      <c r="A50" s="505" t="s">
        <v>679</v>
      </c>
      <c r="B50" s="119">
        <v>65</v>
      </c>
      <c r="C50" s="126">
        <v>7</v>
      </c>
      <c r="D50" s="126"/>
      <c r="L50" s="121" t="s">
        <v>615</v>
      </c>
      <c r="M50" s="342">
        <v>11574</v>
      </c>
      <c r="N50" s="342">
        <v>13168</v>
      </c>
      <c r="T50" s="332" t="s">
        <v>710</v>
      </c>
      <c r="U50" s="202">
        <v>95345</v>
      </c>
      <c r="V50" s="1">
        <v>6803</v>
      </c>
    </row>
    <row r="51" spans="1:31">
      <c r="A51" s="505" t="s">
        <v>680</v>
      </c>
      <c r="B51" s="120">
        <v>1625</v>
      </c>
      <c r="C51" s="126">
        <v>153</v>
      </c>
      <c r="D51" s="126"/>
      <c r="L51" s="121" t="s">
        <v>627</v>
      </c>
      <c r="M51" s="342">
        <v>10173</v>
      </c>
      <c r="N51" s="342">
        <v>13125</v>
      </c>
      <c r="T51" s="332" t="s">
        <v>730</v>
      </c>
      <c r="U51" s="202">
        <v>95760</v>
      </c>
      <c r="V51" s="1">
        <v>6820</v>
      </c>
    </row>
    <row r="52" spans="1:31">
      <c r="A52" s="505" t="s">
        <v>681</v>
      </c>
      <c r="B52" s="120">
        <v>115</v>
      </c>
      <c r="C52" s="126">
        <v>6</v>
      </c>
      <c r="D52" s="126"/>
      <c r="L52" s="332"/>
      <c r="M52" s="478"/>
      <c r="N52" s="478"/>
      <c r="T52" s="332"/>
      <c r="V52" s="1"/>
    </row>
    <row r="53" spans="1:31">
      <c r="A53" s="505" t="s">
        <v>682</v>
      </c>
      <c r="B53" s="120">
        <v>355</v>
      </c>
      <c r="C53" s="126">
        <v>18</v>
      </c>
      <c r="D53" s="126"/>
      <c r="L53" s="121"/>
      <c r="M53" s="342"/>
      <c r="N53" s="342"/>
    </row>
    <row r="54" spans="1:31">
      <c r="A54" s="505" t="s">
        <v>683</v>
      </c>
      <c r="B54" s="120">
        <v>135</v>
      </c>
      <c r="C54" s="126">
        <v>5</v>
      </c>
      <c r="D54" s="126"/>
      <c r="L54" s="121"/>
      <c r="M54" s="342"/>
      <c r="N54" s="342"/>
    </row>
    <row r="55" spans="1:31">
      <c r="A55" s="505" t="s">
        <v>684</v>
      </c>
      <c r="B55" s="120">
        <v>85</v>
      </c>
      <c r="C55" s="126">
        <v>4</v>
      </c>
      <c r="D55" s="126"/>
      <c r="L55" s="121"/>
      <c r="M55" s="342"/>
      <c r="N55" s="342"/>
    </row>
    <row r="56" spans="1:31">
      <c r="A56" s="505" t="s">
        <v>685</v>
      </c>
      <c r="B56" s="120">
        <v>190</v>
      </c>
      <c r="C56" s="126">
        <v>3</v>
      </c>
      <c r="D56" s="126"/>
      <c r="L56" s="121"/>
      <c r="M56" s="342"/>
      <c r="N56" s="342"/>
      <c r="AC56" s="472"/>
      <c r="AD56" s="472"/>
      <c r="AE56" s="472"/>
    </row>
    <row r="57" spans="1:31">
      <c r="A57" s="505" t="s">
        <v>686</v>
      </c>
      <c r="B57" s="120">
        <v>1200</v>
      </c>
      <c r="C57" s="126">
        <v>72</v>
      </c>
      <c r="D57" s="126"/>
      <c r="L57" s="121"/>
      <c r="M57" s="342"/>
      <c r="N57" s="342"/>
      <c r="AC57" s="472"/>
      <c r="AD57" s="472"/>
      <c r="AE57" s="472"/>
    </row>
    <row r="58" spans="1:31">
      <c r="A58" s="505" t="s">
        <v>687</v>
      </c>
      <c r="B58" s="120">
        <v>175</v>
      </c>
      <c r="C58" s="126">
        <v>19</v>
      </c>
      <c r="D58" s="126"/>
      <c r="L58" s="121"/>
      <c r="M58" s="342"/>
      <c r="N58" s="342"/>
    </row>
    <row r="59" spans="1:31">
      <c r="A59" s="505" t="s">
        <v>688</v>
      </c>
      <c r="B59" s="120">
        <v>355</v>
      </c>
      <c r="C59" s="126">
        <v>29</v>
      </c>
      <c r="D59" s="126"/>
      <c r="L59" s="121"/>
      <c r="M59" s="342"/>
      <c r="N59" s="342"/>
    </row>
    <row r="60" spans="1:31">
      <c r="A60" s="505" t="s">
        <v>689</v>
      </c>
      <c r="B60" s="120">
        <v>205</v>
      </c>
      <c r="C60" s="126">
        <v>12</v>
      </c>
      <c r="D60" s="126"/>
      <c r="L60" s="121"/>
      <c r="M60" s="342"/>
      <c r="N60" s="342"/>
    </row>
    <row r="61" spans="1:31">
      <c r="A61" s="505" t="s">
        <v>690</v>
      </c>
      <c r="B61" s="120">
        <v>10</v>
      </c>
      <c r="C61" s="126">
        <v>3</v>
      </c>
      <c r="D61" s="126"/>
      <c r="L61" s="121"/>
      <c r="M61" s="342"/>
      <c r="N61" s="342"/>
    </row>
    <row r="62" spans="1:31">
      <c r="A62" s="505" t="s">
        <v>691</v>
      </c>
      <c r="B62" s="120">
        <v>30</v>
      </c>
      <c r="C62" s="126">
        <v>2</v>
      </c>
      <c r="D62" s="126"/>
      <c r="L62" s="121"/>
      <c r="M62" s="342"/>
      <c r="N62" s="342"/>
    </row>
    <row r="63" spans="1:31">
      <c r="A63" s="505" t="s">
        <v>692</v>
      </c>
      <c r="B63" s="120">
        <v>150</v>
      </c>
      <c r="C63" s="126">
        <v>5</v>
      </c>
      <c r="D63" s="126"/>
    </row>
    <row r="64" spans="1:31">
      <c r="A64" s="505" t="s">
        <v>693</v>
      </c>
      <c r="B64" s="120">
        <v>0</v>
      </c>
      <c r="C64" s="126">
        <v>0</v>
      </c>
      <c r="D64" s="126"/>
    </row>
    <row r="65" spans="1:16">
      <c r="A65" s="505" t="s">
        <v>281</v>
      </c>
      <c r="B65" s="120">
        <v>695</v>
      </c>
      <c r="C65" s="126">
        <v>86</v>
      </c>
      <c r="D65" s="126"/>
    </row>
    <row r="66" spans="1:16">
      <c r="A66" s="505" t="s">
        <v>694</v>
      </c>
      <c r="B66" s="120">
        <v>1205</v>
      </c>
      <c r="C66" s="126">
        <v>92</v>
      </c>
    </row>
    <row r="67" spans="1:16">
      <c r="A67" s="505" t="s">
        <v>695</v>
      </c>
      <c r="B67" s="120">
        <v>760</v>
      </c>
      <c r="C67" s="126">
        <v>71</v>
      </c>
    </row>
    <row r="68" spans="1:16">
      <c r="A68" s="505" t="s">
        <v>696</v>
      </c>
      <c r="B68" s="120">
        <v>195</v>
      </c>
      <c r="C68" s="126">
        <v>19</v>
      </c>
    </row>
    <row r="69" spans="1:16">
      <c r="A69" s="505" t="s">
        <v>697</v>
      </c>
      <c r="B69" s="120">
        <v>2555</v>
      </c>
      <c r="C69" s="126">
        <v>163</v>
      </c>
    </row>
    <row r="70" spans="1:16">
      <c r="A70" s="505" t="s">
        <v>700</v>
      </c>
      <c r="B70" s="120">
        <v>311375</v>
      </c>
      <c r="C70" s="120">
        <v>21111</v>
      </c>
    </row>
    <row r="71" spans="1:16">
      <c r="C71" s="126"/>
    </row>
    <row r="72" spans="1:16">
      <c r="C72" s="126"/>
    </row>
    <row r="73" spans="1:16" ht="15" customHeight="1">
      <c r="C73" s="126"/>
      <c r="K73" s="448"/>
      <c r="L73" s="449"/>
      <c r="M73" s="449"/>
      <c r="N73" s="449"/>
      <c r="O73" s="449"/>
      <c r="P73" s="449"/>
    </row>
    <row r="74" spans="1:16">
      <c r="B74" s="331"/>
      <c r="C74" s="126"/>
      <c r="K74" s="449"/>
      <c r="L74" s="449"/>
      <c r="M74" s="449"/>
      <c r="N74" s="449"/>
      <c r="O74" s="449"/>
      <c r="P74" s="449"/>
    </row>
    <row r="75" spans="1:16">
      <c r="K75" s="449"/>
      <c r="L75" s="449"/>
      <c r="M75" s="449"/>
      <c r="N75" s="449"/>
      <c r="O75" s="449"/>
      <c r="P75" s="449"/>
    </row>
    <row r="76" spans="1:16">
      <c r="K76" s="522" t="s">
        <v>628</v>
      </c>
      <c r="L76" s="522"/>
      <c r="M76" s="522"/>
      <c r="N76" s="522"/>
      <c r="O76" s="522"/>
      <c r="P76" s="522"/>
    </row>
    <row r="77" spans="1:16">
      <c r="K77" s="522"/>
      <c r="L77" s="522"/>
      <c r="M77" s="522"/>
      <c r="N77" s="522"/>
      <c r="O77" s="522"/>
      <c r="P77" s="522"/>
    </row>
    <row r="78" spans="1:16">
      <c r="K78" s="522"/>
      <c r="L78" s="522"/>
      <c r="M78" s="522"/>
      <c r="N78" s="522"/>
      <c r="O78" s="522"/>
      <c r="P78" s="522"/>
    </row>
    <row r="79" spans="1:16">
      <c r="K79" s="522"/>
      <c r="L79" s="522"/>
      <c r="M79" s="522"/>
      <c r="N79" s="522"/>
      <c r="O79" s="522"/>
      <c r="P79" s="522"/>
    </row>
    <row r="80" spans="1:16">
      <c r="K80" s="522"/>
      <c r="L80" s="522"/>
      <c r="M80" s="522"/>
      <c r="N80" s="522"/>
      <c r="O80" s="522"/>
      <c r="P80" s="522"/>
    </row>
    <row r="81" spans="1:16">
      <c r="K81" s="522"/>
      <c r="L81" s="522"/>
      <c r="M81" s="522"/>
      <c r="N81" s="522"/>
      <c r="O81" s="522"/>
      <c r="P81" s="522"/>
    </row>
    <row r="82" spans="1:16">
      <c r="A82" s="270" t="s">
        <v>410</v>
      </c>
      <c r="B82" s="120"/>
      <c r="C82" s="126"/>
      <c r="K82" s="522"/>
      <c r="L82" s="522"/>
      <c r="M82" s="522"/>
      <c r="N82" s="522"/>
      <c r="O82" s="522"/>
      <c r="P82" s="522"/>
    </row>
    <row r="83" spans="1:16">
      <c r="A83" s="502" t="s">
        <v>650</v>
      </c>
      <c r="K83" s="522"/>
      <c r="L83" s="522"/>
      <c r="M83" s="522"/>
      <c r="N83" s="522"/>
      <c r="O83" s="522"/>
      <c r="P83" s="522"/>
    </row>
    <row r="84" spans="1:16">
      <c r="K84" s="522"/>
      <c r="L84" s="522"/>
      <c r="M84" s="522"/>
      <c r="N84" s="522"/>
      <c r="O84" s="522"/>
      <c r="P84" s="522"/>
    </row>
    <row r="85" spans="1:16">
      <c r="K85" s="522"/>
      <c r="L85" s="522"/>
      <c r="M85" s="522"/>
      <c r="N85" s="522"/>
      <c r="O85" s="522"/>
      <c r="P85" s="522"/>
    </row>
    <row r="86" spans="1:16">
      <c r="A86" s="25" t="s">
        <v>304</v>
      </c>
      <c r="K86" s="522"/>
      <c r="L86" s="522"/>
      <c r="M86" s="522"/>
      <c r="N86" s="522"/>
      <c r="O86" s="522"/>
      <c r="P86" s="522"/>
    </row>
    <row r="87" spans="1:16">
      <c r="A87" s="25" t="s">
        <v>289</v>
      </c>
      <c r="K87" s="522"/>
      <c r="L87" s="522"/>
      <c r="M87" s="522"/>
      <c r="N87" s="522"/>
      <c r="O87" s="522"/>
      <c r="P87" s="522"/>
    </row>
    <row r="88" spans="1:16">
      <c r="K88" s="522"/>
      <c r="L88" s="522"/>
      <c r="M88" s="522"/>
      <c r="N88" s="522"/>
      <c r="O88" s="522"/>
      <c r="P88" s="522"/>
    </row>
    <row r="89" spans="1:16">
      <c r="K89" s="522"/>
      <c r="L89" s="522"/>
      <c r="M89" s="522"/>
      <c r="N89" s="522"/>
      <c r="O89" s="522"/>
      <c r="P89" s="522"/>
    </row>
    <row r="90" spans="1:16">
      <c r="K90" s="522"/>
      <c r="L90" s="522"/>
      <c r="M90" s="522"/>
      <c r="N90" s="522"/>
      <c r="O90" s="522"/>
      <c r="P90" s="522"/>
    </row>
    <row r="91" spans="1:16">
      <c r="K91" s="522"/>
      <c r="L91" s="522"/>
      <c r="M91" s="522"/>
      <c r="N91" s="522"/>
      <c r="O91" s="522"/>
      <c r="P91" s="522"/>
    </row>
  </sheetData>
  <sheetProtection algorithmName="SHA-512" hashValue="k6VEtbhjvICFyK354Wj8QcBkgBT+EM9m/cmC4exS4Us2A3NeHYWTTQDQijz3lSiBBW1blI9klUVRyVJ+abyTsg==" saltValue="zEhqT1GLElkMjoFMxifAOA==" spinCount="100000" sheet="1" objects="1" scenarios="1"/>
  <mergeCells count="7">
    <mergeCell ref="A20:C20"/>
    <mergeCell ref="K76:P91"/>
    <mergeCell ref="W1:Z3"/>
    <mergeCell ref="T1:V1"/>
    <mergeCell ref="A1:C1"/>
    <mergeCell ref="L1:N1"/>
    <mergeCell ref="P1:R1"/>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1"/>
  <sheetViews>
    <sheetView showGridLines="0" zoomScale="70" zoomScaleNormal="70" workbookViewId="0">
      <selection activeCell="L31" sqref="L31"/>
    </sheetView>
  </sheetViews>
  <sheetFormatPr baseColWidth="10" defaultRowHeight="15"/>
  <cols>
    <col min="1" max="1" width="16.5703125" customWidth="1"/>
    <col min="2" max="2" width="22" bestFit="1" customWidth="1"/>
    <col min="3" max="3" width="21.42578125" customWidth="1"/>
    <col min="4" max="4" width="14.28515625" customWidth="1"/>
    <col min="7" max="7" width="14.140625" customWidth="1"/>
    <col min="8" max="8" width="7.85546875" customWidth="1"/>
    <col min="9" max="9" width="12.28515625" customWidth="1"/>
    <col min="11" max="11" width="13.28515625" customWidth="1"/>
  </cols>
  <sheetData>
    <row r="1" spans="1:4" ht="18.75" customHeight="1">
      <c r="A1" s="529" t="s">
        <v>490</v>
      </c>
      <c r="B1" s="529"/>
      <c r="C1" s="529"/>
      <c r="D1" s="529"/>
    </row>
    <row r="2" spans="1:4" s="338" customFormat="1" ht="18.75" customHeight="1">
      <c r="A2" s="529"/>
      <c r="B2" s="529"/>
      <c r="C2" s="529"/>
      <c r="D2" s="529"/>
    </row>
    <row r="3" spans="1:4">
      <c r="A3" s="523">
        <v>2026</v>
      </c>
      <c r="B3" s="523"/>
      <c r="C3" s="523"/>
      <c r="D3" s="523"/>
    </row>
    <row r="4" spans="1:4" ht="51" customHeight="1">
      <c r="A4" s="425" t="s">
        <v>47</v>
      </c>
      <c r="B4" s="427" t="s">
        <v>488</v>
      </c>
      <c r="C4" s="428" t="s">
        <v>559</v>
      </c>
      <c r="D4" s="424" t="s">
        <v>489</v>
      </c>
    </row>
    <row r="5" spans="1:4" s="337" customFormat="1">
      <c r="A5" s="75" t="s">
        <v>407</v>
      </c>
      <c r="B5" s="1">
        <v>100651</v>
      </c>
      <c r="C5" s="1">
        <v>95866</v>
      </c>
      <c r="D5" s="356">
        <v>196517</v>
      </c>
    </row>
    <row r="6" spans="1:4">
      <c r="A6" s="75" t="s">
        <v>73</v>
      </c>
      <c r="B6" s="1">
        <v>68749</v>
      </c>
      <c r="C6" s="1">
        <v>94863</v>
      </c>
      <c r="D6" s="356">
        <v>163612</v>
      </c>
    </row>
    <row r="7" spans="1:4">
      <c r="A7" s="75" t="s">
        <v>74</v>
      </c>
      <c r="B7" s="1">
        <v>104012</v>
      </c>
      <c r="C7" s="1">
        <v>95353</v>
      </c>
      <c r="D7" s="356">
        <v>199365</v>
      </c>
    </row>
    <row r="8" spans="1:4" s="106" customFormat="1">
      <c r="A8" s="75" t="s">
        <v>75</v>
      </c>
      <c r="B8" s="1">
        <v>75352</v>
      </c>
      <c r="C8" s="1">
        <v>38270</v>
      </c>
      <c r="D8" s="356">
        <f>B8+C8</f>
        <v>113622</v>
      </c>
    </row>
    <row r="9" spans="1:4">
      <c r="A9" s="75" t="s">
        <v>76</v>
      </c>
      <c r="B9" s="1">
        <v>11371</v>
      </c>
      <c r="C9" s="1">
        <v>461</v>
      </c>
      <c r="D9" s="356">
        <v>11832</v>
      </c>
    </row>
    <row r="10" spans="1:4">
      <c r="A10" s="75" t="s">
        <v>77</v>
      </c>
      <c r="B10" s="1"/>
      <c r="C10" s="1"/>
      <c r="D10" s="356"/>
    </row>
    <row r="11" spans="1:4">
      <c r="A11" s="75" t="s">
        <v>78</v>
      </c>
      <c r="B11" s="1"/>
      <c r="C11" s="1"/>
      <c r="D11" s="356"/>
    </row>
    <row r="12" spans="1:4">
      <c r="A12" s="75" t="s">
        <v>79</v>
      </c>
      <c r="B12" s="1"/>
      <c r="C12" s="1"/>
      <c r="D12" s="356"/>
    </row>
    <row r="13" spans="1:4">
      <c r="A13" s="75" t="s">
        <v>80</v>
      </c>
      <c r="B13" s="1"/>
      <c r="C13" s="1"/>
      <c r="D13" s="356"/>
    </row>
    <row r="14" spans="1:4">
      <c r="A14" s="75" t="s">
        <v>81</v>
      </c>
      <c r="B14" s="1"/>
      <c r="C14" s="1"/>
      <c r="D14" s="356"/>
    </row>
    <row r="15" spans="1:4">
      <c r="A15" s="75" t="s">
        <v>82</v>
      </c>
      <c r="B15" s="1"/>
      <c r="C15" s="1"/>
      <c r="D15" s="488"/>
    </row>
    <row r="16" spans="1:4">
      <c r="A16" s="75" t="s">
        <v>83</v>
      </c>
      <c r="B16" s="1"/>
      <c r="C16" s="1"/>
      <c r="D16" s="356"/>
    </row>
    <row r="17" spans="1:15">
      <c r="A17" s="357" t="s">
        <v>622</v>
      </c>
      <c r="B17" s="358">
        <f>SUM(B5:B16)</f>
        <v>360135</v>
      </c>
      <c r="C17" s="358">
        <f t="shared" ref="C17" si="0">SUM(C5:C16)</f>
        <v>324813</v>
      </c>
      <c r="D17" s="358">
        <f>SUM(D5:D16)</f>
        <v>684948</v>
      </c>
    </row>
    <row r="19" spans="1:15">
      <c r="A19" s="335"/>
      <c r="B19" s="336"/>
      <c r="C19" s="336"/>
      <c r="D19" s="334"/>
      <c r="F19" s="341"/>
    </row>
    <row r="20" spans="1:15">
      <c r="F20" s="341"/>
      <c r="G20" s="341"/>
      <c r="H20" s="341"/>
      <c r="I20" s="341"/>
    </row>
    <row r="21" spans="1:15">
      <c r="F21" s="341"/>
      <c r="G21" s="341"/>
      <c r="H21" s="341"/>
      <c r="I21" s="341"/>
    </row>
    <row r="22" spans="1:15">
      <c r="A22" s="523">
        <v>2025</v>
      </c>
      <c r="B22" s="523"/>
      <c r="C22" s="523"/>
      <c r="D22" s="523"/>
      <c r="F22" s="341"/>
      <c r="G22" s="341"/>
      <c r="H22" s="341"/>
      <c r="I22" s="341"/>
    </row>
    <row r="23" spans="1:15" ht="51" customHeight="1">
      <c r="A23" s="425" t="s">
        <v>47</v>
      </c>
      <c r="B23" s="427" t="s">
        <v>488</v>
      </c>
      <c r="C23" s="428" t="s">
        <v>559</v>
      </c>
      <c r="D23" s="424" t="s">
        <v>489</v>
      </c>
      <c r="E23" s="426"/>
      <c r="F23" s="426"/>
      <c r="G23" s="190"/>
      <c r="H23" s="341"/>
      <c r="I23" s="341"/>
    </row>
    <row r="24" spans="1:15">
      <c r="A24" s="75" t="s">
        <v>407</v>
      </c>
      <c r="B24" s="355">
        <v>79900</v>
      </c>
      <c r="C24" s="355">
        <v>101683</v>
      </c>
      <c r="D24" s="356">
        <v>181583</v>
      </c>
      <c r="F24" s="341"/>
      <c r="G24" s="1"/>
      <c r="H24" s="341"/>
      <c r="I24" s="341"/>
    </row>
    <row r="25" spans="1:15">
      <c r="A25" s="75" t="s">
        <v>73</v>
      </c>
      <c r="B25" s="355">
        <v>64893</v>
      </c>
      <c r="C25" s="355">
        <v>84904</v>
      </c>
      <c r="D25" s="356">
        <v>149797</v>
      </c>
    </row>
    <row r="26" spans="1:15">
      <c r="A26" s="75" t="s">
        <v>74</v>
      </c>
      <c r="B26" s="355">
        <v>97939</v>
      </c>
      <c r="C26" s="355">
        <v>70720</v>
      </c>
      <c r="D26" s="356">
        <v>168659</v>
      </c>
    </row>
    <row r="27" spans="1:15">
      <c r="A27" s="75" t="s">
        <v>75</v>
      </c>
      <c r="B27" s="355">
        <v>87031</v>
      </c>
      <c r="C27" s="355">
        <v>24776</v>
      </c>
      <c r="D27" s="356">
        <v>111807</v>
      </c>
      <c r="O27" s="1"/>
    </row>
    <row r="28" spans="1:15">
      <c r="A28" s="75" t="s">
        <v>76</v>
      </c>
      <c r="B28" s="355">
        <v>15442</v>
      </c>
      <c r="C28" s="354">
        <v>148</v>
      </c>
      <c r="D28" s="356">
        <v>15590</v>
      </c>
    </row>
    <row r="29" spans="1:15">
      <c r="A29" s="75" t="s">
        <v>77</v>
      </c>
      <c r="B29" s="355">
        <v>7470</v>
      </c>
      <c r="C29" s="354">
        <v>143</v>
      </c>
      <c r="D29" s="356">
        <v>7613</v>
      </c>
    </row>
    <row r="30" spans="1:15">
      <c r="A30" s="75" t="s">
        <v>78</v>
      </c>
      <c r="B30" s="355">
        <v>6153</v>
      </c>
      <c r="C30" s="354">
        <v>51</v>
      </c>
      <c r="D30" s="356">
        <v>6204</v>
      </c>
    </row>
    <row r="31" spans="1:15">
      <c r="A31" s="75" t="s">
        <v>79</v>
      </c>
      <c r="B31" s="355">
        <v>9632</v>
      </c>
      <c r="C31" s="354">
        <v>8</v>
      </c>
      <c r="D31" s="356">
        <v>9640</v>
      </c>
    </row>
    <row r="32" spans="1:15">
      <c r="A32" s="75" t="s">
        <v>80</v>
      </c>
      <c r="B32" s="355">
        <v>17651</v>
      </c>
      <c r="C32" s="355">
        <v>390</v>
      </c>
      <c r="D32" s="356">
        <v>18041</v>
      </c>
    </row>
    <row r="33" spans="1:4">
      <c r="A33" s="75" t="s">
        <v>81</v>
      </c>
      <c r="B33" s="355">
        <v>70483</v>
      </c>
      <c r="C33" s="355">
        <v>22571</v>
      </c>
      <c r="D33" s="356">
        <v>93054</v>
      </c>
    </row>
    <row r="34" spans="1:4">
      <c r="A34" s="75" t="s">
        <v>82</v>
      </c>
      <c r="B34" s="355">
        <v>117835</v>
      </c>
      <c r="C34" s="404">
        <v>71262</v>
      </c>
      <c r="D34" s="356">
        <v>189097</v>
      </c>
    </row>
    <row r="35" spans="1:4">
      <c r="A35" s="75" t="s">
        <v>83</v>
      </c>
      <c r="B35" s="402">
        <v>103335</v>
      </c>
      <c r="C35" s="402">
        <v>96396</v>
      </c>
      <c r="D35" s="356">
        <v>199731</v>
      </c>
    </row>
    <row r="36" spans="1:4">
      <c r="A36" s="357" t="s">
        <v>621</v>
      </c>
      <c r="B36" s="358">
        <v>677764</v>
      </c>
      <c r="C36" s="358">
        <v>473052</v>
      </c>
      <c r="D36" s="358">
        <v>1150816</v>
      </c>
    </row>
    <row r="40" spans="1:4">
      <c r="A40" s="2" t="s">
        <v>491</v>
      </c>
    </row>
    <row r="41" spans="1:4">
      <c r="A41" s="2" t="s">
        <v>41</v>
      </c>
    </row>
  </sheetData>
  <sheetProtection algorithmName="SHA-512" hashValue="FYBGPB0nNLy3UxLK+klW6w4t8jUO1uM1XklDgMa8imWJoOd272HD1dGj4XsOvpaOqujM5ap1P1KcDkFQHDlSug==" saltValue="CGDzwAN/r6YSXfEs4BkX9A==" spinCount="100000" sheet="1" objects="1" scenarios="1"/>
  <mergeCells count="3">
    <mergeCell ref="A1:D2"/>
    <mergeCell ref="A3:D3"/>
    <mergeCell ref="A22:D22"/>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7"/>
  <sheetViews>
    <sheetView showGridLines="0" zoomScale="85" zoomScaleNormal="85" workbookViewId="0">
      <selection activeCell="R24" sqref="R24"/>
    </sheetView>
  </sheetViews>
  <sheetFormatPr baseColWidth="10" defaultRowHeight="15"/>
  <cols>
    <col min="1" max="2" width="11.42578125" style="474"/>
    <col min="3" max="3" width="11.42578125" style="474" customWidth="1"/>
    <col min="4" max="7" width="11.42578125" style="474"/>
    <col min="8" max="8" width="0" style="474" hidden="1" customWidth="1"/>
    <col min="9" max="13" width="11.42578125" style="474"/>
    <col min="14" max="14" width="22.7109375" style="474" customWidth="1"/>
    <col min="15" max="15" width="22.5703125" style="474" customWidth="1"/>
    <col min="16" max="16" width="22.7109375" style="474" customWidth="1"/>
    <col min="17" max="16384" width="11.42578125" style="474"/>
  </cols>
  <sheetData>
    <row r="1" spans="1:18" s="115" customFormat="1" ht="22.5" customHeight="1">
      <c r="A1" s="530" t="s">
        <v>84</v>
      </c>
      <c r="B1" s="530"/>
      <c r="C1" s="530"/>
      <c r="D1" s="530"/>
      <c r="E1" s="530"/>
      <c r="F1" s="530"/>
      <c r="G1" s="530"/>
      <c r="H1" s="530"/>
      <c r="I1" s="530"/>
      <c r="J1" s="530"/>
      <c r="K1" s="530"/>
      <c r="L1" s="530"/>
      <c r="M1" s="530"/>
      <c r="N1" s="530"/>
      <c r="O1" s="530"/>
      <c r="P1" s="114"/>
      <c r="Q1" s="114"/>
      <c r="R1" s="114"/>
    </row>
    <row r="2" spans="1:18">
      <c r="A2" s="10"/>
      <c r="B2" s="89"/>
      <c r="C2" s="89"/>
      <c r="D2" s="89"/>
      <c r="E2" s="89"/>
      <c r="F2" s="22"/>
      <c r="G2" s="9"/>
      <c r="H2" s="9"/>
      <c r="I2" s="9"/>
      <c r="J2" s="9"/>
      <c r="K2" s="9"/>
      <c r="L2" s="9"/>
      <c r="M2" s="9"/>
      <c r="N2" s="9"/>
      <c r="O2" s="9"/>
    </row>
    <row r="3" spans="1:18">
      <c r="A3" s="10"/>
      <c r="B3" s="10"/>
      <c r="C3" s="10"/>
      <c r="D3" s="10"/>
      <c r="E3" s="10"/>
      <c r="F3" s="9"/>
      <c r="G3" s="9"/>
      <c r="H3" s="9"/>
      <c r="I3" s="9"/>
      <c r="J3" s="9"/>
      <c r="K3" s="9"/>
      <c r="L3" s="9"/>
      <c r="M3" s="9"/>
      <c r="N3" s="9"/>
      <c r="O3" s="9"/>
    </row>
    <row r="4" spans="1:18">
      <c r="A4" s="531" t="s">
        <v>85</v>
      </c>
      <c r="B4" s="531"/>
      <c r="C4" s="531"/>
      <c r="D4" s="531"/>
      <c r="E4" s="531"/>
      <c r="F4" s="531"/>
      <c r="G4" s="11"/>
      <c r="H4" s="11"/>
      <c r="I4" s="531" t="s">
        <v>86</v>
      </c>
      <c r="J4" s="531"/>
      <c r="K4" s="531"/>
      <c r="L4" s="531"/>
      <c r="M4" s="531"/>
      <c r="N4" s="531"/>
      <c r="O4" s="9"/>
    </row>
    <row r="5" spans="1:18" ht="25.5">
      <c r="A5" s="13" t="s">
        <v>87</v>
      </c>
      <c r="B5" s="14" t="s">
        <v>88</v>
      </c>
      <c r="C5" s="14" t="s">
        <v>89</v>
      </c>
      <c r="D5" s="15" t="s">
        <v>90</v>
      </c>
      <c r="E5" s="15" t="s">
        <v>91</v>
      </c>
      <c r="F5" s="16" t="s">
        <v>92</v>
      </c>
      <c r="G5" s="9"/>
      <c r="H5" s="9"/>
      <c r="I5" s="13" t="s">
        <v>93</v>
      </c>
      <c r="J5" s="14" t="s">
        <v>88</v>
      </c>
      <c r="K5" s="14" t="s">
        <v>89</v>
      </c>
      <c r="L5" s="15" t="s">
        <v>90</v>
      </c>
      <c r="M5" s="15" t="s">
        <v>91</v>
      </c>
      <c r="N5" s="16" t="s">
        <v>94</v>
      </c>
    </row>
    <row r="6" spans="1:18">
      <c r="A6" s="17">
        <v>46023</v>
      </c>
      <c r="B6" s="496">
        <v>26652</v>
      </c>
      <c r="C6" s="496">
        <v>36330</v>
      </c>
      <c r="D6" s="497">
        <v>3126</v>
      </c>
      <c r="E6" s="498">
        <v>59856</v>
      </c>
      <c r="F6" s="461">
        <v>62982</v>
      </c>
      <c r="G6" s="9"/>
      <c r="H6" s="9"/>
      <c r="I6" s="130">
        <v>2014</v>
      </c>
      <c r="J6" s="18">
        <v>58134</v>
      </c>
      <c r="K6" s="18">
        <v>56797</v>
      </c>
      <c r="L6" s="18">
        <v>7379</v>
      </c>
      <c r="M6" s="18">
        <v>107552</v>
      </c>
      <c r="N6" s="315">
        <v>114931</v>
      </c>
    </row>
    <row r="7" spans="1:18" s="255" customFormat="1">
      <c r="A7" s="17">
        <v>46054</v>
      </c>
      <c r="B7" s="254">
        <v>26539</v>
      </c>
      <c r="C7" s="254">
        <v>36384</v>
      </c>
      <c r="D7" s="22">
        <v>3265</v>
      </c>
      <c r="E7" s="468">
        <v>59658</v>
      </c>
      <c r="F7" s="461">
        <v>62923</v>
      </c>
      <c r="G7" s="22"/>
      <c r="H7" s="9"/>
      <c r="I7" s="130">
        <v>2015</v>
      </c>
      <c r="J7" s="18">
        <v>53523</v>
      </c>
      <c r="K7" s="18">
        <v>54850</v>
      </c>
      <c r="L7" s="18">
        <v>6521</v>
      </c>
      <c r="M7" s="18">
        <v>101852</v>
      </c>
      <c r="N7" s="315">
        <v>108373</v>
      </c>
    </row>
    <row r="8" spans="1:18" s="106" customFormat="1">
      <c r="A8" s="17">
        <v>46082</v>
      </c>
      <c r="B8" s="254">
        <v>26928</v>
      </c>
      <c r="C8" s="254">
        <v>36573</v>
      </c>
      <c r="D8" s="22">
        <v>3598</v>
      </c>
      <c r="E8" s="468">
        <v>59903</v>
      </c>
      <c r="F8" s="461">
        <v>63501</v>
      </c>
      <c r="G8" s="253"/>
      <c r="H8" s="253"/>
      <c r="I8" s="130">
        <v>2016</v>
      </c>
      <c r="J8" s="18">
        <v>49494</v>
      </c>
      <c r="K8" s="18">
        <v>53655</v>
      </c>
      <c r="L8" s="18">
        <v>5328</v>
      </c>
      <c r="M8" s="18">
        <v>97821</v>
      </c>
      <c r="N8" s="315">
        <v>103149</v>
      </c>
    </row>
    <row r="9" spans="1:18">
      <c r="A9" s="17">
        <v>46113</v>
      </c>
      <c r="B9" s="254">
        <v>26637</v>
      </c>
      <c r="C9" s="254">
        <v>36328</v>
      </c>
      <c r="D9" s="264">
        <v>3353</v>
      </c>
      <c r="E9" s="467">
        <v>59612</v>
      </c>
      <c r="F9" s="461">
        <v>62965</v>
      </c>
      <c r="G9" s="194"/>
      <c r="H9" s="22"/>
      <c r="I9" s="130">
        <v>2017</v>
      </c>
      <c r="J9" s="18">
        <v>45576</v>
      </c>
      <c r="K9" s="18">
        <v>52375</v>
      </c>
      <c r="L9" s="18">
        <v>6044</v>
      </c>
      <c r="M9" s="18">
        <v>91907</v>
      </c>
      <c r="N9" s="315">
        <v>97951</v>
      </c>
    </row>
    <row r="10" spans="1:18" s="353" customFormat="1">
      <c r="A10" s="109">
        <v>46143</v>
      </c>
      <c r="B10" s="495">
        <v>26462</v>
      </c>
      <c r="C10" s="495">
        <v>36252</v>
      </c>
      <c r="D10" s="507">
        <v>3250</v>
      </c>
      <c r="E10" s="490">
        <v>59464</v>
      </c>
      <c r="F10" s="316">
        <v>62714</v>
      </c>
      <c r="G10" s="352"/>
      <c r="H10" s="352"/>
      <c r="I10" s="130">
        <v>2018</v>
      </c>
      <c r="J10" s="351">
        <v>41129</v>
      </c>
      <c r="K10" s="351">
        <v>50921</v>
      </c>
      <c r="L10" s="351">
        <v>5576</v>
      </c>
      <c r="M10" s="351">
        <v>86474</v>
      </c>
      <c r="N10" s="315">
        <v>92050</v>
      </c>
    </row>
    <row r="11" spans="1:18">
      <c r="A11" s="17">
        <v>46174</v>
      </c>
      <c r="B11" s="254"/>
      <c r="C11" s="254"/>
      <c r="D11" s="264"/>
      <c r="E11" s="467"/>
      <c r="F11" s="461"/>
      <c r="G11" s="22"/>
      <c r="H11" s="22"/>
      <c r="I11" s="130">
        <v>2019</v>
      </c>
      <c r="J11" s="18">
        <v>39836</v>
      </c>
      <c r="K11" s="18">
        <v>49947</v>
      </c>
      <c r="L11" s="18">
        <v>5707</v>
      </c>
      <c r="M11" s="18">
        <v>84076</v>
      </c>
      <c r="N11" s="315">
        <v>89783</v>
      </c>
    </row>
    <row r="12" spans="1:18">
      <c r="A12" s="17">
        <v>46204</v>
      </c>
      <c r="B12" s="254"/>
      <c r="C12" s="254"/>
      <c r="D12" s="254"/>
      <c r="E12" s="254"/>
      <c r="F12" s="461"/>
      <c r="G12" s="22"/>
      <c r="H12" s="22"/>
      <c r="I12" s="130">
        <v>2020</v>
      </c>
      <c r="J12" s="18">
        <v>40983</v>
      </c>
      <c r="K12" s="18">
        <v>50406</v>
      </c>
      <c r="L12" s="18">
        <v>5806</v>
      </c>
      <c r="M12" s="18">
        <v>85583</v>
      </c>
      <c r="N12" s="315">
        <v>91389</v>
      </c>
    </row>
    <row r="13" spans="1:18">
      <c r="A13" s="17">
        <v>46235</v>
      </c>
      <c r="B13" s="254"/>
      <c r="C13" s="254"/>
      <c r="D13" s="254"/>
      <c r="E13" s="254"/>
      <c r="F13" s="461"/>
      <c r="G13" s="22"/>
      <c r="H13" s="22"/>
      <c r="I13" s="130">
        <v>2021</v>
      </c>
      <c r="J13" s="18">
        <v>56457</v>
      </c>
      <c r="K13" s="18">
        <v>65878</v>
      </c>
      <c r="L13" s="18">
        <v>9877</v>
      </c>
      <c r="M13" s="18">
        <v>112458</v>
      </c>
      <c r="N13" s="315">
        <v>122335</v>
      </c>
    </row>
    <row r="14" spans="1:18">
      <c r="A14" s="17">
        <v>46266</v>
      </c>
      <c r="B14" s="254"/>
      <c r="C14" s="254"/>
      <c r="D14" s="254"/>
      <c r="E14" s="254"/>
      <c r="F14" s="461"/>
      <c r="G14" s="194"/>
      <c r="H14" s="22"/>
      <c r="I14" s="130">
        <v>2022</v>
      </c>
      <c r="J14" s="18">
        <v>39466</v>
      </c>
      <c r="K14" s="18">
        <v>50035</v>
      </c>
      <c r="L14" s="18">
        <v>5078</v>
      </c>
      <c r="M14" s="18">
        <v>84423</v>
      </c>
      <c r="N14" s="315">
        <v>89501</v>
      </c>
    </row>
    <row r="15" spans="1:18">
      <c r="A15" s="17">
        <v>46296</v>
      </c>
      <c r="B15" s="254"/>
      <c r="C15" s="254"/>
      <c r="D15" s="254"/>
      <c r="E15" s="254"/>
      <c r="F15" s="461"/>
      <c r="G15" s="22"/>
      <c r="H15" s="22"/>
      <c r="I15" s="130">
        <v>2023</v>
      </c>
      <c r="J15" s="18">
        <v>34720</v>
      </c>
      <c r="K15" s="18">
        <v>45764</v>
      </c>
      <c r="L15" s="18">
        <v>4268</v>
      </c>
      <c r="M15" s="18">
        <v>76216</v>
      </c>
      <c r="N15" s="315">
        <v>80484</v>
      </c>
    </row>
    <row r="16" spans="1:18">
      <c r="A16" s="17">
        <v>46327</v>
      </c>
      <c r="B16" s="254"/>
      <c r="C16" s="254"/>
      <c r="D16" s="254"/>
      <c r="E16" s="254"/>
      <c r="F16" s="461"/>
      <c r="G16" s="194"/>
      <c r="H16" s="22"/>
      <c r="I16" s="235">
        <v>2024</v>
      </c>
      <c r="J16" s="18">
        <v>31445</v>
      </c>
      <c r="K16" s="18">
        <v>41598</v>
      </c>
      <c r="L16" s="18">
        <v>3980</v>
      </c>
      <c r="M16" s="18">
        <v>69063</v>
      </c>
      <c r="N16" s="315">
        <v>73043</v>
      </c>
    </row>
    <row r="17" spans="1:20" s="483" customFormat="1">
      <c r="A17" s="17">
        <v>46357</v>
      </c>
      <c r="B17" s="254"/>
      <c r="C17" s="254"/>
      <c r="D17" s="254"/>
      <c r="E17" s="489"/>
      <c r="F17" s="461"/>
      <c r="G17" s="194"/>
      <c r="H17" s="22"/>
      <c r="I17" s="235">
        <v>2025</v>
      </c>
      <c r="J17" s="18">
        <v>28787</v>
      </c>
      <c r="K17" s="18">
        <v>38890</v>
      </c>
      <c r="L17" s="18">
        <v>3626</v>
      </c>
      <c r="M17" s="18">
        <v>64051</v>
      </c>
      <c r="N17" s="315">
        <v>67677</v>
      </c>
    </row>
    <row r="18" spans="1:20">
      <c r="A18" s="17">
        <v>45992</v>
      </c>
      <c r="B18" s="18">
        <v>26800</v>
      </c>
      <c r="C18" s="18">
        <v>36189</v>
      </c>
      <c r="D18" s="18">
        <v>3159</v>
      </c>
      <c r="E18" s="22">
        <v>59830</v>
      </c>
      <c r="F18" s="461">
        <v>62989</v>
      </c>
      <c r="G18" s="194"/>
      <c r="H18" s="194"/>
      <c r="I18" s="235">
        <v>2026</v>
      </c>
      <c r="J18" s="325">
        <v>26652</v>
      </c>
      <c r="K18" s="325">
        <v>36330</v>
      </c>
      <c r="L18" s="259">
        <v>3126</v>
      </c>
      <c r="M18" s="326">
        <v>59856</v>
      </c>
      <c r="N18" s="316">
        <v>62982</v>
      </c>
      <c r="S18" s="106"/>
    </row>
    <row r="19" spans="1:20">
      <c r="A19" s="9"/>
      <c r="B19" s="194"/>
      <c r="C19" s="194"/>
      <c r="D19" s="9"/>
      <c r="E19" s="9"/>
      <c r="F19" s="9"/>
      <c r="G19" s="22"/>
      <c r="H19" s="22"/>
      <c r="O19" s="9"/>
    </row>
    <row r="20" spans="1:20">
      <c r="A20" s="9"/>
      <c r="B20" s="9"/>
      <c r="C20" s="9"/>
      <c r="D20" s="9"/>
      <c r="E20" s="9"/>
      <c r="F20" s="9"/>
      <c r="G20" s="9"/>
      <c r="H20" s="22"/>
      <c r="I20" s="1"/>
      <c r="J20" s="1"/>
      <c r="K20" s="1"/>
      <c r="L20" s="1"/>
      <c r="M20" s="1"/>
      <c r="N20" s="9"/>
      <c r="O20" s="9"/>
    </row>
    <row r="21" spans="1:20">
      <c r="A21" s="22"/>
      <c r="B21" s="22"/>
      <c r="C21" s="22"/>
      <c r="D21" s="22"/>
      <c r="E21" s="22"/>
      <c r="F21" s="22"/>
      <c r="G21" s="9"/>
      <c r="H21" s="22"/>
      <c r="I21" s="22"/>
      <c r="J21" s="22"/>
      <c r="K21" s="1"/>
    </row>
    <row r="22" spans="1:20">
      <c r="A22" s="9"/>
      <c r="B22" s="9"/>
      <c r="C22" s="9"/>
      <c r="D22" s="9"/>
      <c r="E22" s="9"/>
      <c r="F22" s="9"/>
      <c r="G22" s="9"/>
      <c r="H22" s="22"/>
    </row>
    <row r="23" spans="1:20">
      <c r="A23" s="22"/>
      <c r="B23" s="22"/>
      <c r="C23" s="22"/>
      <c r="D23" s="22"/>
      <c r="E23" s="22"/>
      <c r="F23" s="22"/>
      <c r="G23" s="9"/>
      <c r="H23" s="22"/>
      <c r="I23" s="1"/>
    </row>
    <row r="24" spans="1:20">
      <c r="A24" s="17"/>
      <c r="B24" s="19"/>
      <c r="C24" s="19"/>
      <c r="D24" s="19"/>
      <c r="E24" s="20"/>
      <c r="F24" s="17"/>
      <c r="G24" s="9"/>
      <c r="H24" s="9"/>
    </row>
    <row r="25" spans="1:20">
      <c r="A25" s="17"/>
      <c r="B25" s="19"/>
      <c r="C25" s="19"/>
      <c r="D25" s="19"/>
      <c r="E25" s="20"/>
      <c r="F25" s="17"/>
      <c r="G25" s="9"/>
      <c r="H25" s="9"/>
    </row>
    <row r="26" spans="1:20">
      <c r="A26" s="17"/>
      <c r="B26" s="19"/>
      <c r="C26" s="19"/>
      <c r="D26" s="19"/>
      <c r="E26" s="20"/>
      <c r="F26" s="17"/>
      <c r="G26" s="9"/>
      <c r="H26" s="9"/>
    </row>
    <row r="27" spans="1:20">
      <c r="A27" s="17"/>
      <c r="B27" s="23"/>
      <c r="C27" s="23"/>
      <c r="D27" s="23"/>
      <c r="E27" s="24"/>
      <c r="F27" s="17"/>
      <c r="G27" s="9"/>
      <c r="H27" s="9"/>
    </row>
    <row r="28" spans="1:20">
      <c r="A28" s="9"/>
      <c r="B28" s="22"/>
      <c r="C28" s="22"/>
      <c r="D28" s="22"/>
      <c r="E28" s="9"/>
      <c r="F28" s="9"/>
      <c r="G28" s="9"/>
      <c r="H28" s="9"/>
      <c r="Q28" s="1"/>
      <c r="R28" s="1"/>
      <c r="S28" s="1"/>
      <c r="T28" s="1"/>
    </row>
    <row r="29" spans="1:20">
      <c r="A29" s="9"/>
      <c r="B29" s="9"/>
      <c r="C29" s="22"/>
      <c r="D29" s="22"/>
      <c r="E29" s="22"/>
      <c r="F29" s="22"/>
      <c r="G29" s="11"/>
      <c r="H29" s="9"/>
    </row>
    <row r="30" spans="1:20">
      <c r="B30" s="1"/>
      <c r="C30" s="22"/>
      <c r="D30" s="22"/>
      <c r="E30" s="22"/>
      <c r="F30" s="9"/>
      <c r="G30" s="9"/>
      <c r="H30" s="9"/>
      <c r="R30" s="1"/>
    </row>
    <row r="31" spans="1:20">
      <c r="C31" s="9"/>
      <c r="D31" s="9"/>
      <c r="E31" s="9"/>
      <c r="F31" s="9"/>
      <c r="G31" s="9"/>
      <c r="H31" s="9"/>
    </row>
    <row r="32" spans="1:20">
      <c r="A32" s="9"/>
      <c r="B32" s="9"/>
      <c r="C32" s="22"/>
      <c r="D32" s="22"/>
      <c r="E32" s="9"/>
      <c r="F32" s="9"/>
      <c r="G32" s="9"/>
      <c r="H32" s="9"/>
    </row>
    <row r="33" spans="1:20">
      <c r="A33" s="9"/>
      <c r="B33" s="9"/>
      <c r="C33" s="9"/>
      <c r="D33" s="9"/>
      <c r="E33" s="9"/>
      <c r="F33" s="9"/>
      <c r="G33" s="9"/>
      <c r="H33" s="9"/>
    </row>
    <row r="34" spans="1:20">
      <c r="A34" s="9"/>
      <c r="B34" s="9"/>
      <c r="C34" s="9"/>
      <c r="D34" s="9"/>
      <c r="E34" s="9"/>
      <c r="F34" s="9"/>
      <c r="G34" s="9"/>
      <c r="H34" s="9"/>
      <c r="S34" s="1"/>
    </row>
    <row r="35" spans="1:20">
      <c r="A35" s="9"/>
      <c r="B35" s="9"/>
      <c r="C35" s="9"/>
      <c r="D35" s="9"/>
      <c r="E35" s="9"/>
      <c r="F35" s="9"/>
      <c r="G35" s="9"/>
      <c r="H35" s="9"/>
    </row>
    <row r="36" spans="1:20">
      <c r="A36" s="9"/>
      <c r="B36" s="9"/>
      <c r="C36" s="9"/>
      <c r="D36" s="9"/>
      <c r="E36" s="9"/>
      <c r="F36" s="9"/>
      <c r="G36" s="9"/>
      <c r="H36" s="9"/>
    </row>
    <row r="37" spans="1:20">
      <c r="C37" s="9"/>
      <c r="D37" s="9"/>
      <c r="E37" s="9"/>
      <c r="F37" s="9"/>
      <c r="G37" s="9"/>
      <c r="H37" s="9"/>
    </row>
    <row r="38" spans="1:20">
      <c r="C38" s="9"/>
      <c r="D38" s="9"/>
      <c r="E38" s="9"/>
      <c r="F38" s="9"/>
      <c r="G38" s="9"/>
      <c r="H38" s="9"/>
    </row>
    <row r="39" spans="1:20">
      <c r="A39" s="9"/>
      <c r="B39" s="9"/>
      <c r="C39" s="9"/>
      <c r="D39" s="9"/>
      <c r="E39" s="9"/>
      <c r="F39" s="9"/>
      <c r="G39" s="9"/>
      <c r="H39" s="9"/>
    </row>
    <row r="40" spans="1:20">
      <c r="A40" s="9"/>
      <c r="B40" s="9"/>
      <c r="C40" s="9"/>
      <c r="D40" s="9"/>
      <c r="E40" s="9"/>
      <c r="F40" s="9"/>
      <c r="G40" s="9"/>
      <c r="H40" s="9"/>
      <c r="I40" s="533" t="s">
        <v>432</v>
      </c>
      <c r="J40" s="533"/>
      <c r="K40" s="533"/>
      <c r="L40" s="533"/>
      <c r="M40" s="533"/>
      <c r="N40" s="533"/>
      <c r="O40" s="533"/>
      <c r="P40" s="533"/>
    </row>
    <row r="41" spans="1:20">
      <c r="A41" s="9"/>
      <c r="B41" s="9"/>
      <c r="C41" s="9"/>
      <c r="D41" s="9"/>
      <c r="E41" s="9"/>
      <c r="F41" s="9"/>
      <c r="G41" s="9"/>
      <c r="H41" s="9"/>
      <c r="I41" s="296" t="s">
        <v>87</v>
      </c>
      <c r="J41" s="300" t="s">
        <v>446</v>
      </c>
      <c r="K41" s="299" t="s">
        <v>523</v>
      </c>
      <c r="L41" s="300" t="s">
        <v>571</v>
      </c>
      <c r="M41" s="299" t="s">
        <v>613</v>
      </c>
      <c r="N41" s="312" t="s">
        <v>524</v>
      </c>
      <c r="O41" s="297" t="s">
        <v>572</v>
      </c>
      <c r="P41" s="297" t="s">
        <v>614</v>
      </c>
    </row>
    <row r="42" spans="1:20">
      <c r="A42" s="9"/>
      <c r="B42" s="9"/>
      <c r="C42" s="9"/>
      <c r="D42" s="9"/>
      <c r="E42" s="9"/>
      <c r="F42" s="9"/>
      <c r="G42" s="9"/>
      <c r="H42" s="9"/>
      <c r="I42" s="21" t="s">
        <v>407</v>
      </c>
      <c r="J42" s="12">
        <v>80484</v>
      </c>
      <c r="K42" s="12">
        <v>73043</v>
      </c>
      <c r="L42" s="1">
        <v>67677</v>
      </c>
      <c r="M42" s="107">
        <v>62982</v>
      </c>
      <c r="N42" s="313">
        <f t="shared" ref="N42:N50" si="0">((K42-J42)/J42)*100</f>
        <v>-9.2453158391730028</v>
      </c>
      <c r="O42" s="313">
        <f>((L42-K42)/K42)*100</f>
        <v>-7.346357624960639</v>
      </c>
      <c r="P42" s="313">
        <f t="shared" ref="P42:P46" si="1">((M42-L42)/L42)*100</f>
        <v>-6.93736424486901</v>
      </c>
    </row>
    <row r="43" spans="1:20">
      <c r="A43" s="9"/>
      <c r="B43" s="9"/>
      <c r="C43" s="9"/>
      <c r="D43" s="9"/>
      <c r="E43" s="9"/>
      <c r="F43" s="9"/>
      <c r="G43" s="9"/>
      <c r="H43" s="9"/>
      <c r="I43" s="21" t="s">
        <v>73</v>
      </c>
      <c r="J43" s="12">
        <v>81563</v>
      </c>
      <c r="K43" s="12">
        <v>73156</v>
      </c>
      <c r="L43" s="202">
        <v>68608</v>
      </c>
      <c r="M43" s="107">
        <v>62923</v>
      </c>
      <c r="N43" s="313">
        <f t="shared" si="0"/>
        <v>-10.307369763250493</v>
      </c>
      <c r="O43" s="313">
        <f t="shared" ref="O43:O50" si="2">((L43-K43)/K43)*100</f>
        <v>-6.216851659467439</v>
      </c>
      <c r="P43" s="313">
        <f t="shared" si="1"/>
        <v>-8.2862056902985071</v>
      </c>
    </row>
    <row r="44" spans="1:20">
      <c r="B44" s="22"/>
      <c r="C44" s="22"/>
      <c r="D44" s="22"/>
      <c r="E44" s="22"/>
      <c r="F44" s="9"/>
      <c r="G44" s="9"/>
      <c r="H44" s="9"/>
      <c r="I44" s="21" t="s">
        <v>74</v>
      </c>
      <c r="J44" s="12">
        <v>79550</v>
      </c>
      <c r="K44" s="12">
        <v>70986</v>
      </c>
      <c r="L44" s="1">
        <v>68418</v>
      </c>
      <c r="M44" s="107">
        <v>63501</v>
      </c>
      <c r="N44" s="313">
        <f t="shared" si="0"/>
        <v>-10.765556253928347</v>
      </c>
      <c r="O44" s="313">
        <f t="shared" si="2"/>
        <v>-3.6176147409348323</v>
      </c>
      <c r="P44" s="313">
        <f t="shared" si="1"/>
        <v>-7.1867052530035958</v>
      </c>
      <c r="T44" s="1"/>
    </row>
    <row r="45" spans="1:20" ht="15" customHeight="1">
      <c r="B45" s="189"/>
      <c r="C45" s="189"/>
      <c r="D45" s="189"/>
      <c r="E45" s="189"/>
      <c r="F45" s="189"/>
      <c r="G45" s="189"/>
      <c r="H45" s="9"/>
      <c r="I45" s="21" t="s">
        <v>75</v>
      </c>
      <c r="J45" s="12">
        <v>77760</v>
      </c>
      <c r="K45" s="12">
        <v>71793</v>
      </c>
      <c r="L45" s="1">
        <v>67192</v>
      </c>
      <c r="M45" s="107">
        <v>62965</v>
      </c>
      <c r="N45" s="313">
        <f t="shared" si="0"/>
        <v>-7.6736111111111116</v>
      </c>
      <c r="O45" s="313">
        <f t="shared" si="2"/>
        <v>-6.4087027983229561</v>
      </c>
      <c r="P45" s="313">
        <f t="shared" si="1"/>
        <v>-6.29092749136802</v>
      </c>
      <c r="Q45" s="1"/>
      <c r="R45" s="1"/>
      <c r="T45" s="1"/>
    </row>
    <row r="46" spans="1:20">
      <c r="A46" s="189"/>
      <c r="B46" s="189"/>
      <c r="C46" s="189"/>
      <c r="D46" s="189"/>
      <c r="E46" s="189"/>
      <c r="F46" s="189"/>
      <c r="G46" s="189"/>
      <c r="H46" s="9"/>
      <c r="I46" s="21" t="s">
        <v>76</v>
      </c>
      <c r="J46" s="12">
        <v>75995</v>
      </c>
      <c r="K46" s="12">
        <v>71193</v>
      </c>
      <c r="L46" s="340">
        <v>65808</v>
      </c>
      <c r="M46" s="509">
        <v>62714</v>
      </c>
      <c r="N46" s="313">
        <f t="shared" si="0"/>
        <v>-6.3188367655766822</v>
      </c>
      <c r="O46" s="313">
        <f t="shared" si="2"/>
        <v>-7.5639458935569506</v>
      </c>
      <c r="P46" s="313">
        <f t="shared" si="1"/>
        <v>-4.7015560418186242</v>
      </c>
    </row>
    <row r="47" spans="1:20">
      <c r="A47" s="189"/>
      <c r="B47" s="189"/>
      <c r="C47" s="189"/>
      <c r="D47" s="189"/>
      <c r="E47" s="189"/>
      <c r="F47" s="189"/>
      <c r="G47" s="189"/>
      <c r="H47" s="9"/>
      <c r="I47" s="21" t="s">
        <v>77</v>
      </c>
      <c r="J47" s="12">
        <v>74517</v>
      </c>
      <c r="K47" s="12">
        <v>70386</v>
      </c>
      <c r="L47" s="340">
        <v>64735</v>
      </c>
      <c r="M47" s="12"/>
      <c r="N47" s="313">
        <f t="shared" si="0"/>
        <v>-5.5437014372559279</v>
      </c>
      <c r="O47" s="313">
        <f t="shared" si="2"/>
        <v>-8.0285852300173328</v>
      </c>
      <c r="P47" s="313"/>
      <c r="Q47" s="1"/>
    </row>
    <row r="48" spans="1:20">
      <c r="A48" s="189"/>
      <c r="B48" s="189"/>
      <c r="C48" s="189"/>
      <c r="D48" s="189"/>
      <c r="E48" s="189"/>
      <c r="F48" s="189"/>
      <c r="G48" s="189"/>
      <c r="H48" s="9"/>
      <c r="I48" s="21" t="s">
        <v>595</v>
      </c>
      <c r="J48" s="12">
        <v>74304</v>
      </c>
      <c r="K48" s="12">
        <v>70120</v>
      </c>
      <c r="L48" s="340">
        <v>64979</v>
      </c>
      <c r="M48" s="12"/>
      <c r="N48" s="313">
        <f t="shared" si="0"/>
        <v>-5.6309216192937122</v>
      </c>
      <c r="O48" s="313">
        <f t="shared" si="2"/>
        <v>-7.3317170564746155</v>
      </c>
      <c r="P48" s="313"/>
      <c r="T48" s="417"/>
    </row>
    <row r="49" spans="1:21">
      <c r="A49" s="189"/>
      <c r="B49" s="189"/>
      <c r="C49" s="189"/>
      <c r="D49" s="189"/>
      <c r="E49" s="189"/>
      <c r="F49" s="189"/>
      <c r="G49" s="189"/>
      <c r="H49" s="9"/>
      <c r="I49" s="21" t="s">
        <v>79</v>
      </c>
      <c r="J49" s="12">
        <v>74390</v>
      </c>
      <c r="K49" s="12">
        <v>70055</v>
      </c>
      <c r="L49" s="340">
        <v>64749</v>
      </c>
      <c r="M49" s="12"/>
      <c r="N49" s="313">
        <f t="shared" si="0"/>
        <v>-5.8273961553972304</v>
      </c>
      <c r="O49" s="313">
        <f t="shared" si="2"/>
        <v>-7.5740489615302264</v>
      </c>
      <c r="P49" s="313"/>
    </row>
    <row r="50" spans="1:21">
      <c r="B50" s="189"/>
      <c r="C50" s="189"/>
      <c r="D50" s="189"/>
      <c r="E50" s="189"/>
      <c r="F50" s="189"/>
      <c r="G50" s="189"/>
      <c r="I50" s="21" t="s">
        <v>80</v>
      </c>
      <c r="J50" s="12">
        <v>73316</v>
      </c>
      <c r="K50" s="12">
        <v>68171</v>
      </c>
      <c r="L50" s="340">
        <v>62746</v>
      </c>
      <c r="M50" s="12"/>
      <c r="N50" s="313">
        <f t="shared" si="0"/>
        <v>-7.0175677887500676</v>
      </c>
      <c r="O50" s="313">
        <f t="shared" si="2"/>
        <v>-7.9579293247861989</v>
      </c>
      <c r="P50" s="313"/>
      <c r="S50" s="1"/>
    </row>
    <row r="51" spans="1:21">
      <c r="B51" s="189"/>
      <c r="C51" s="189"/>
      <c r="D51" s="189"/>
      <c r="E51" s="189"/>
      <c r="F51" s="189"/>
      <c r="G51" s="189"/>
      <c r="I51" s="21" t="s">
        <v>81</v>
      </c>
      <c r="J51" s="12">
        <v>74786</v>
      </c>
      <c r="K51" s="12">
        <v>68799</v>
      </c>
      <c r="L51" s="340">
        <v>64114</v>
      </c>
      <c r="M51" s="477"/>
      <c r="N51" s="313">
        <f t="shared" ref="N51:O53" si="3">((K51-J51)/J51)*100</f>
        <v>-8.0055090524964569</v>
      </c>
      <c r="O51" s="313">
        <f t="shared" si="3"/>
        <v>-6.8096920013372282</v>
      </c>
      <c r="P51" s="313"/>
      <c r="R51" s="1"/>
      <c r="S51" s="1"/>
      <c r="T51" s="1"/>
    </row>
    <row r="52" spans="1:21" ht="15" customHeight="1">
      <c r="B52" s="199"/>
      <c r="C52" s="199"/>
      <c r="D52" s="199"/>
      <c r="E52" s="199"/>
      <c r="F52" s="199"/>
      <c r="G52" s="199"/>
      <c r="H52" s="228"/>
      <c r="I52" s="21" t="s">
        <v>82</v>
      </c>
      <c r="J52" s="12">
        <v>73612</v>
      </c>
      <c r="K52" s="12">
        <v>68397</v>
      </c>
      <c r="L52" s="340">
        <v>63568</v>
      </c>
      <c r="M52" s="12"/>
      <c r="N52" s="313">
        <f t="shared" si="3"/>
        <v>-7.0844427538988199</v>
      </c>
      <c r="O52" s="313">
        <f>((L52-K52)/K52)*100</f>
        <v>-7.0602511806073371</v>
      </c>
      <c r="P52" s="313"/>
      <c r="S52" s="1"/>
      <c r="T52" s="1"/>
    </row>
    <row r="53" spans="1:21">
      <c r="A53" s="167" t="s">
        <v>367</v>
      </c>
      <c r="B53" s="199"/>
      <c r="C53" s="199"/>
      <c r="D53" s="199"/>
      <c r="E53" s="199"/>
      <c r="F53" s="199"/>
      <c r="G53" s="199"/>
      <c r="H53" s="199"/>
      <c r="I53" s="21" t="s">
        <v>83</v>
      </c>
      <c r="J53" s="12">
        <v>72262</v>
      </c>
      <c r="K53" s="12">
        <v>67662</v>
      </c>
      <c r="L53" s="340">
        <v>62989</v>
      </c>
      <c r="M53" s="12"/>
      <c r="N53" s="313">
        <f t="shared" si="3"/>
        <v>-6.3657247239212857</v>
      </c>
      <c r="O53" s="313">
        <f t="shared" si="3"/>
        <v>-6.9063876326446154</v>
      </c>
      <c r="P53" s="313"/>
      <c r="T53" s="1"/>
    </row>
    <row r="54" spans="1:21">
      <c r="A54" s="199"/>
      <c r="B54" s="199"/>
      <c r="C54" s="199"/>
      <c r="D54" s="199"/>
      <c r="E54" s="228"/>
      <c r="F54" s="199"/>
      <c r="G54" s="199"/>
      <c r="H54" s="228"/>
      <c r="M54" s="1"/>
      <c r="Q54" s="1"/>
    </row>
    <row r="55" spans="1:21">
      <c r="A55" s="199"/>
      <c r="B55" s="199"/>
      <c r="C55" s="199"/>
      <c r="D55" s="199"/>
      <c r="E55" s="228"/>
      <c r="F55" s="228"/>
      <c r="G55" s="199"/>
      <c r="H55" s="199"/>
      <c r="Q55" s="1"/>
      <c r="U55" s="1"/>
    </row>
    <row r="56" spans="1:21">
      <c r="A56" s="199"/>
      <c r="B56" s="199"/>
      <c r="C56" s="199"/>
      <c r="D56" s="199"/>
      <c r="E56" s="199"/>
      <c r="F56" s="228"/>
      <c r="G56" s="228"/>
      <c r="H56" s="199"/>
      <c r="R56" s="1"/>
    </row>
    <row r="57" spans="1:21" ht="302.25" customHeight="1">
      <c r="A57" s="532" t="s">
        <v>713</v>
      </c>
      <c r="B57" s="532"/>
      <c r="C57" s="532"/>
      <c r="D57" s="532"/>
      <c r="E57" s="532"/>
      <c r="F57" s="532"/>
      <c r="G57" s="532"/>
      <c r="H57" s="532"/>
      <c r="I57" s="9"/>
      <c r="J57" s="298"/>
      <c r="K57" s="11"/>
      <c r="L57" s="11"/>
      <c r="M57" s="11"/>
      <c r="N57" s="11"/>
      <c r="O57" s="11"/>
    </row>
    <row r="58" spans="1:21">
      <c r="A58" s="199"/>
      <c r="B58" s="199"/>
      <c r="C58" s="199"/>
      <c r="D58" s="199"/>
      <c r="E58" s="199"/>
      <c r="F58" s="199"/>
      <c r="G58" s="199"/>
      <c r="H58" s="199"/>
      <c r="I58" s="9"/>
      <c r="J58" s="9"/>
      <c r="K58" s="9"/>
      <c r="L58" s="9"/>
      <c r="M58" s="9"/>
      <c r="N58" s="9"/>
      <c r="O58" s="9"/>
    </row>
    <row r="59" spans="1:21">
      <c r="A59" s="199"/>
      <c r="B59" s="199"/>
      <c r="C59" s="199"/>
      <c r="D59" s="199"/>
      <c r="E59" s="199"/>
      <c r="F59" s="199"/>
      <c r="G59" s="199"/>
      <c r="H59" s="199"/>
      <c r="I59" s="9"/>
      <c r="J59" s="9"/>
      <c r="K59" s="9"/>
      <c r="L59" s="9"/>
      <c r="M59" s="9"/>
      <c r="N59" s="9"/>
      <c r="O59" s="22"/>
    </row>
    <row r="60" spans="1:21">
      <c r="A60" s="25" t="s">
        <v>95</v>
      </c>
      <c r="B60" s="25" t="s">
        <v>96</v>
      </c>
      <c r="C60" s="199"/>
      <c r="D60" s="199"/>
      <c r="E60" s="199"/>
      <c r="F60" s="199"/>
      <c r="G60" s="199"/>
      <c r="H60" s="199"/>
      <c r="I60" s="9"/>
      <c r="J60" s="9"/>
      <c r="K60" s="9"/>
      <c r="L60" s="9"/>
      <c r="M60" s="22"/>
      <c r="N60" s="22"/>
      <c r="O60" s="22"/>
    </row>
    <row r="61" spans="1:21">
      <c r="A61" s="25" t="s">
        <v>97</v>
      </c>
      <c r="B61" s="25" t="s">
        <v>40</v>
      </c>
      <c r="C61" s="199"/>
      <c r="D61" s="199"/>
      <c r="E61" s="199"/>
      <c r="F61" s="199"/>
      <c r="G61" s="199"/>
      <c r="H61" s="199"/>
      <c r="I61" s="9"/>
      <c r="J61" s="9"/>
      <c r="K61" s="9"/>
      <c r="L61" s="9"/>
      <c r="M61" s="22"/>
      <c r="N61" s="22"/>
      <c r="O61" s="22"/>
    </row>
    <row r="62" spans="1:21">
      <c r="A62" s="199"/>
      <c r="B62" s="199"/>
      <c r="C62" s="199"/>
      <c r="D62" s="199"/>
      <c r="E62" s="199"/>
      <c r="F62" s="199"/>
      <c r="G62" s="199"/>
      <c r="H62" s="199"/>
      <c r="I62" s="9"/>
      <c r="J62" s="9"/>
      <c r="K62" s="9"/>
      <c r="L62" s="9"/>
      <c r="M62" s="22"/>
      <c r="N62" s="22"/>
      <c r="O62" s="22"/>
    </row>
    <row r="63" spans="1:21">
      <c r="A63" s="199"/>
      <c r="B63" s="199"/>
      <c r="C63" s="199"/>
      <c r="D63" s="199"/>
      <c r="E63" s="199"/>
      <c r="F63" s="199"/>
      <c r="G63" s="199"/>
      <c r="H63" s="199"/>
      <c r="I63" s="9"/>
      <c r="J63" s="9"/>
      <c r="K63" s="9"/>
      <c r="L63" s="9"/>
      <c r="M63" s="22"/>
      <c r="N63" s="22"/>
      <c r="O63" s="22"/>
    </row>
    <row r="64" spans="1:21">
      <c r="A64" s="199"/>
      <c r="B64" s="199"/>
      <c r="C64" s="199"/>
      <c r="D64" s="199"/>
      <c r="E64" s="199"/>
      <c r="F64" s="199"/>
      <c r="G64" s="199"/>
      <c r="H64" s="199"/>
      <c r="I64" s="9"/>
      <c r="J64" s="9"/>
      <c r="K64" s="9"/>
      <c r="L64" s="9"/>
      <c r="M64" s="9"/>
      <c r="N64" s="9"/>
      <c r="O64" s="9"/>
    </row>
    <row r="65" spans="1:8">
      <c r="A65" s="199"/>
      <c r="B65" s="199"/>
      <c r="C65" s="199"/>
      <c r="D65" s="199"/>
      <c r="E65" s="199"/>
      <c r="F65" s="199"/>
      <c r="G65" s="199"/>
      <c r="H65" s="199"/>
    </row>
    <row r="66" spans="1:8">
      <c r="A66" s="199"/>
      <c r="B66" s="199"/>
      <c r="C66" s="199"/>
      <c r="D66" s="199"/>
      <c r="E66" s="199"/>
      <c r="F66" s="199"/>
      <c r="G66" s="199"/>
      <c r="H66" s="199"/>
    </row>
    <row r="67" spans="1:8">
      <c r="A67" s="199"/>
      <c r="B67" s="199"/>
      <c r="C67" s="199"/>
      <c r="D67" s="199"/>
      <c r="E67" s="199"/>
      <c r="F67" s="199"/>
      <c r="G67" s="199"/>
      <c r="H67" s="199"/>
    </row>
    <row r="68" spans="1:8">
      <c r="A68" s="199"/>
      <c r="B68" s="199"/>
      <c r="C68" s="199"/>
      <c r="D68" s="199"/>
      <c r="E68" s="199"/>
      <c r="F68" s="199"/>
      <c r="G68" s="199"/>
      <c r="H68" s="199"/>
    </row>
    <row r="69" spans="1:8">
      <c r="A69" s="199"/>
      <c r="B69" s="199"/>
      <c r="C69" s="199"/>
      <c r="D69" s="199"/>
      <c r="E69" s="199"/>
      <c r="F69" s="199"/>
      <c r="G69" s="199"/>
      <c r="H69" s="199"/>
    </row>
    <row r="70" spans="1:8">
      <c r="A70" s="199"/>
      <c r="B70" s="199"/>
      <c r="C70" s="199"/>
      <c r="D70" s="199"/>
      <c r="E70" s="199"/>
      <c r="F70" s="199"/>
      <c r="G70" s="199"/>
      <c r="H70" s="199"/>
    </row>
    <row r="71" spans="1:8">
      <c r="A71" s="199"/>
      <c r="B71" s="199"/>
      <c r="C71" s="199"/>
      <c r="D71" s="199"/>
      <c r="E71" s="199"/>
      <c r="F71" s="199"/>
      <c r="G71" s="199"/>
      <c r="H71" s="199"/>
    </row>
    <row r="72" spans="1:8">
      <c r="A72" s="199"/>
      <c r="B72" s="199"/>
      <c r="C72" s="199"/>
      <c r="D72" s="199"/>
      <c r="E72" s="199"/>
      <c r="F72" s="199"/>
      <c r="G72" s="199"/>
      <c r="H72" s="199"/>
    </row>
    <row r="73" spans="1:8">
      <c r="A73" s="199"/>
      <c r="B73" s="199"/>
      <c r="C73" s="199"/>
      <c r="D73" s="199"/>
      <c r="E73" s="199"/>
      <c r="F73" s="199"/>
      <c r="G73" s="199"/>
      <c r="H73" s="199"/>
    </row>
    <row r="74" spans="1:8">
      <c r="A74" s="199"/>
      <c r="B74" s="199"/>
      <c r="C74" s="199"/>
      <c r="D74" s="199"/>
      <c r="E74" s="199"/>
      <c r="F74" s="199"/>
      <c r="G74" s="199"/>
      <c r="H74" s="199"/>
    </row>
    <row r="75" spans="1:8">
      <c r="A75" s="199"/>
      <c r="B75" s="199"/>
      <c r="C75" s="199"/>
      <c r="D75" s="199"/>
      <c r="E75" s="199"/>
      <c r="F75" s="199"/>
      <c r="G75" s="199"/>
      <c r="H75" s="199"/>
    </row>
    <row r="76" spans="1:8">
      <c r="A76" s="189"/>
      <c r="B76" s="189"/>
      <c r="C76" s="189"/>
      <c r="D76" s="189"/>
      <c r="E76" s="189"/>
      <c r="F76" s="189"/>
      <c r="G76" s="189"/>
    </row>
    <row r="77" spans="1:8">
      <c r="A77" s="189"/>
      <c r="B77" s="189"/>
      <c r="C77" s="189"/>
      <c r="D77" s="189"/>
      <c r="E77" s="189"/>
      <c r="F77" s="189"/>
      <c r="G77" s="189"/>
    </row>
  </sheetData>
  <sheetProtection algorithmName="SHA-512" hashValue="CJLX2Iem8oobUjaXYl0rLjW0oqXl3bEQpNMAts443WaqIByaC01zqbWkRR22X0Hr68/mYZLmiMCDn+5zhcpYLQ==" saltValue="Q2y5GYq584C5R743NAi4rA==" spinCount="100000" sheet="1" objects="1" scenarios="1"/>
  <mergeCells count="5">
    <mergeCell ref="A1:O1"/>
    <mergeCell ref="A4:F4"/>
    <mergeCell ref="I4:N4"/>
    <mergeCell ref="A57:H57"/>
    <mergeCell ref="I40:P40"/>
  </mergeCells>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7"/>
  <sheetViews>
    <sheetView showGridLines="0" zoomScaleNormal="100" workbookViewId="0">
      <selection activeCell="P10" sqref="P10"/>
    </sheetView>
  </sheetViews>
  <sheetFormatPr baseColWidth="10" defaultRowHeight="15"/>
  <cols>
    <col min="1" max="1" width="18.140625" style="474" customWidth="1"/>
    <col min="2" max="4" width="11.42578125" style="474"/>
    <col min="5" max="5" width="13" style="474" customWidth="1"/>
    <col min="6" max="8" width="11.42578125" style="474"/>
    <col min="9" max="9" width="12.85546875" style="474" customWidth="1"/>
    <col min="10" max="247" width="11.42578125" style="474"/>
    <col min="248" max="248" width="10.28515625" style="474" customWidth="1"/>
    <col min="249" max="249" width="18.140625" style="474" customWidth="1"/>
    <col min="250" max="252" width="11.42578125" style="474"/>
    <col min="253" max="253" width="13" style="474" customWidth="1"/>
    <col min="254" max="503" width="11.42578125" style="474"/>
    <col min="504" max="504" width="10.28515625" style="474" customWidth="1"/>
    <col min="505" max="505" width="18.140625" style="474" customWidth="1"/>
    <col min="506" max="508" width="11.42578125" style="474"/>
    <col min="509" max="509" width="13" style="474" customWidth="1"/>
    <col min="510" max="759" width="11.42578125" style="474"/>
    <col min="760" max="760" width="10.28515625" style="474" customWidth="1"/>
    <col min="761" max="761" width="18.140625" style="474" customWidth="1"/>
    <col min="762" max="764" width="11.42578125" style="474"/>
    <col min="765" max="765" width="13" style="474" customWidth="1"/>
    <col min="766" max="1015" width="11.42578125" style="474"/>
    <col min="1016" max="1016" width="10.28515625" style="474" customWidth="1"/>
    <col min="1017" max="1017" width="18.140625" style="474" customWidth="1"/>
    <col min="1018" max="1020" width="11.42578125" style="474"/>
    <col min="1021" max="1021" width="13" style="474" customWidth="1"/>
    <col min="1022" max="1271" width="11.42578125" style="474"/>
    <col min="1272" max="1272" width="10.28515625" style="474" customWidth="1"/>
    <col min="1273" max="1273" width="18.140625" style="474" customWidth="1"/>
    <col min="1274" max="1276" width="11.42578125" style="474"/>
    <col min="1277" max="1277" width="13" style="474" customWidth="1"/>
    <col min="1278" max="1527" width="11.42578125" style="474"/>
    <col min="1528" max="1528" width="10.28515625" style="474" customWidth="1"/>
    <col min="1529" max="1529" width="18.140625" style="474" customWidth="1"/>
    <col min="1530" max="1532" width="11.42578125" style="474"/>
    <col min="1533" max="1533" width="13" style="474" customWidth="1"/>
    <col min="1534" max="1783" width="11.42578125" style="474"/>
    <col min="1784" max="1784" width="10.28515625" style="474" customWidth="1"/>
    <col min="1785" max="1785" width="18.140625" style="474" customWidth="1"/>
    <col min="1786" max="1788" width="11.42578125" style="474"/>
    <col min="1789" max="1789" width="13" style="474" customWidth="1"/>
    <col min="1790" max="2039" width="11.42578125" style="474"/>
    <col min="2040" max="2040" width="10.28515625" style="474" customWidth="1"/>
    <col min="2041" max="2041" width="18.140625" style="474" customWidth="1"/>
    <col min="2042" max="2044" width="11.42578125" style="474"/>
    <col min="2045" max="2045" width="13" style="474" customWidth="1"/>
    <col min="2046" max="2295" width="11.42578125" style="474"/>
    <col min="2296" max="2296" width="10.28515625" style="474" customWidth="1"/>
    <col min="2297" max="2297" width="18.140625" style="474" customWidth="1"/>
    <col min="2298" max="2300" width="11.42578125" style="474"/>
    <col min="2301" max="2301" width="13" style="474" customWidth="1"/>
    <col min="2302" max="2551" width="11.42578125" style="474"/>
    <col min="2552" max="2552" width="10.28515625" style="474" customWidth="1"/>
    <col min="2553" max="2553" width="18.140625" style="474" customWidth="1"/>
    <col min="2554" max="2556" width="11.42578125" style="474"/>
    <col min="2557" max="2557" width="13" style="474" customWidth="1"/>
    <col min="2558" max="2807" width="11.42578125" style="474"/>
    <col min="2808" max="2808" width="10.28515625" style="474" customWidth="1"/>
    <col min="2809" max="2809" width="18.140625" style="474" customWidth="1"/>
    <col min="2810" max="2812" width="11.42578125" style="474"/>
    <col min="2813" max="2813" width="13" style="474" customWidth="1"/>
    <col min="2814" max="3063" width="11.42578125" style="474"/>
    <col min="3064" max="3064" width="10.28515625" style="474" customWidth="1"/>
    <col min="3065" max="3065" width="18.140625" style="474" customWidth="1"/>
    <col min="3066" max="3068" width="11.42578125" style="474"/>
    <col min="3069" max="3069" width="13" style="474" customWidth="1"/>
    <col min="3070" max="3319" width="11.42578125" style="474"/>
    <col min="3320" max="3320" width="10.28515625" style="474" customWidth="1"/>
    <col min="3321" max="3321" width="18.140625" style="474" customWidth="1"/>
    <col min="3322" max="3324" width="11.42578125" style="474"/>
    <col min="3325" max="3325" width="13" style="474" customWidth="1"/>
    <col min="3326" max="3575" width="11.42578125" style="474"/>
    <col min="3576" max="3576" width="10.28515625" style="474" customWidth="1"/>
    <col min="3577" max="3577" width="18.140625" style="474" customWidth="1"/>
    <col min="3578" max="3580" width="11.42578125" style="474"/>
    <col min="3581" max="3581" width="13" style="474" customWidth="1"/>
    <col min="3582" max="3831" width="11.42578125" style="474"/>
    <col min="3832" max="3832" width="10.28515625" style="474" customWidth="1"/>
    <col min="3833" max="3833" width="18.140625" style="474" customWidth="1"/>
    <col min="3834" max="3836" width="11.42578125" style="474"/>
    <col min="3837" max="3837" width="13" style="474" customWidth="1"/>
    <col min="3838" max="4087" width="11.42578125" style="474"/>
    <col min="4088" max="4088" width="10.28515625" style="474" customWidth="1"/>
    <col min="4089" max="4089" width="18.140625" style="474" customWidth="1"/>
    <col min="4090" max="4092" width="11.42578125" style="474"/>
    <col min="4093" max="4093" width="13" style="474" customWidth="1"/>
    <col min="4094" max="4343" width="11.42578125" style="474"/>
    <col min="4344" max="4344" width="10.28515625" style="474" customWidth="1"/>
    <col min="4345" max="4345" width="18.140625" style="474" customWidth="1"/>
    <col min="4346" max="4348" width="11.42578125" style="474"/>
    <col min="4349" max="4349" width="13" style="474" customWidth="1"/>
    <col min="4350" max="4599" width="11.42578125" style="474"/>
    <col min="4600" max="4600" width="10.28515625" style="474" customWidth="1"/>
    <col min="4601" max="4601" width="18.140625" style="474" customWidth="1"/>
    <col min="4602" max="4604" width="11.42578125" style="474"/>
    <col min="4605" max="4605" width="13" style="474" customWidth="1"/>
    <col min="4606" max="4855" width="11.42578125" style="474"/>
    <col min="4856" max="4856" width="10.28515625" style="474" customWidth="1"/>
    <col min="4857" max="4857" width="18.140625" style="474" customWidth="1"/>
    <col min="4858" max="4860" width="11.42578125" style="474"/>
    <col min="4861" max="4861" width="13" style="474" customWidth="1"/>
    <col min="4862" max="5111" width="11.42578125" style="474"/>
    <col min="5112" max="5112" width="10.28515625" style="474" customWidth="1"/>
    <col min="5113" max="5113" width="18.140625" style="474" customWidth="1"/>
    <col min="5114" max="5116" width="11.42578125" style="474"/>
    <col min="5117" max="5117" width="13" style="474" customWidth="1"/>
    <col min="5118" max="5367" width="11.42578125" style="474"/>
    <col min="5368" max="5368" width="10.28515625" style="474" customWidth="1"/>
    <col min="5369" max="5369" width="18.140625" style="474" customWidth="1"/>
    <col min="5370" max="5372" width="11.42578125" style="474"/>
    <col min="5373" max="5373" width="13" style="474" customWidth="1"/>
    <col min="5374" max="5623" width="11.42578125" style="474"/>
    <col min="5624" max="5624" width="10.28515625" style="474" customWidth="1"/>
    <col min="5625" max="5625" width="18.140625" style="474" customWidth="1"/>
    <col min="5626" max="5628" width="11.42578125" style="474"/>
    <col min="5629" max="5629" width="13" style="474" customWidth="1"/>
    <col min="5630" max="5879" width="11.42578125" style="474"/>
    <col min="5880" max="5880" width="10.28515625" style="474" customWidth="1"/>
    <col min="5881" max="5881" width="18.140625" style="474" customWidth="1"/>
    <col min="5882" max="5884" width="11.42578125" style="474"/>
    <col min="5885" max="5885" width="13" style="474" customWidth="1"/>
    <col min="5886" max="6135" width="11.42578125" style="474"/>
    <col min="6136" max="6136" width="10.28515625" style="474" customWidth="1"/>
    <col min="6137" max="6137" width="18.140625" style="474" customWidth="1"/>
    <col min="6138" max="6140" width="11.42578125" style="474"/>
    <col min="6141" max="6141" width="13" style="474" customWidth="1"/>
    <col min="6142" max="6391" width="11.42578125" style="474"/>
    <col min="6392" max="6392" width="10.28515625" style="474" customWidth="1"/>
    <col min="6393" max="6393" width="18.140625" style="474" customWidth="1"/>
    <col min="6394" max="6396" width="11.42578125" style="474"/>
    <col min="6397" max="6397" width="13" style="474" customWidth="1"/>
    <col min="6398" max="6647" width="11.42578125" style="474"/>
    <col min="6648" max="6648" width="10.28515625" style="474" customWidth="1"/>
    <col min="6649" max="6649" width="18.140625" style="474" customWidth="1"/>
    <col min="6650" max="6652" width="11.42578125" style="474"/>
    <col min="6653" max="6653" width="13" style="474" customWidth="1"/>
    <col min="6654" max="6903" width="11.42578125" style="474"/>
    <col min="6904" max="6904" width="10.28515625" style="474" customWidth="1"/>
    <col min="6905" max="6905" width="18.140625" style="474" customWidth="1"/>
    <col min="6906" max="6908" width="11.42578125" style="474"/>
    <col min="6909" max="6909" width="13" style="474" customWidth="1"/>
    <col min="6910" max="7159" width="11.42578125" style="474"/>
    <col min="7160" max="7160" width="10.28515625" style="474" customWidth="1"/>
    <col min="7161" max="7161" width="18.140625" style="474" customWidth="1"/>
    <col min="7162" max="7164" width="11.42578125" style="474"/>
    <col min="7165" max="7165" width="13" style="474" customWidth="1"/>
    <col min="7166" max="7415" width="11.42578125" style="474"/>
    <col min="7416" max="7416" width="10.28515625" style="474" customWidth="1"/>
    <col min="7417" max="7417" width="18.140625" style="474" customWidth="1"/>
    <col min="7418" max="7420" width="11.42578125" style="474"/>
    <col min="7421" max="7421" width="13" style="474" customWidth="1"/>
    <col min="7422" max="7671" width="11.42578125" style="474"/>
    <col min="7672" max="7672" width="10.28515625" style="474" customWidth="1"/>
    <col min="7673" max="7673" width="18.140625" style="474" customWidth="1"/>
    <col min="7674" max="7676" width="11.42578125" style="474"/>
    <col min="7677" max="7677" width="13" style="474" customWidth="1"/>
    <col min="7678" max="7927" width="11.42578125" style="474"/>
    <col min="7928" max="7928" width="10.28515625" style="474" customWidth="1"/>
    <col min="7929" max="7929" width="18.140625" style="474" customWidth="1"/>
    <col min="7930" max="7932" width="11.42578125" style="474"/>
    <col min="7933" max="7933" width="13" style="474" customWidth="1"/>
    <col min="7934" max="8183" width="11.42578125" style="474"/>
    <col min="8184" max="8184" width="10.28515625" style="474" customWidth="1"/>
    <col min="8185" max="8185" width="18.140625" style="474" customWidth="1"/>
    <col min="8186" max="8188" width="11.42578125" style="474"/>
    <col min="8189" max="8189" width="13" style="474" customWidth="1"/>
    <col min="8190" max="8439" width="11.42578125" style="474"/>
    <col min="8440" max="8440" width="10.28515625" style="474" customWidth="1"/>
    <col min="8441" max="8441" width="18.140625" style="474" customWidth="1"/>
    <col min="8442" max="8444" width="11.42578125" style="474"/>
    <col min="8445" max="8445" width="13" style="474" customWidth="1"/>
    <col min="8446" max="8695" width="11.42578125" style="474"/>
    <col min="8696" max="8696" width="10.28515625" style="474" customWidth="1"/>
    <col min="8697" max="8697" width="18.140625" style="474" customWidth="1"/>
    <col min="8698" max="8700" width="11.42578125" style="474"/>
    <col min="8701" max="8701" width="13" style="474" customWidth="1"/>
    <col min="8702" max="8951" width="11.42578125" style="474"/>
    <col min="8952" max="8952" width="10.28515625" style="474" customWidth="1"/>
    <col min="8953" max="8953" width="18.140625" style="474" customWidth="1"/>
    <col min="8954" max="8956" width="11.42578125" style="474"/>
    <col min="8957" max="8957" width="13" style="474" customWidth="1"/>
    <col min="8958" max="9207" width="11.42578125" style="474"/>
    <col min="9208" max="9208" width="10.28515625" style="474" customWidth="1"/>
    <col min="9209" max="9209" width="18.140625" style="474" customWidth="1"/>
    <col min="9210" max="9212" width="11.42578125" style="474"/>
    <col min="9213" max="9213" width="13" style="474" customWidth="1"/>
    <col min="9214" max="9463" width="11.42578125" style="474"/>
    <col min="9464" max="9464" width="10.28515625" style="474" customWidth="1"/>
    <col min="9465" max="9465" width="18.140625" style="474" customWidth="1"/>
    <col min="9466" max="9468" width="11.42578125" style="474"/>
    <col min="9469" max="9469" width="13" style="474" customWidth="1"/>
    <col min="9470" max="9719" width="11.42578125" style="474"/>
    <col min="9720" max="9720" width="10.28515625" style="474" customWidth="1"/>
    <col min="9721" max="9721" width="18.140625" style="474" customWidth="1"/>
    <col min="9722" max="9724" width="11.42578125" style="474"/>
    <col min="9725" max="9725" width="13" style="474" customWidth="1"/>
    <col min="9726" max="9975" width="11.42578125" style="474"/>
    <col min="9976" max="9976" width="10.28515625" style="474" customWidth="1"/>
    <col min="9977" max="9977" width="18.140625" style="474" customWidth="1"/>
    <col min="9978" max="9980" width="11.42578125" style="474"/>
    <col min="9981" max="9981" width="13" style="474" customWidth="1"/>
    <col min="9982" max="10231" width="11.42578125" style="474"/>
    <col min="10232" max="10232" width="10.28515625" style="474" customWidth="1"/>
    <col min="10233" max="10233" width="18.140625" style="474" customWidth="1"/>
    <col min="10234" max="10236" width="11.42578125" style="474"/>
    <col min="10237" max="10237" width="13" style="474" customWidth="1"/>
    <col min="10238" max="10487" width="11.42578125" style="474"/>
    <col min="10488" max="10488" width="10.28515625" style="474" customWidth="1"/>
    <col min="10489" max="10489" width="18.140625" style="474" customWidth="1"/>
    <col min="10490" max="10492" width="11.42578125" style="474"/>
    <col min="10493" max="10493" width="13" style="474" customWidth="1"/>
    <col min="10494" max="10743" width="11.42578125" style="474"/>
    <col min="10744" max="10744" width="10.28515625" style="474" customWidth="1"/>
    <col min="10745" max="10745" width="18.140625" style="474" customWidth="1"/>
    <col min="10746" max="10748" width="11.42578125" style="474"/>
    <col min="10749" max="10749" width="13" style="474" customWidth="1"/>
    <col min="10750" max="10999" width="11.42578125" style="474"/>
    <col min="11000" max="11000" width="10.28515625" style="474" customWidth="1"/>
    <col min="11001" max="11001" width="18.140625" style="474" customWidth="1"/>
    <col min="11002" max="11004" width="11.42578125" style="474"/>
    <col min="11005" max="11005" width="13" style="474" customWidth="1"/>
    <col min="11006" max="11255" width="11.42578125" style="474"/>
    <col min="11256" max="11256" width="10.28515625" style="474" customWidth="1"/>
    <col min="11257" max="11257" width="18.140625" style="474" customWidth="1"/>
    <col min="11258" max="11260" width="11.42578125" style="474"/>
    <col min="11261" max="11261" width="13" style="474" customWidth="1"/>
    <col min="11262" max="11511" width="11.42578125" style="474"/>
    <col min="11512" max="11512" width="10.28515625" style="474" customWidth="1"/>
    <col min="11513" max="11513" width="18.140625" style="474" customWidth="1"/>
    <col min="11514" max="11516" width="11.42578125" style="474"/>
    <col min="11517" max="11517" width="13" style="474" customWidth="1"/>
    <col min="11518" max="11767" width="11.42578125" style="474"/>
    <col min="11768" max="11768" width="10.28515625" style="474" customWidth="1"/>
    <col min="11769" max="11769" width="18.140625" style="474" customWidth="1"/>
    <col min="11770" max="11772" width="11.42578125" style="474"/>
    <col min="11773" max="11773" width="13" style="474" customWidth="1"/>
    <col min="11774" max="12023" width="11.42578125" style="474"/>
    <col min="12024" max="12024" width="10.28515625" style="474" customWidth="1"/>
    <col min="12025" max="12025" width="18.140625" style="474" customWidth="1"/>
    <col min="12026" max="12028" width="11.42578125" style="474"/>
    <col min="12029" max="12029" width="13" style="474" customWidth="1"/>
    <col min="12030" max="12279" width="11.42578125" style="474"/>
    <col min="12280" max="12280" width="10.28515625" style="474" customWidth="1"/>
    <col min="12281" max="12281" width="18.140625" style="474" customWidth="1"/>
    <col min="12282" max="12284" width="11.42578125" style="474"/>
    <col min="12285" max="12285" width="13" style="474" customWidth="1"/>
    <col min="12286" max="12535" width="11.42578125" style="474"/>
    <col min="12536" max="12536" width="10.28515625" style="474" customWidth="1"/>
    <col min="12537" max="12537" width="18.140625" style="474" customWidth="1"/>
    <col min="12538" max="12540" width="11.42578125" style="474"/>
    <col min="12541" max="12541" width="13" style="474" customWidth="1"/>
    <col min="12542" max="12791" width="11.42578125" style="474"/>
    <col min="12792" max="12792" width="10.28515625" style="474" customWidth="1"/>
    <col min="12793" max="12793" width="18.140625" style="474" customWidth="1"/>
    <col min="12794" max="12796" width="11.42578125" style="474"/>
    <col min="12797" max="12797" width="13" style="474" customWidth="1"/>
    <col min="12798" max="13047" width="11.42578125" style="474"/>
    <col min="13048" max="13048" width="10.28515625" style="474" customWidth="1"/>
    <col min="13049" max="13049" width="18.140625" style="474" customWidth="1"/>
    <col min="13050" max="13052" width="11.42578125" style="474"/>
    <col min="13053" max="13053" width="13" style="474" customWidth="1"/>
    <col min="13054" max="13303" width="11.42578125" style="474"/>
    <col min="13304" max="13304" width="10.28515625" style="474" customWidth="1"/>
    <col min="13305" max="13305" width="18.140625" style="474" customWidth="1"/>
    <col min="13306" max="13308" width="11.42578125" style="474"/>
    <col min="13309" max="13309" width="13" style="474" customWidth="1"/>
    <col min="13310" max="13559" width="11.42578125" style="474"/>
    <col min="13560" max="13560" width="10.28515625" style="474" customWidth="1"/>
    <col min="13561" max="13561" width="18.140625" style="474" customWidth="1"/>
    <col min="13562" max="13564" width="11.42578125" style="474"/>
    <col min="13565" max="13565" width="13" style="474" customWidth="1"/>
    <col min="13566" max="13815" width="11.42578125" style="474"/>
    <col min="13816" max="13816" width="10.28515625" style="474" customWidth="1"/>
    <col min="13817" max="13817" width="18.140625" style="474" customWidth="1"/>
    <col min="13818" max="13820" width="11.42578125" style="474"/>
    <col min="13821" max="13821" width="13" style="474" customWidth="1"/>
    <col min="13822" max="14071" width="11.42578125" style="474"/>
    <col min="14072" max="14072" width="10.28515625" style="474" customWidth="1"/>
    <col min="14073" max="14073" width="18.140625" style="474" customWidth="1"/>
    <col min="14074" max="14076" width="11.42578125" style="474"/>
    <col min="14077" max="14077" width="13" style="474" customWidth="1"/>
    <col min="14078" max="14327" width="11.42578125" style="474"/>
    <col min="14328" max="14328" width="10.28515625" style="474" customWidth="1"/>
    <col min="14329" max="14329" width="18.140625" style="474" customWidth="1"/>
    <col min="14330" max="14332" width="11.42578125" style="474"/>
    <col min="14333" max="14333" width="13" style="474" customWidth="1"/>
    <col min="14334" max="14583" width="11.42578125" style="474"/>
    <col min="14584" max="14584" width="10.28515625" style="474" customWidth="1"/>
    <col min="14585" max="14585" width="18.140625" style="474" customWidth="1"/>
    <col min="14586" max="14588" width="11.42578125" style="474"/>
    <col min="14589" max="14589" width="13" style="474" customWidth="1"/>
    <col min="14590" max="14839" width="11.42578125" style="474"/>
    <col min="14840" max="14840" width="10.28515625" style="474" customWidth="1"/>
    <col min="14841" max="14841" width="18.140625" style="474" customWidth="1"/>
    <col min="14842" max="14844" width="11.42578125" style="474"/>
    <col min="14845" max="14845" width="13" style="474" customWidth="1"/>
    <col min="14846" max="15095" width="11.42578125" style="474"/>
    <col min="15096" max="15096" width="10.28515625" style="474" customWidth="1"/>
    <col min="15097" max="15097" width="18.140625" style="474" customWidth="1"/>
    <col min="15098" max="15100" width="11.42578125" style="474"/>
    <col min="15101" max="15101" width="13" style="474" customWidth="1"/>
    <col min="15102" max="15351" width="11.42578125" style="474"/>
    <col min="15352" max="15352" width="10.28515625" style="474" customWidth="1"/>
    <col min="15353" max="15353" width="18.140625" style="474" customWidth="1"/>
    <col min="15354" max="15356" width="11.42578125" style="474"/>
    <col min="15357" max="15357" width="13" style="474" customWidth="1"/>
    <col min="15358" max="15607" width="11.42578125" style="474"/>
    <col min="15608" max="15608" width="10.28515625" style="474" customWidth="1"/>
    <col min="15609" max="15609" width="18.140625" style="474" customWidth="1"/>
    <col min="15610" max="15612" width="11.42578125" style="474"/>
    <col min="15613" max="15613" width="13" style="474" customWidth="1"/>
    <col min="15614" max="15863" width="11.42578125" style="474"/>
    <col min="15864" max="15864" width="10.28515625" style="474" customWidth="1"/>
    <col min="15865" max="15865" width="18.140625" style="474" customWidth="1"/>
    <col min="15866" max="15868" width="11.42578125" style="474"/>
    <col min="15869" max="15869" width="13" style="474" customWidth="1"/>
    <col min="15870" max="16119" width="11.42578125" style="474"/>
    <col min="16120" max="16120" width="10.28515625" style="474" customWidth="1"/>
    <col min="16121" max="16121" width="18.140625" style="474" customWidth="1"/>
    <col min="16122" max="16124" width="11.42578125" style="474"/>
    <col min="16125" max="16125" width="13" style="474" customWidth="1"/>
    <col min="16126" max="16384" width="11.42578125" style="474"/>
  </cols>
  <sheetData>
    <row r="1" spans="1:20" ht="23.25" customHeight="1">
      <c r="A1" s="534" t="s">
        <v>714</v>
      </c>
      <c r="B1" s="534"/>
      <c r="C1" s="534"/>
      <c r="D1" s="534"/>
      <c r="E1" s="534"/>
      <c r="F1" s="534"/>
      <c r="G1" s="534"/>
      <c r="H1" s="534"/>
      <c r="I1" s="534"/>
    </row>
    <row r="2" spans="1:20" ht="39" customHeight="1">
      <c r="A2" s="45" t="s">
        <v>87</v>
      </c>
      <c r="B2" s="46" t="s">
        <v>129</v>
      </c>
      <c r="C2" s="45" t="s">
        <v>99</v>
      </c>
      <c r="D2" s="46" t="s">
        <v>103</v>
      </c>
      <c r="E2" s="45" t="s">
        <v>101</v>
      </c>
      <c r="F2" s="46" t="s">
        <v>100</v>
      </c>
      <c r="G2" s="45" t="s">
        <v>102</v>
      </c>
      <c r="H2" s="46" t="s">
        <v>130</v>
      </c>
      <c r="I2" s="47" t="s">
        <v>131</v>
      </c>
    </row>
    <row r="3" spans="1:20">
      <c r="A3" s="140" t="s">
        <v>715</v>
      </c>
      <c r="B3" s="108">
        <v>4790</v>
      </c>
      <c r="C3" s="108">
        <v>964</v>
      </c>
      <c r="D3" s="108">
        <v>2192</v>
      </c>
      <c r="E3" s="108">
        <v>5020</v>
      </c>
      <c r="F3" s="108">
        <v>10309</v>
      </c>
      <c r="G3" s="108">
        <v>10091</v>
      </c>
      <c r="H3" s="108">
        <v>29348</v>
      </c>
      <c r="I3" s="316">
        <f>SUM(B3:H3)</f>
        <v>62714</v>
      </c>
      <c r="K3" s="1"/>
      <c r="L3" s="1"/>
      <c r="M3" s="1"/>
      <c r="N3" s="1"/>
      <c r="O3" s="1"/>
      <c r="P3" s="1"/>
      <c r="Q3" s="1"/>
      <c r="R3" s="1"/>
    </row>
    <row r="4" spans="1:20">
      <c r="K4" s="1"/>
      <c r="L4" s="1"/>
      <c r="M4" s="1"/>
      <c r="N4" s="1"/>
      <c r="O4" s="1"/>
      <c r="P4" s="1"/>
      <c r="Q4" s="1"/>
      <c r="R4" s="1"/>
    </row>
    <row r="5" spans="1:20">
      <c r="K5" s="108"/>
      <c r="L5" s="108"/>
      <c r="M5" s="108"/>
      <c r="N5" s="108"/>
      <c r="O5" s="108"/>
      <c r="P5" s="108"/>
      <c r="Q5" s="108"/>
      <c r="R5" s="108"/>
      <c r="S5" s="1"/>
      <c r="T5" s="1"/>
    </row>
    <row r="6" spans="1:20">
      <c r="J6" s="108"/>
      <c r="K6" s="108"/>
      <c r="L6" s="108"/>
      <c r="M6" s="108"/>
      <c r="N6" s="108"/>
      <c r="O6" s="108"/>
      <c r="P6" s="108"/>
      <c r="Q6" s="108"/>
      <c r="R6" s="1"/>
      <c r="S6" s="1"/>
    </row>
    <row r="7" spans="1:20">
      <c r="K7" s="1"/>
      <c r="L7" s="108"/>
      <c r="M7" s="108"/>
      <c r="N7" s="108"/>
      <c r="O7" s="108"/>
      <c r="P7" s="108"/>
      <c r="Q7" s="108"/>
      <c r="R7" s="108"/>
      <c r="S7" s="108"/>
    </row>
    <row r="8" spans="1:20">
      <c r="K8" s="1"/>
      <c r="L8" s="108"/>
      <c r="M8" s="1"/>
      <c r="N8" s="108"/>
      <c r="O8" s="1"/>
      <c r="P8" s="108"/>
      <c r="Q8" s="1"/>
      <c r="R8" s="1"/>
    </row>
    <row r="9" spans="1:20">
      <c r="K9" s="1"/>
      <c r="L9" s="108"/>
      <c r="M9" s="108"/>
      <c r="N9" s="108"/>
      <c r="O9" s="108"/>
      <c r="P9" s="108"/>
      <c r="Q9" s="108"/>
      <c r="R9" s="108"/>
      <c r="S9" s="1"/>
    </row>
    <row r="10" spans="1:20">
      <c r="G10" s="1"/>
      <c r="H10" s="1"/>
      <c r="I10" s="1"/>
      <c r="J10" s="1"/>
      <c r="L10" s="108"/>
      <c r="M10" s="108"/>
      <c r="N10" s="108"/>
      <c r="O10" s="1"/>
      <c r="P10" s="108"/>
      <c r="Q10" s="1"/>
      <c r="R10" s="1"/>
      <c r="S10" s="1"/>
    </row>
    <row r="11" spans="1:20">
      <c r="G11" s="1"/>
      <c r="H11" s="1"/>
      <c r="I11" s="1"/>
      <c r="J11" s="1"/>
      <c r="L11" s="108"/>
      <c r="M11" s="108"/>
      <c r="N11" s="108"/>
      <c r="O11" s="1"/>
      <c r="P11" s="108"/>
      <c r="Q11" s="1"/>
      <c r="R11" s="1"/>
      <c r="S11" s="1"/>
    </row>
    <row r="12" spans="1:20">
      <c r="J12" s="108"/>
      <c r="L12" s="108"/>
      <c r="M12" s="108"/>
      <c r="P12" s="108"/>
    </row>
    <row r="13" spans="1:20">
      <c r="L13" s="108"/>
      <c r="M13" s="108"/>
      <c r="O13" s="1"/>
      <c r="P13" s="108"/>
      <c r="Q13" s="1"/>
      <c r="R13" s="1"/>
      <c r="S13" s="1"/>
      <c r="T13" s="1"/>
    </row>
    <row r="14" spans="1:20">
      <c r="L14" s="108"/>
      <c r="M14" s="108"/>
      <c r="P14" s="108"/>
    </row>
    <row r="15" spans="1:20">
      <c r="M15" s="108"/>
    </row>
    <row r="16" spans="1:20">
      <c r="M16" s="108"/>
    </row>
    <row r="26" spans="1:2">
      <c r="A26" s="25" t="s">
        <v>95</v>
      </c>
      <c r="B26" s="25" t="s">
        <v>96</v>
      </c>
    </row>
    <row r="27" spans="1:2">
      <c r="A27" s="25" t="s">
        <v>97</v>
      </c>
      <c r="B27" s="25" t="s">
        <v>40</v>
      </c>
    </row>
  </sheetData>
  <sheetProtection algorithmName="SHA-512" hashValue="q3GYg230q5FpCic9L9dk9DbrJIyGqnlqzNtalJ/VLDziQcvPdhuPg7EU++CadlRRHzfb9KUQ+Tm2yD5CuELcfw==" saltValue="EB3EjvEcvr4wNpLM6Ima4Q==" spinCount="100000" sheet="1" objects="1" scenarios="1"/>
  <mergeCells count="1">
    <mergeCell ref="A1:I1"/>
  </mergeCells>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Hojas de cálculo</vt:lpstr>
      </vt:variant>
      <vt:variant>
        <vt:i4>27</vt:i4>
      </vt:variant>
      <vt:variant>
        <vt:lpstr>Rangos con nombre</vt:lpstr>
      </vt:variant>
      <vt:variant>
        <vt:i4>1</vt:i4>
      </vt:variant>
    </vt:vector>
  </HeadingPairs>
  <TitlesOfParts>
    <vt:vector size="28" baseType="lpstr">
      <vt:lpstr>ÍNDICE</vt:lpstr>
      <vt:lpstr>DEMOGRAFÍA_1</vt:lpstr>
      <vt:lpstr>DEMOGRAFÍA_2</vt:lpstr>
      <vt:lpstr>TURISMO_1</vt:lpstr>
      <vt:lpstr>TURISMO_2</vt:lpstr>
      <vt:lpstr>TURISMO_3</vt:lpstr>
      <vt:lpstr>CRUCEROS</vt:lpstr>
      <vt:lpstr>PARO_1 </vt:lpstr>
      <vt:lpstr>PARO_2 </vt:lpstr>
      <vt:lpstr>PARO_3 </vt:lpstr>
      <vt:lpstr>PARO_4 </vt:lpstr>
      <vt:lpstr>PARO_5 </vt:lpstr>
      <vt:lpstr>PARO_6 </vt:lpstr>
      <vt:lpstr>PARO_7 </vt:lpstr>
      <vt:lpstr>CONTRATOS_1</vt:lpstr>
      <vt:lpstr>CONTRATOS_2</vt:lpstr>
      <vt:lpstr>CONTRATOS_3</vt:lpstr>
      <vt:lpstr>CONTRATOS_4</vt:lpstr>
      <vt:lpstr>IPC_1</vt:lpstr>
      <vt:lpstr>IPC_2</vt:lpstr>
      <vt:lpstr>IGIC</vt:lpstr>
      <vt:lpstr>PIB</vt:lpstr>
      <vt:lpstr>AFILIADOS S.S._1</vt:lpstr>
      <vt:lpstr>AFILIADOS_S.S._2</vt:lpstr>
      <vt:lpstr>EMPRESAS S.S.</vt:lpstr>
      <vt:lpstr>EPA_1</vt:lpstr>
      <vt:lpstr>EPA_2</vt:lpstr>
      <vt:lpstr>B.F.C.</vt:lpstr>
    </vt:vector>
  </TitlesOfParts>
  <Company/>
  <LinksUpToDate>false</LinksUpToDate>
  <SharedDoc>false</SharedDoc>
  <HyperlinksChanged>false</HyperlinksChanged>
  <AppVersion>16.0300</AppVersion>
  <Template/>
  <Manager/>
  <TotalTime>0</TotalTime>
</Properties>
</file>

<file path=docProps/core.xml><?xml version="1.0" encoding="utf-8"?>
<cp:coreProperties xmlns:cp="http://schemas.openxmlformats.org/package/2006/metadata/core-properties" xmlns:dc="http://purl.org/dc/elements/1.1/" xmlns:dcterms="http://purl.org/dc/terms/" xmlns:xsi="http://www.w3.org/2001/XMLSchema-instance">
  <cp:keywords>Metadata removed by MetaClean (www.adarsus.com)</cp:keywords>
  <cp:revision>0</cp:revision>
</cp:coreProperties>
</file>