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JULIO CABILDO 31102023\Banco\BOLETIN MENSUAL 2020\BOLETINES 2024\Febrero 2024\"/>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 r:id="rId31"/>
  </externalReferences>
  <definedNames>
    <definedName name="B.F.C.">ÍNDICE!$A$23</definedName>
    <definedName name="DenRegTabla3" localSheetId="14">[1]TablasAux!$K$3:$L$10</definedName>
    <definedName name="DenRegTabla3">[2]TablasAux!$K$3:$L$10</definedName>
  </definedNames>
  <calcPr calcId="162913"/>
</workbook>
</file>

<file path=xl/calcChain.xml><?xml version="1.0" encoding="utf-8"?>
<calcChain xmlns="http://schemas.openxmlformats.org/spreadsheetml/2006/main">
  <c r="AC5" i="6" l="1"/>
  <c r="V5" i="6"/>
  <c r="O5" i="6"/>
  <c r="D5" i="45" l="1"/>
  <c r="E56" i="43" l="1"/>
  <c r="O21" i="39"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G6" i="47"/>
  <c r="K5" i="47"/>
  <c r="J5" i="47"/>
  <c r="I5" i="47"/>
  <c r="H5" i="47"/>
  <c r="G5" i="47"/>
  <c r="K4" i="47"/>
  <c r="J4" i="47"/>
  <c r="I4" i="47"/>
  <c r="H4" i="47"/>
  <c r="G4" i="47"/>
  <c r="K3" i="47"/>
  <c r="J3" i="47"/>
  <c r="I3" i="47"/>
  <c r="H3" i="47"/>
  <c r="G3" i="47"/>
  <c r="C17" i="45" l="1"/>
  <c r="D17" i="45"/>
  <c r="B17" i="45"/>
  <c r="E95" i="43" l="1"/>
  <c r="E61" i="43"/>
  <c r="E60" i="43"/>
  <c r="H3" i="18" l="1"/>
  <c r="Q42" i="41" l="1"/>
  <c r="Q41" i="41"/>
  <c r="P43" i="41"/>
  <c r="N41" i="41"/>
  <c r="C13" i="27"/>
  <c r="B7" i="27"/>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7" i="21"/>
  <c r="B4" i="21"/>
  <c r="C5" i="21"/>
  <c r="C6" i="21"/>
  <c r="C7" i="21"/>
  <c r="C4" i="21"/>
  <c r="D5" i="21"/>
  <c r="D6" i="21"/>
  <c r="D7" i="21"/>
  <c r="D4" i="21"/>
  <c r="E5" i="21"/>
  <c r="E6" i="21"/>
  <c r="E7" i="21"/>
  <c r="E4" i="21"/>
  <c r="F5" i="21"/>
  <c r="F6" i="21"/>
  <c r="F7" i="21"/>
  <c r="F4" i="21"/>
  <c r="G5" i="21"/>
  <c r="G6" i="21"/>
  <c r="G7" i="21"/>
  <c r="G4" i="21"/>
  <c r="H5" i="21"/>
  <c r="H6" i="21"/>
  <c r="H7" i="21"/>
  <c r="H4" i="21"/>
  <c r="I5" i="21"/>
  <c r="I6" i="21"/>
  <c r="I7" i="21"/>
  <c r="I4" i="21"/>
  <c r="J5" i="21"/>
  <c r="J6" i="21"/>
  <c r="J7"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B12" i="27" l="1"/>
  <c r="AC4" i="6" l="1"/>
  <c r="V4" i="6"/>
  <c r="O4" i="6"/>
  <c r="H5" i="6"/>
  <c r="H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7" i="43" l="1"/>
  <c r="E58" i="43"/>
  <c r="E59" i="43"/>
  <c r="E62" i="43"/>
  <c r="E63" i="43"/>
  <c r="E64" i="43"/>
  <c r="E65" i="43"/>
  <c r="E66" i="43"/>
  <c r="E67" i="43"/>
  <c r="E68" i="43"/>
  <c r="E69" i="43"/>
  <c r="E70" i="43"/>
  <c r="E71" i="43"/>
  <c r="E72" i="43"/>
  <c r="E73" i="43"/>
  <c r="E74" i="43"/>
  <c r="E75" i="43"/>
  <c r="L3" i="19" l="1"/>
  <c r="C7" i="27" l="1"/>
  <c r="L3" i="11" l="1"/>
  <c r="H3" i="17" l="1"/>
  <c r="D7" i="27"/>
  <c r="G3" i="13" l="1"/>
  <c r="I3" i="26"/>
  <c r="F4" i="6" l="1"/>
  <c r="G4" i="6"/>
  <c r="F5" i="6"/>
  <c r="G5" i="6"/>
  <c r="F6" i="6"/>
  <c r="G6" i="6"/>
  <c r="F10" i="6"/>
  <c r="G10" i="6"/>
  <c r="F11" i="6"/>
  <c r="G11" i="6"/>
  <c r="F12" i="6"/>
  <c r="G12" i="6"/>
  <c r="F13" i="6"/>
  <c r="G13" i="6"/>
  <c r="F14" i="6"/>
  <c r="G14" i="6"/>
  <c r="F15" i="6"/>
  <c r="G15" i="6"/>
  <c r="O20" i="39" l="1"/>
  <c r="M21" i="39"/>
  <c r="M22" i="39"/>
  <c r="M23" i="39"/>
  <c r="M24" i="39"/>
  <c r="M25" i="39"/>
  <c r="M26" i="39"/>
  <c r="M27" i="39"/>
  <c r="M28" i="39"/>
  <c r="M29" i="39"/>
  <c r="M30" i="39"/>
  <c r="M31" i="39"/>
  <c r="M20" i="39"/>
  <c r="P52" i="41" l="1"/>
  <c r="P51" i="41"/>
  <c r="P50" i="41"/>
  <c r="P49" i="41"/>
  <c r="P48" i="41"/>
  <c r="P47" i="41"/>
  <c r="P46"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C15" i="29" l="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AB15" i="6" l="1"/>
  <c r="U15" i="6"/>
  <c r="N15" i="6"/>
  <c r="AB14" i="6" l="1"/>
  <c r="U14" i="6"/>
  <c r="N14" i="6"/>
  <c r="D12" i="27" l="1"/>
  <c r="D13" i="27" s="1"/>
  <c r="C12" i="27"/>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K35" i="8"/>
</calcChain>
</file>

<file path=xl/sharedStrings.xml><?xml version="1.0" encoding="utf-8"?>
<sst xmlns="http://schemas.openxmlformats.org/spreadsheetml/2006/main" count="1744" uniqueCount="747">
  <si>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</si>
  <si>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</si>
  <si>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</si>
  <si>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</si>
  <si>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</si>
  <si>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</si>
  <si>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</si>
  <si>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</si>
  <si>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</si>
  <si>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</si>
  <si>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</si>
  <si>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</si>
  <si>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</si>
  <si>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</si>
  <si>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</si>
  <si>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</si>
  <si>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</si>
  <si>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</si>
  <si>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</si>
  <si>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</si>
  <si>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</si>
  <si>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</si>
  <si>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</si>
  <si>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</si>
  <si>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</si>
  <si>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</si>
  <si>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</si>
  <si>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</si>
  <si>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</si>
  <si>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</si>
  <si>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</si>
  <si>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</si>
  <si>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</si>
  <si>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</si>
  <si>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</si>
  <si>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</si>
  <si>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</si>
  <si>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</si>
  <si>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</si>
  <si>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</si>
  <si>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</si>
  <si>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</si>
  <si>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</si>
  <si>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</si>
  <si>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</si>
  <si>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</si>
  <si>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</si>
  <si>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</si>
  <si>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</si>
  <si>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</si>
  <si>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</si>
  <si>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</si>
  <si>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</si>
  <si>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</si>
  <si>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</si>
  <si>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</si>
  <si>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</si>
  <si>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</si>
  <si>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</si>
  <si>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</si>
  <si>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</si>
  <si>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</si>
  <si>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</si>
  <si>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</si>
  <si>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</si>
  <si>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</si>
  <si>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</si>
  <si>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</si>
  <si>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</si>
  <si>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</si>
  <si>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</si>
  <si>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</si>
  <si>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</si>
  <si>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</si>
  <si>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</si>
  <si>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</si>
  <si>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</si>
  <si>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</si>
  <si>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</si>
  <si>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</si>
  <si>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</si>
  <si>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</si>
  <si>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</si>
  <si>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</si>
  <si>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</si>
  <si>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</si>
  <si>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</si>
  <si>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</si>
  <si>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</si>
  <si>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</si>
  <si>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</si>
  <si>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</si>
  <si>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</si>
  <si>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</si>
  <si>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</si>
  <si>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</si>
  <si>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</si>
  <si>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</si>
  <si>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</si>
  <si>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</si>
  <si>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</si>
  <si>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</si>
  <si>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</si>
  <si>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</si>
  <si>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</si>
  <si>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</si>
  <si>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</si>
  <si>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</si>
  <si>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</si>
  <si>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</si>
  <si>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</si>
  <si>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</si>
  <si>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</si>
  <si>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</si>
  <si>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</si>
  <si>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</si>
  <si>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</si>
  <si>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</si>
  <si>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</si>
  <si>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</si>
  <si>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</si>
  <si>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</si>
  <si>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</si>
  <si>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</si>
  <si>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</si>
  <si>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</si>
  <si>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</si>
  <si>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</si>
  <si>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</si>
  <si>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</si>
  <si>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</si>
  <si>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</si>
  <si>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</si>
  <si>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</si>
  <si>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</si>
  <si>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</si>
  <si>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</si>
  <si>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</si>
  <si>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</si>
  <si>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</si>
  <si>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</si>
  <si>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</si>
  <si>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</si>
  <si>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</si>
  <si>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</si>
  <si>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</si>
  <si>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</si>
  <si>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</si>
  <si>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</si>
  <si>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</si>
  <si>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</si>
  <si>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</si>
  <si>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</si>
  <si>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</si>
  <si>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</si>
  <si>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</si>
  <si>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</si>
  <si>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</si>
  <si>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</si>
  <si>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</si>
  <si>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</si>
  <si>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</si>
  <si>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</si>
  <si>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</si>
  <si>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</si>
  <si>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</si>
  <si>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</si>
  <si>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</si>
  <si>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</si>
  <si>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</si>
  <si>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</si>
  <si>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</si>
  <si>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</si>
  <si>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</si>
  <si>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</si>
  <si>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</si>
  <si>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</si>
  <si>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</si>
  <si>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</si>
  <si>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</si>
  <si>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</si>
  <si>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</si>
  <si>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</si>
  <si>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</si>
  <si>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</si>
  <si>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</si>
  <si>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</si>
  <si>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</si>
  <si>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</si>
  <si>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</si>
  <si>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</si>
  <si>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</si>
  <si>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</si>
  <si>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</si>
  <si>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</si>
  <si>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</si>
  <si>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</si>
  <si>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</si>
  <si>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</si>
  <si>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</si>
  <si>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</si>
  <si>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</si>
  <si>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</si>
  <si>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</si>
  <si>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</si>
  <si>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</si>
  <si>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</si>
  <si>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</si>
  <si>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</si>
  <si>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</si>
  <si>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</si>
  <si>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</si>
  <si>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</si>
  <si>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</si>
  <si>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</si>
  <si>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</si>
  <si>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</si>
  <si>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</si>
  <si>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</si>
  <si>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</si>
  <si>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</si>
  <si>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</si>
  <si>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</si>
  <si>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</si>
  <si>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</si>
  <si>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</si>
  <si>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</si>
  <si>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</si>
  <si>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</si>
  <si>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</si>
  <si>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</si>
  <si>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</si>
  <si>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</si>
  <si>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</si>
  <si>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</si>
  <si>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</si>
  <si>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</si>
  <si>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</si>
  <si>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</si>
  <si>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</si>
  <si>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</si>
  <si>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</si>
  <si>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</si>
  <si>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</si>
  <si>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</si>
  <si>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</si>
  <si>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</si>
  <si>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</si>
  <si>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</si>
  <si>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</si>
  <si>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</si>
  <si>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</si>
  <si>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</si>
  <si>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</si>
  <si>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</si>
  <si>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</si>
  <si>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</si>
  <si>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</si>
  <si>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</si>
  <si>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</si>
  <si>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</si>
  <si>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</si>
  <si>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</si>
  <si>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</si>
  <si>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</si>
  <si>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</si>
  <si>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</si>
  <si>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</si>
  <si>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</si>
  <si>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</si>
  <si>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</si>
  <si>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</si>
  <si>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</si>
  <si>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</si>
  <si>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</si>
  <si>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</si>
  <si>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</si>
  <si>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</si>
  <si>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</si>
  <si>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</si>
  <si>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</si>
  <si>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</si>
  <si>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</si>
  <si>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</si>
  <si>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</si>
  <si>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</si>
  <si>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</si>
  <si>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</si>
  <si>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</si>
  <si>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</si>
  <si>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</si>
  <si>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</si>
  <si>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</si>
  <si>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</si>
  <si>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</si>
  <si>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</si>
  <si>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</si>
  <si>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</si>
  <si>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</si>
  <si>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</si>
  <si>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</si>
  <si>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</si>
  <si>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</si>
  <si>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</si>
  <si>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</si>
  <si>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</si>
  <si>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</si>
  <si>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</si>
  <si>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</si>
  <si>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</si>
  <si>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</si>
  <si>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</si>
  <si>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</si>
  <si>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</si>
  <si>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</si>
  <si>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</si>
  <si>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</si>
  <si>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</si>
  <si>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</si>
  <si>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</si>
  <si>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</si>
  <si>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</si>
  <si>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</si>
  <si>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</si>
  <si>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</si>
  <si>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</si>
  <si>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</si>
  <si>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</si>
  <si>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</si>
  <si>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</si>
  <si>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</si>
  <si>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</si>
  <si>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</si>
  <si>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</si>
  <si>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</si>
  <si>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</si>
  <si>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</si>
  <si>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</si>
  <si>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</si>
  <si>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</si>
  <si>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</si>
  <si>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</si>
  <si>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</si>
  <si>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</si>
  <si>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</si>
  <si>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</si>
  <si>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</si>
  <si>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</si>
  <si>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</si>
  <si>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</si>
  <si>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</si>
  <si>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</si>
  <si>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</si>
  <si>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</si>
  <si>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</si>
  <si>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</si>
  <si>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</si>
  <si>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</si>
  <si>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</si>
  <si>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</si>
  <si>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</si>
  <si>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</si>
  <si>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</si>
  <si>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</si>
  <si>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</si>
  <si>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</si>
  <si>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</si>
  <si>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</si>
  <si>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</si>
  <si>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</si>
  <si>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</si>
  <si>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</si>
  <si>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</si>
  <si>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</si>
  <si>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</si>
  <si>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</si>
  <si>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</si>
  <si>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</si>
  <si>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</si>
  <si>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</si>
  <si>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</si>
  <si>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</si>
  <si>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</si>
  <si>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</si>
  <si>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</si>
  <si>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</si>
  <si>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</si>
  <si>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</si>
  <si>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</si>
  <si>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</si>
  <si>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</si>
  <si>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</si>
  <si>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</si>
  <si>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</si>
  <si>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</si>
  <si>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</si>
  <si>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</si>
  <si>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</si>
  <si>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</si>
  <si>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</si>
  <si>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</si>
  <si>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</si>
  <si>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</si>
  <si>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</si>
  <si>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</si>
  <si>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</si>
  <si>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</si>
  <si>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</si>
  <si>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</si>
  <si>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</si>
  <si>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</si>
  <si>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</si>
  <si>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</si>
  <si>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</si>
  <si>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</si>
  <si>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</si>
  <si>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</si>
  <si>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</si>
  <si>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</si>
  <si>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</si>
  <si>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</si>
  <si>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</si>
  <si>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</si>
  <si>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</si>
  <si>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</si>
  <si>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</si>
  <si>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</si>
  <si>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</si>
  <si>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</si>
  <si>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</si>
  <si>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</si>
  <si>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</si>
  <si>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</si>
  <si>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</si>
  <si>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</si>
  <si>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</si>
  <si>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</si>
  <si>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</si>
  <si>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</si>
  <si>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</si>
  <si>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</si>
  <si>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</si>
  <si>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</si>
  <si>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</si>
  <si>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</si>
  <si>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</si>
  <si>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</si>
  <si>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</si>
  <si>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</si>
  <si>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</si>
  <si>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</si>
  <si>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</si>
  <si>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</si>
  <si>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</si>
  <si>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</si>
  <si>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</si>
  <si>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</si>
  <si>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</si>
  <si>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</si>
  <si>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</si>
  <si>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</si>
  <si>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</si>
  <si>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</si>
  <si>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</si>
  <si>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</si>
  <si>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</si>
  <si>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</si>
  <si>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</si>
  <si>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</si>
  <si>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</si>
  <si>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</si>
  <si>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</si>
  <si>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</si>
  <si>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</si>
  <si>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</si>
  <si>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</si>
  <si>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</si>
  <si>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</si>
  <si>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</si>
  <si>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</si>
  <si>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</si>
  <si>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</si>
  <si>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</si>
  <si>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</si>
  <si>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</si>
  <si>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</si>
  <si>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</si>
  <si>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</si>
  <si>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</si>
  <si>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</si>
  <si>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</si>
  <si>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</si>
  <si>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</si>
  <si>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</si>
  <si>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</si>
  <si>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</si>
  <si>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</si>
  <si>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</si>
  <si>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</si>
  <si>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</si>
  <si>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</si>
  <si>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</si>
  <si>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</si>
  <si>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</si>
  <si>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</si>
  <si>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</si>
  <si>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</si>
  <si>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</si>
  <si>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</si>
  <si>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</si>
  <si>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</si>
  <si>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</si>
  <si>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</si>
  <si>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</si>
  <si>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</si>
  <si>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</si>
  <si>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</si>
  <si>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</si>
  <si>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</si>
  <si>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</si>
  <si>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</si>
  <si>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</si>
  <si>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</si>
  <si>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</si>
  <si>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</si>
  <si>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</si>
  <si>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</si>
  <si>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</si>
  <si>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</si>
  <si>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</si>
  <si>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</si>
  <si>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</si>
  <si>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</si>
  <si>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</si>
  <si>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</si>
  <si>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</si>
  <si>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</si>
  <si>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</si>
  <si>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</si>
  <si>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</si>
  <si>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</si>
  <si>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</si>
  <si>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</si>
  <si>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</si>
  <si>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</si>
  <si>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</si>
  <si>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</si>
  <si>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</si>
  <si>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</si>
  <si>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</si>
  <si>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</si>
  <si>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</si>
  <si>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</si>
  <si>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</si>
  <si>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</si>
  <si>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</si>
  <si>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</si>
  <si>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</si>
  <si>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</si>
  <si>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</si>
  <si>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</si>
  <si>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</si>
  <si>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</si>
  <si>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</si>
  <si>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</si>
  <si>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</si>
  <si>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</si>
  <si>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</si>
  <si>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</si>
  <si>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</si>
  <si>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</si>
  <si>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</si>
  <si>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</si>
  <si>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</si>
  <si>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</si>
  <si>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</si>
  <si>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</si>
  <si>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</si>
  <si>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</si>
  <si>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</si>
  <si>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</si>
  <si>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</si>
  <si>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</si>
  <si>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</si>
  <si>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</si>
  <si>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 xml:space="preserve">    2023M02</t>
  </si>
  <si>
    <t>,</t>
  </si>
  <si>
    <t xml:space="preserve">    2023M03</t>
  </si>
  <si>
    <t>Variación Interanual 23/22%</t>
  </si>
  <si>
    <t xml:space="preserve">      2023 Marzo</t>
  </si>
  <si>
    <t>Cruceros en tránsito</t>
  </si>
  <si>
    <t>Total 2023</t>
  </si>
  <si>
    <t>CRUCEROS</t>
  </si>
  <si>
    <t xml:space="preserve">    2023M04</t>
  </si>
  <si>
    <t xml:space="preserve">      2023 Abril</t>
  </si>
  <si>
    <t xml:space="preserve">    2023M05</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</si>
  <si>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</si>
  <si>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</si>
  <si>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</si>
  <si>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</si>
  <si>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</si>
  <si>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</si>
  <si>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</si>
  <si>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</si>
  <si>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</si>
  <si>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</si>
  <si>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</si>
  <si>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</si>
  <si>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</si>
  <si>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</si>
  <si>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</si>
  <si>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</si>
  <si>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</si>
  <si>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</si>
  <si>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</si>
  <si>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</si>
  <si>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</si>
  <si>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</si>
  <si>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</si>
  <si>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</si>
  <si>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</si>
  <si>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</si>
  <si>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</si>
  <si>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2023M06</t>
  </si>
  <si>
    <t xml:space="preserve">    2023M07</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</si>
  <si>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</si>
  <si>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</si>
  <si>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</si>
  <si>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</si>
  <si>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</si>
  <si>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</si>
  <si>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</si>
  <si>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 xml:space="preserve">* Datos de afiliados provisionales (P)
</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</si>
  <si>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</si>
  <si>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</si>
  <si>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</si>
  <si>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</si>
  <si>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</si>
  <si>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</si>
  <si>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Diciembre 2023</t>
  </si>
  <si>
    <t xml:space="preserve">      2023 Diciembre</t>
  </si>
  <si>
    <t xml:space="preserve">    2023M12</t>
  </si>
  <si>
    <t>%Var. 2023/22</t>
  </si>
  <si>
    <t>Año 2023</t>
  </si>
  <si>
    <t xml:space="preserve">      2024 Enero</t>
  </si>
  <si>
    <t xml:space="preserve">    2024M01</t>
  </si>
  <si>
    <t>Enero 2024</t>
  </si>
  <si>
    <t>2023 cuarto trimestre</t>
  </si>
  <si>
    <t>Evolución del PIB a precios de mercado  de Canarias a cuarto trimestre de cada año.</t>
  </si>
  <si>
    <r>
      <rPr>
        <b/>
        <sz val="11"/>
        <rFont val="Calibri"/>
        <family val="2"/>
        <scheme val="minor"/>
      </rPr>
      <t>El Producto Interior Bruto (PIB) generado por la economía canaria registró un crecimiento interanual del 2,8% en el
cuarto trimestre de 2023 en comparación con el mismo periodo del año anterior. Este dato, conocido como la variación real del PIB, fue 0,8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0,4%, a nivel nacional la economía experimentó un
crecimiento en este trimestre del 0,6%.</t>
    </r>
    <r>
      <rPr>
        <b/>
        <sz val="11"/>
        <color rgb="FFFF0000"/>
        <rFont val="Calibri"/>
        <family val="2"/>
        <scheme val="minor"/>
      </rPr>
      <t xml:space="preserve">
</t>
    </r>
  </si>
  <si>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t>
  </si>
  <si>
    <t>4º Trimestre 2023
Año 2021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</si>
  <si>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</si>
  <si>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</si>
  <si>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</si>
  <si>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</si>
  <si>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</si>
  <si>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</si>
  <si>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</si>
  <si>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</si>
  <si>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</si>
  <si>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</si>
  <si>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</si>
  <si>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</si>
  <si>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</si>
  <si>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</si>
  <si>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</si>
  <si>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</si>
  <si>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</si>
  <si>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</si>
  <si>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</si>
  <si>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</si>
  <si>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</si>
  <si>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</si>
  <si>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</si>
  <si>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</si>
  <si>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</si>
  <si>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</si>
  <si>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</si>
  <si>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E.Media</t>
  </si>
  <si>
    <t>2024/23(%)</t>
  </si>
  <si>
    <t>2024/23</t>
  </si>
  <si>
    <t>2023 Cuarto trimestre</t>
  </si>
  <si>
    <t>2023 Caurto trimestre</t>
  </si>
  <si>
    <t>4º Trimestre 2023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</si>
  <si>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</si>
  <si>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</si>
  <si>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</si>
  <si>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</si>
  <si>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</si>
  <si>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</si>
  <si>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</si>
  <si>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</si>
  <si>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</si>
  <si>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</si>
  <si>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</si>
  <si>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</si>
  <si>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</si>
  <si>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</si>
  <si>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</si>
  <si>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</si>
  <si>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</si>
  <si>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</si>
  <si>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</si>
  <si>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</si>
  <si>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</si>
  <si>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</si>
  <si>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</si>
  <si>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</si>
  <si>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</si>
  <si>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</si>
  <si>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</si>
  <si>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 xml:space="preserve">2024 Enero </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</si>
  <si>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</si>
  <si>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</si>
  <si>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</si>
  <si>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La Recaudación del IGIC en Canarias en el mes de Diciembre de 2023, presenta una variación interanual del 21,7%, lo que supone un aumento de 25.375.629€ respecto al año anterior.</t>
  </si>
  <si>
    <t>Paro registrado en la Isla de Tenerife según sectores económicos - Febrero 2024</t>
  </si>
  <si>
    <t>Febrero 2024</t>
  </si>
  <si>
    <t>Paro registrado en la Isla deTenerife según estudios terminados - Febrero 2024</t>
  </si>
  <si>
    <t>Paro registrado en la Isla de Tenerife según ocupaciones - Febrero 2024</t>
  </si>
  <si>
    <t>Contratos registrados en la Isla de Tenerife según sectores económicos - Febrero 2024</t>
  </si>
  <si>
    <t>Contratos registrados en la Isla deTenerife según estudios terminados  - Febrero 2024</t>
  </si>
  <si>
    <t>Contratos registrados en la Isla de Tenerife según ocupaciones  - Febrero 2024</t>
  </si>
  <si>
    <t>Mes de Febrero 2024</t>
  </si>
  <si>
    <t xml:space="preserve">      2024 Febrero</t>
  </si>
  <si>
    <t>2024 Febrero</t>
  </si>
  <si>
    <t>2024 Febrero (p)</t>
  </si>
  <si>
    <r>
      <t>Mes de Febrero 2024 (P</t>
    </r>
    <r>
      <rPr>
        <b/>
        <sz val="12"/>
        <color rgb="FFFF0000"/>
        <rFont val="Arial"/>
        <family val="2"/>
      </rPr>
      <t>*</t>
    </r>
    <r>
      <rPr>
        <b/>
        <sz val="12"/>
        <color theme="0"/>
        <rFont val="Arial"/>
        <family val="2"/>
      </rPr>
      <t>)</t>
    </r>
  </si>
  <si>
    <t>Indice de Precios de Consumo. Base 2021 Febrero 2024</t>
  </si>
  <si>
    <t xml:space="preserve">    2024M02</t>
  </si>
  <si>
    <r>
      <rPr>
        <b/>
        <sz val="11"/>
        <color theme="3" tint="-0.499984740745262"/>
        <rFont val="Calibri"/>
        <family val="2"/>
        <scheme val="minor"/>
      </rPr>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continúan los resultados positivos con una variación interanual en el mes de febrero 2024 que arroja un resultado positivo en el caso de los contratos en el Sector Turístico  del 19,38% respecto a febrero 2023, mientras que por otro lado, los demandantes de empleo se reducen también en un -8,21% en febrero 2024 respecto al mismo mes en el año anterior.</t>
    </r>
    <r>
      <rPr>
        <b/>
        <sz val="11"/>
        <color rgb="FFFF0000"/>
        <rFont val="Calibri"/>
        <family val="2"/>
        <scheme val="minor"/>
      </rPr>
      <t xml:space="preserve">
</t>
    </r>
  </si>
  <si>
    <t>Cruceristas que 
inician/finalizan línea</t>
  </si>
  <si>
    <t>Cruceros que 
inician/finalizan línea</t>
  </si>
  <si>
    <t>Acumulado 2023</t>
  </si>
  <si>
    <t>Acumulado 2024</t>
  </si>
  <si>
    <t>El número de personas desempleadas en Canarias al finalizar el mes de febrero 2024 es de 169.730 lo que significa una disminución en -88 personas con relación al mes anterior, representando una reducción del -0,05%. En relación al pasado año (febrero 2023) se
observa una disminución de -19.436 personas, lo que supone una reducción del paro del
-10,27%.
La distribución por sexos del paro en Canarias nos indica que aumenta el paro en las mujeres en 262 (0,27%), mientras que para los hombres disminuye en -350 (-0,48%) respecto al mes anterior. En relación al año anterior (febrero 2023), en los hombres desciende el paro en -8.584 (-10,57%) y en las mujeres disminuye en -10.852 (-10,05%).</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</si>
  <si>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febrero de 2024, el paro aumenta en 73.156 personas desempleadas en Tenerife, lo que supone 113 desempleados más en relación al mes anterior, representando un aumento del 0,2%.  En relación al pasado año (febrero de 2023) se observa una disminución de 8.407 personas, lo que supone un descenso del paro de -10,31%.
La distribución por sexos del paro en Tenerife nos indica que el mes de febrero de 2024 aumenta el paro respecto al mes anterior, tanto en las mujeres con 231 paradas más un 0,6%, y en los hombres con 118 parados menos con un 
-0,4%. El desempleo femenino representa el 57,18% frente al 42,82% del masculino.
</t>
  </si>
  <si>
    <r>
      <t xml:space="preserve">Evolución anual del Paro registrado en Canarias 
</t>
    </r>
    <r>
      <rPr>
        <b/>
        <sz val="9"/>
        <rFont val="Arial"/>
        <family val="2"/>
      </rPr>
      <t>(a enero de cada año)</t>
    </r>
  </si>
  <si>
    <t xml:space="preserve"> Durante el mes de febrero de 2024 se observa una disminución en las contrataciones respecto al mes anterior, con 1.759 contratos menos registrados, lo que supone una disminución del -7,1% en las contrataciónes respecto a enero de 2024.  Respecto al año anterior, se produce un aumento en la variación interanual en el mes de febrero, del 13,94% respecto a febrero de 2023. 
En cuanto a la distribución de las contrataciones teniendo en cuenta el sexo, 11.675 fueron firmadas por hombres (50,71%), mientras que fueron contratadas 11.347 mujeres (49,29%), lo que supone una diferencia en las contrataciones por sexo de 328 contratos en favor del sexo masculino. 
Por otro lado, se observa que de los 23.022 registrados en febrero de 2024, la contratación temporal representó el 53,70%, frente al 46,30% de las contrataciones indefinidas. 
</t>
  </si>
  <si>
    <t xml:space="preserve">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en Enero con un incremento en las contrataciones, con una variación interanual positiva respecto a enero del 2023 del 6,45% y ascendiendo en febrero a 13,94%. </t>
  </si>
  <si>
    <t>SITUACIÓN DE AFILIADOS EN ALTA POR REGÍMENES, PROVINCIAS Y AUTONOMÍAS A 29 FEBRERO 2024</t>
  </si>
  <si>
    <t>AFILIACIONES EN ALTA POR REGÍMENES, GÉNERO, PROVINCIAS Y COMUNIDADES AUTÓNOMAS A 29 FEBRERO 2024</t>
  </si>
  <si>
    <t xml:space="preserve">Los recientes datos de empresas inscritas a la S.S. según agragaciones de la actividad económica publicados por el Instituto Canario de Estadística (ISTAC), referidos al mes de febrero 2024, reflejan un aumento de 16 empresas inscritas respecto al mes anterior, una variación entre ambos meses del 0,06%.
</t>
  </si>
  <si>
    <t xml:space="preserve">Los recientes datos provisionales, de afiliaciones según situaciones laborales publicados por el Instituto Canario de Estadística (ISTAC), referidos al mes de febrero de 2024, reflejan una aumento de 1.342 afiliaciones respecto al mes anterior de enero de 2024, una variación entre ambos meses del 0,34%.
</t>
  </si>
  <si>
    <t xml:space="preserve">La tasa de variación interanual del IPC en la Provincia de Santa Cruz de Tenerife se sitúa en el 3,4% en febrero de 2024. La tasa de variación interanual a nivel estatal  toma el valor 2,8%.
La tasa de variación mensual de febrero se situó en el 0,5% y deja la variación en lo que va de año en el 0,4%.
</t>
  </si>
  <si>
    <t>febrero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</si>
</sst>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3">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cellStyleXfs>
  <cellXfs count="608">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7"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53" xfId="6" applyNumberFormat="1" applyFont="1" applyBorder="1" applyAlignment="1">
      <alignment horizontal="right"/>
    </xf>
    <xf numFmtId="0" fontId="6" fillId="0" borderId="54" xfId="6" applyNumberFormat="1" applyFont="1" applyBorder="1" applyAlignment="1">
      <alignment horizontal="right"/>
    </xf>
    <xf numFmtId="0" fontId="9" fillId="0" borderId="55" xfId="6" applyNumberFormat="1" applyFont="1" applyBorder="1" applyAlignment="1">
      <alignment horizontal="right"/>
    </xf>
    <xf numFmtId="0" fontId="6" fillId="0" borderId="56" xfId="6" applyNumberFormat="1" applyFont="1" applyBorder="1" applyAlignment="1">
      <alignment horizontal="right"/>
    </xf>
    <xf numFmtId="0" fontId="6" fillId="0" borderId="57" xfId="6" applyNumberFormat="1" applyFont="1" applyBorder="1" applyAlignment="1">
      <alignment horizontal="right"/>
    </xf>
    <xf numFmtId="0" fontId="9" fillId="0" borderId="56" xfId="6" applyNumberFormat="1" applyFont="1" applyBorder="1" applyAlignment="1">
      <alignment horizontal="right"/>
    </xf>
    <xf numFmtId="0" fontId="9" fillId="0" borderId="57" xfId="6" applyNumberFormat="1" applyFont="1" applyBorder="1" applyAlignment="1">
      <alignment horizontal="right"/>
    </xf>
    <xf numFmtId="4" fontId="9" fillId="0" borderId="59" xfId="6" applyNumberFormat="1" applyFont="1" applyBorder="1" applyAlignment="1">
      <alignment horizontal="right"/>
    </xf>
    <xf numFmtId="0" fontId="9" fillId="0" borderId="59" xfId="6" applyNumberFormat="1" applyFont="1" applyBorder="1" applyAlignment="1">
      <alignment horizontal="right"/>
    </xf>
    <xf numFmtId="0" fontId="9" fillId="0" borderId="60" xfId="6" applyNumberFormat="1" applyFont="1" applyBorder="1" applyAlignment="1">
      <alignment horizontal="right"/>
    </xf>
    <xf numFmtId="0" fontId="6" fillId="0" borderId="52" xfId="6" applyNumberFormat="1" applyFont="1" applyBorder="1" applyAlignment="1">
      <alignment horizontal="right"/>
    </xf>
    <xf numFmtId="0" fontId="6" fillId="0" borderId="55" xfId="6" applyNumberFormat="1" applyFont="1" applyBorder="1" applyAlignment="1">
      <alignment horizontal="right"/>
    </xf>
    <xf numFmtId="0" fontId="9" fillId="0" borderId="58" xfId="6" applyNumberFormat="1" applyFont="1" applyBorder="1" applyAlignment="1">
      <alignment horizontal="right"/>
    </xf>
    <xf numFmtId="0" fontId="6" fillId="0" borderId="67" xfId="0"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0" fontId="9" fillId="0" borderId="52" xfId="6" applyNumberFormat="1" applyFont="1" applyBorder="1" applyAlignment="1">
      <alignment horizontal="center"/>
    </xf>
    <xf numFmtId="0" fontId="9" fillId="0" borderId="55" xfId="6" applyNumberFormat="1" applyFont="1" applyBorder="1" applyAlignment="1">
      <alignment horizontal="center"/>
    </xf>
    <xf numFmtId="4" fontId="9" fillId="0" borderId="58"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8" fontId="24" fillId="0" borderId="0" xfId="16" applyNumberFormat="1" applyAlignment="1">
      <alignment vertical="top"/>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2" fontId="1" fillId="0" borderId="0" xfId="0" applyNumberFormat="1" applyFont="1"/>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3" fillId="37" borderId="0" xfId="0" applyFont="1" applyFill="1" applyAlignment="1">
      <alignment horizontal="center" vertical="center"/>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2" fillId="0" borderId="0" xfId="0" applyFont="1" applyAlignment="1">
      <alignment horizontal="left" wrapText="1" indent="3"/>
    </xf>
    <xf numFmtId="0" fontId="78"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9"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02" fillId="0" borderId="0" xfId="22" applyFont="1" applyFill="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externalLinks/externalLink3.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4.xml.rels><?xml version="1.0" encoding="UTF-8" standalone="no"?><Relationships xmlns="http://schemas.openxmlformats.org/package/2006/relationships"><Relationship Id="rId1" Target="../drawings/drawing23.xml" Type="http://schemas.openxmlformats.org/officeDocument/2006/relationships/chartUserShapes"/></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TURISMO_3!$T$29:$T$41</c:f>
              <c:strCache>
                <c:ptCount val="13"/>
                <c:pt idx="0">
                  <c:v>      2023 Febrero</c:v>
                </c:pt>
                <c:pt idx="1">
                  <c:v>      2023 Marzo</c:v>
                </c:pt>
                <c:pt idx="2">
                  <c:v>      2023 Abril</c:v>
                </c:pt>
                <c:pt idx="3">
                  <c:v>      2023 Mayo</c:v>
                </c:pt>
                <c:pt idx="4">
                  <c:v>      2023 Junio</c:v>
                </c:pt>
                <c:pt idx="5">
                  <c:v>      2023 Julio</c:v>
                </c:pt>
                <c:pt idx="6">
                  <c:v>      2023 Agosto</c:v>
                </c:pt>
                <c:pt idx="7">
                  <c:v>      2023 Septiembre</c:v>
                </c:pt>
                <c:pt idx="8">
                  <c:v>      2023 Octubre</c:v>
                </c:pt>
                <c:pt idx="9">
                  <c:v>      2023 Noviembre</c:v>
                </c:pt>
                <c:pt idx="10">
                  <c:v>      2023 Diciembre</c:v>
                </c:pt>
                <c:pt idx="11">
                  <c:v>      2024 Enero</c:v>
                </c:pt>
                <c:pt idx="12">
                  <c:v>      2024 Febrero</c:v>
                </c:pt>
              </c:strCache>
            </c:strRef>
          </c:cat>
          <c:val>
            <c:numRef>
              <c:f>TURISMO_3!$U$29:$U$41</c:f>
              <c:numCache>
                <c:formatCode>#,##0</c:formatCode>
                <c:ptCount val="13"/>
                <c:pt idx="0">
                  <c:v>85722</c:v>
                </c:pt>
                <c:pt idx="1">
                  <c:v>86820</c:v>
                </c:pt>
                <c:pt idx="2">
                  <c:v>86869</c:v>
                </c:pt>
                <c:pt idx="3">
                  <c:v>86472</c:v>
                </c:pt>
                <c:pt idx="4">
                  <c:v>86177</c:v>
                </c:pt>
                <c:pt idx="5">
                  <c:v>86903</c:v>
                </c:pt>
                <c:pt idx="6">
                  <c:v>86870</c:v>
                </c:pt>
                <c:pt idx="7">
                  <c:v>88343</c:v>
                </c:pt>
                <c:pt idx="8">
                  <c:v>89714</c:v>
                </c:pt>
                <c:pt idx="9">
                  <c:v>90381</c:v>
                </c:pt>
                <c:pt idx="10">
                  <c:v>90856</c:v>
                </c:pt>
                <c:pt idx="11">
                  <c:v>89684</c:v>
                </c:pt>
                <c:pt idx="12">
                  <c:v>90673</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TURISMO_3!$T$29:$T$41</c:f>
              <c:strCache>
                <c:ptCount val="13"/>
                <c:pt idx="0">
                  <c:v>      2023 Febrero</c:v>
                </c:pt>
                <c:pt idx="1">
                  <c:v>      2023 Marzo</c:v>
                </c:pt>
                <c:pt idx="2">
                  <c:v>      2023 Abril</c:v>
                </c:pt>
                <c:pt idx="3">
                  <c:v>      2023 Mayo</c:v>
                </c:pt>
                <c:pt idx="4">
                  <c:v>      2023 Junio</c:v>
                </c:pt>
                <c:pt idx="5">
                  <c:v>      2023 Julio</c:v>
                </c:pt>
                <c:pt idx="6">
                  <c:v>      2023 Agosto</c:v>
                </c:pt>
                <c:pt idx="7">
                  <c:v>      2023 Septiembre</c:v>
                </c:pt>
                <c:pt idx="8">
                  <c:v>      2023 Octubre</c:v>
                </c:pt>
                <c:pt idx="9">
                  <c:v>      2023 Noviembre</c:v>
                </c:pt>
                <c:pt idx="10">
                  <c:v>      2023 Diciembre</c:v>
                </c:pt>
                <c:pt idx="11">
                  <c:v>      2024 Enero</c:v>
                </c:pt>
                <c:pt idx="12">
                  <c:v>      2024 Febrero</c:v>
                </c:pt>
              </c:strCache>
            </c:strRef>
          </c:cat>
          <c:val>
            <c:numRef>
              <c:f>TURISMO_3!$V$29:$V$41</c:f>
              <c:numCache>
                <c:formatCode>#,##0</c:formatCode>
                <c:ptCount val="13"/>
                <c:pt idx="0">
                  <c:v>6592</c:v>
                </c:pt>
                <c:pt idx="1">
                  <c:v>6618</c:v>
                </c:pt>
                <c:pt idx="2">
                  <c:v>6662</c:v>
                </c:pt>
                <c:pt idx="3">
                  <c:v>6612</c:v>
                </c:pt>
                <c:pt idx="4">
                  <c:v>6581</c:v>
                </c:pt>
                <c:pt idx="5">
                  <c:v>6580</c:v>
                </c:pt>
                <c:pt idx="6">
                  <c:v>6568</c:v>
                </c:pt>
                <c:pt idx="7">
                  <c:v>6641</c:v>
                </c:pt>
                <c:pt idx="8">
                  <c:v>6632</c:v>
                </c:pt>
                <c:pt idx="9">
                  <c:v>6675</c:v>
                </c:pt>
                <c:pt idx="10">
                  <c:v>6716</c:v>
                </c:pt>
                <c:pt idx="11">
                  <c:v>6652</c:v>
                </c:pt>
                <c:pt idx="12">
                  <c:v>6628</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125470</c:v>
                </c:pt>
                <c:pt idx="11">
                  <c:v>132757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numCache>
            </c:numRef>
          </c:cat>
          <c:val>
            <c:numRef>
              <c:f>PARO_1!$F$6:$F$17</c:f>
              <c:numCache>
                <c:formatCode>#,##0</c:formatCode>
                <c:ptCount val="12"/>
                <c:pt idx="0">
                  <c:v>73043</c:v>
                </c:pt>
                <c:pt idx="1">
                  <c:v>73156</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numCache>
            </c:numRef>
          </c:cat>
          <c:val>
            <c:numRef>
              <c:f>PARO_1!$B$6:$B$17</c:f>
              <c:numCache>
                <c:formatCode>#,##0</c:formatCode>
                <c:ptCount val="12"/>
                <c:pt idx="0">
                  <c:v>31445</c:v>
                </c:pt>
                <c:pt idx="1">
                  <c:v>31327</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numCache>
            </c:numRef>
          </c:cat>
          <c:val>
            <c:numRef>
              <c:f>PARO_1!$C$6:$C$17</c:f>
              <c:numCache>
                <c:formatCode>#,##0</c:formatCode>
                <c:ptCount val="12"/>
                <c:pt idx="0">
                  <c:v>41598</c:v>
                </c:pt>
                <c:pt idx="1">
                  <c:v>41829</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Febrero 2024</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Febrero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5901</c:v>
                </c:pt>
                <c:pt idx="1">
                  <c:v>1095</c:v>
                </c:pt>
                <c:pt idx="2">
                  <c:v>2764</c:v>
                </c:pt>
                <c:pt idx="3">
                  <c:v>6375</c:v>
                </c:pt>
                <c:pt idx="4">
                  <c:v>12600</c:v>
                </c:pt>
                <c:pt idx="5">
                  <c:v>11171</c:v>
                </c:pt>
                <c:pt idx="6">
                  <c:v>33250</c:v>
                </c:pt>
              </c:numCache>
            </c:numRef>
          </c:val>
          <c:extLst>
            <c:ext xmlns:c16="http://schemas.microsoft.com/office/drawing/2014/chart" uri="{C3380CC4-5D6E-409C-BE32-E72D297353CC}">
              <c16:uniqueId val="{0000000E-A56C-44E1-B540-8B6B5177D405}"/>
            </c:ext>
          </c:extLst>
        </c:ser>
        <c:ser>
          <c:idx val="0"/>
          <c:order val="1"/>
          <c:tx>
            <c:strRef>
              <c:f>[3]Paro3!$A$3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[3]Paro3!$B$3:$H$3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Febrero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Febrero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83</c:v>
                </c:pt>
                <c:pt idx="1">
                  <c:v>38672</c:v>
                </c:pt>
                <c:pt idx="2">
                  <c:v>24919</c:v>
                </c:pt>
                <c:pt idx="3">
                  <c:v>4840</c:v>
                </c:pt>
                <c:pt idx="4">
                  <c:v>4642</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Febrero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Febrero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A4-465C-A7EB-5A81A012F27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A4-465C-A7EB-5A81A012F27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A4-465C-A7EB-5A81A012F27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56</c:v>
                </c:pt>
                <c:pt idx="1">
                  <c:v>385</c:v>
                </c:pt>
                <c:pt idx="2">
                  <c:v>4547</c:v>
                </c:pt>
                <c:pt idx="3">
                  <c:v>4464</c:v>
                </c:pt>
                <c:pt idx="4">
                  <c:v>7857</c:v>
                </c:pt>
                <c:pt idx="5">
                  <c:v>26098</c:v>
                </c:pt>
                <c:pt idx="6">
                  <c:v>888</c:v>
                </c:pt>
                <c:pt idx="7">
                  <c:v>6467</c:v>
                </c:pt>
                <c:pt idx="8">
                  <c:v>2529</c:v>
                </c:pt>
                <c:pt idx="9">
                  <c:v>19865</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Febrero 2024</a:t>
            </a:r>
          </a:p>
        </c:rich>
      </c:tx>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3462</c:v>
                </c:pt>
                <c:pt idx="1">
                  <c:v>2858</c:v>
                </c:pt>
                <c:pt idx="2">
                  <c:v>31193</c:v>
                </c:pt>
                <c:pt idx="3">
                  <c:v>637</c:v>
                </c:pt>
                <c:pt idx="4">
                  <c:v>2790</c:v>
                </c:pt>
                <c:pt idx="5">
                  <c:v>365</c:v>
                </c:pt>
                <c:pt idx="6">
                  <c:v>31327</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4573</c:v>
                </c:pt>
                <c:pt idx="1">
                  <c:v>3544</c:v>
                </c:pt>
                <c:pt idx="2">
                  <c:v>42372</c:v>
                </c:pt>
                <c:pt idx="3">
                  <c:v>644</c:v>
                </c:pt>
                <c:pt idx="4">
                  <c:v>3777</c:v>
                </c:pt>
                <c:pt idx="5">
                  <c:v>359</c:v>
                </c:pt>
                <c:pt idx="6">
                  <c:v>41829</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8108</c:v>
                </c:pt>
                <c:pt idx="1">
                  <c:v>6508</c:v>
                </c:pt>
                <c:pt idx="2">
                  <c:v>73667</c:v>
                </c:pt>
                <c:pt idx="3">
                  <c:v>88283</c:v>
                </c:pt>
                <c:pt idx="4">
                  <c:v>1296</c:v>
                </c:pt>
                <c:pt idx="5">
                  <c:v>6447</c:v>
                </c:pt>
                <c:pt idx="6">
                  <c:v>749</c:v>
                </c:pt>
                <c:pt idx="7">
                  <c:v>73043</c:v>
                </c:pt>
                <c:pt idx="8">
                  <c:v>81535</c:v>
                </c:pt>
                <c:pt idx="9">
                  <c:v>169818</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93623</c:v>
                </c:pt>
                <c:pt idx="1">
                  <c:v>127504</c:v>
                </c:pt>
                <c:pt idx="2">
                  <c:v>90242</c:v>
                </c:pt>
                <c:pt idx="3">
                  <c:v>84199</c:v>
                </c:pt>
                <c:pt idx="4">
                  <c:v>72982</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117541</c:v>
                </c:pt>
                <c:pt idx="1">
                  <c:v>151726</c:v>
                </c:pt>
                <c:pt idx="2">
                  <c:v>116914</c:v>
                </c:pt>
                <c:pt idx="3">
                  <c:v>105656</c:v>
                </c:pt>
                <c:pt idx="4">
                  <c:v>96836</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numCache>
            </c:numRef>
          </c:cat>
          <c:val>
            <c:numRef>
              <c:f>CONTRATOS_1!$B$3:$B$14</c:f>
              <c:numCache>
                <c:formatCode>#,##0</c:formatCode>
                <c:ptCount val="12"/>
                <c:pt idx="0">
                  <c:v>12511</c:v>
                </c:pt>
                <c:pt idx="1">
                  <c:v>11675</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numCache>
            </c:numRef>
          </c:cat>
          <c:val>
            <c:numRef>
              <c:f>CONTRATOS_1!$C$3:$C$14</c:f>
              <c:numCache>
                <c:formatCode>#,##0</c:formatCode>
                <c:ptCount val="12"/>
                <c:pt idx="0">
                  <c:v>12270</c:v>
                </c:pt>
                <c:pt idx="1">
                  <c:v>11347</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numCache>
            </c:numRef>
          </c:cat>
          <c:val>
            <c:numRef>
              <c:f>CONTRATOS_1!$D$3:$D$14</c:f>
              <c:numCache>
                <c:formatCode>#,##0</c:formatCode>
                <c:ptCount val="12"/>
                <c:pt idx="0">
                  <c:v>11224</c:v>
                </c:pt>
                <c:pt idx="1">
                  <c:v>10659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numCache>
            </c:numRef>
          </c:cat>
          <c:val>
            <c:numRef>
              <c:f>CONTRATOS_1!$E$3:$E$14</c:f>
              <c:numCache>
                <c:formatCode>#,##0</c:formatCode>
                <c:ptCount val="12"/>
                <c:pt idx="0">
                  <c:v>13557</c:v>
                </c:pt>
                <c:pt idx="1">
                  <c:v>12363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solidFill>
                <a:schemeClr val="dk1">
                  <a:lumMod val="20000"/>
                  <a:lumOff val="80000"/>
                </a:schemeClr>
              </a:solidFill>
            </a:ln>
            <a:effectLst/>
          </c:spPr>
          <c:invertIfNegative val="0"/>
          <c:dPt>
            <c:idx val="0"/>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1-97CC-432F-899D-960FDAC99116}"/>
              </c:ext>
            </c:extLst>
          </c:dPt>
          <c:cat>
            <c:numRef>
              <c:f>CONTRATOS_1!$A$3:$A$14</c:f>
              <c:numCache>
                <c:formatCode>mmm\-yy</c:formatCode>
                <c:ptCount val="12"/>
                <c:pt idx="0">
                  <c:v>45292</c:v>
                </c:pt>
                <c:pt idx="1">
                  <c:v>45323</c:v>
                </c:pt>
              </c:numCache>
            </c:numRef>
          </c:cat>
          <c:val>
            <c:numRef>
              <c:f>CONTRATOS_1!$F$3:$F$14</c:f>
              <c:numCache>
                <c:formatCode>#,##0</c:formatCode>
                <c:ptCount val="12"/>
                <c:pt idx="0">
                  <c:v>24781</c:v>
                </c:pt>
                <c:pt idx="1">
                  <c:v>23022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Febrero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Febrero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457</c:v>
                </c:pt>
                <c:pt idx="1">
                  <c:v>824</c:v>
                </c:pt>
                <c:pt idx="2">
                  <c:v>1362</c:v>
                </c:pt>
                <c:pt idx="3">
                  <c:v>2725</c:v>
                </c:pt>
                <c:pt idx="4">
                  <c:v>8400</c:v>
                </c:pt>
                <c:pt idx="5">
                  <c:v>9254</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Febrero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Febrero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946</c:v>
                </c:pt>
                <c:pt idx="1">
                  <c:v>6778</c:v>
                </c:pt>
                <c:pt idx="2">
                  <c:v>12326</c:v>
                </c:pt>
                <c:pt idx="3">
                  <c:v>2173</c:v>
                </c:pt>
                <c:pt idx="4">
                  <c:v>783</c:v>
                </c:pt>
                <c:pt idx="5" formatCode="General">
                  <c:v>34</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febrero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Febrero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78</c:v>
                </c:pt>
                <c:pt idx="2">
                  <c:v>1946</c:v>
                </c:pt>
                <c:pt idx="3">
                  <c:v>1801</c:v>
                </c:pt>
                <c:pt idx="4">
                  <c:v>1474</c:v>
                </c:pt>
                <c:pt idx="5">
                  <c:v>8222</c:v>
                </c:pt>
                <c:pt idx="6">
                  <c:v>109</c:v>
                </c:pt>
                <c:pt idx="7">
                  <c:v>1555</c:v>
                </c:pt>
                <c:pt idx="8">
                  <c:v>864</c:v>
                </c:pt>
                <c:pt idx="9">
                  <c:v>6973</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2024M02</c:v>
                </c:pt>
                <c:pt idx="1">
                  <c:v>    2024M01</c:v>
                </c:pt>
                <c:pt idx="2">
                  <c:v>    2023M12</c:v>
                </c:pt>
                <c:pt idx="3">
                  <c:v>    2023M11</c:v>
                </c:pt>
                <c:pt idx="4">
                  <c:v>    2023M10</c:v>
                </c:pt>
                <c:pt idx="5">
                  <c:v>    2023M09</c:v>
                </c:pt>
                <c:pt idx="6">
                  <c:v>    2023M08</c:v>
                </c:pt>
                <c:pt idx="7">
                  <c:v>    2023M07</c:v>
                </c:pt>
                <c:pt idx="8">
                  <c:v>    2023M06</c:v>
                </c:pt>
                <c:pt idx="9">
                  <c:v>    2023M05</c:v>
                </c:pt>
                <c:pt idx="10">
                  <c:v>    2023M04</c:v>
                </c:pt>
                <c:pt idx="11">
                  <c:v>    2023M03</c:v>
                </c:pt>
                <c:pt idx="12">
                  <c:v>    2023M02</c:v>
                </c:pt>
              </c:strCache>
            </c:strRef>
          </c:cat>
          <c:val>
            <c:numRef>
              <c:f>IPC_2!$B$5:$B$17</c:f>
              <c:numCache>
                <c:formatCode>#,##0.000</c:formatCode>
                <c:ptCount val="13"/>
                <c:pt idx="0">
                  <c:v>114.682</c:v>
                </c:pt>
                <c:pt idx="1">
                  <c:v>114.123</c:v>
                </c:pt>
                <c:pt idx="2">
                  <c:v>114.249</c:v>
                </c:pt>
                <c:pt idx="3">
                  <c:v>114.093</c:v>
                </c:pt>
                <c:pt idx="4">
                  <c:v>114.331</c:v>
                </c:pt>
                <c:pt idx="5">
                  <c:v>113.91800000000001</c:v>
                </c:pt>
                <c:pt idx="6">
                  <c:v>113.455</c:v>
                </c:pt>
                <c:pt idx="7">
                  <c:v>112.98</c:v>
                </c:pt>
                <c:pt idx="8">
                  <c:v>113.038</c:v>
                </c:pt>
                <c:pt idx="9">
                  <c:v>112.254</c:v>
                </c:pt>
                <c:pt idx="10">
                  <c:v>112.151</c:v>
                </c:pt>
                <c:pt idx="11">
                  <c:v>111.262</c:v>
                </c:pt>
                <c:pt idx="12">
                  <c:v>110.861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121924944</c:v>
                </c:pt>
                <c:pt idx="1">
                  <c:v>453902198</c:v>
                </c:pt>
                <c:pt idx="2">
                  <c:v>581382230</c:v>
                </c:pt>
                <c:pt idx="3">
                  <c:v>862465409</c:v>
                </c:pt>
                <c:pt idx="4">
                  <c:v>970943203</c:v>
                </c:pt>
                <c:pt idx="5">
                  <c:v>1064387199</c:v>
                </c:pt>
                <c:pt idx="6">
                  <c:v>1281617470</c:v>
                </c:pt>
                <c:pt idx="7">
                  <c:v>1436613574</c:v>
                </c:pt>
                <c:pt idx="8">
                  <c:v>1562597808</c:v>
                </c:pt>
                <c:pt idx="9">
                  <c:v>1856242049</c:v>
                </c:pt>
                <c:pt idx="10">
                  <c:v>1991881665</c:v>
                </c:pt>
                <c:pt idx="11">
                  <c:v>2135416210</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122045779</c:v>
                </c:pt>
                <c:pt idx="1">
                  <c:v>404767250</c:v>
                </c:pt>
                <c:pt idx="2">
                  <c:v>507773379</c:v>
                </c:pt>
                <c:pt idx="3">
                  <c:v>762627136</c:v>
                </c:pt>
                <c:pt idx="4">
                  <c:v>865407966</c:v>
                </c:pt>
                <c:pt idx="5">
                  <c:v>928998792</c:v>
                </c:pt>
                <c:pt idx="6">
                  <c:v>1158115113</c:v>
                </c:pt>
                <c:pt idx="7">
                  <c:v>1265422803</c:v>
                </c:pt>
                <c:pt idx="8">
                  <c:v>1372436314</c:v>
                </c:pt>
                <c:pt idx="9">
                  <c:v>1626535280</c:v>
                </c:pt>
                <c:pt idx="10">
                  <c:v>1773583678</c:v>
                </c:pt>
                <c:pt idx="11">
                  <c:v>1890703354</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PIB!$W$28:$W$41</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PIB!$Y$28:$Y$41</c:f>
              <c:numCache>
                <c:formatCode>General</c:formatCode>
                <c:ptCount val="14"/>
                <c:pt idx="0">
                  <c:v>2.84</c:v>
                </c:pt>
                <c:pt idx="1">
                  <c:v>6.35</c:v>
                </c:pt>
                <c:pt idx="2">
                  <c:v>12.25</c:v>
                </c:pt>
                <c:pt idx="3">
                  <c:v>-18.23</c:v>
                </c:pt>
                <c:pt idx="4">
                  <c:v>1.52</c:v>
                </c:pt>
                <c:pt idx="5">
                  <c:v>1.34</c:v>
                </c:pt>
                <c:pt idx="6">
                  <c:v>4.05</c:v>
                </c:pt>
                <c:pt idx="7">
                  <c:v>2.74</c:v>
                </c:pt>
                <c:pt idx="8">
                  <c:v>3.08</c:v>
                </c:pt>
                <c:pt idx="9">
                  <c:v>1.44</c:v>
                </c:pt>
                <c:pt idx="10">
                  <c:v>0.11</c:v>
                </c:pt>
                <c:pt idx="11">
                  <c:v>-2.85</c:v>
                </c:pt>
                <c:pt idx="12">
                  <c:v>-1.83</c:v>
                </c:pt>
                <c:pt idx="13">
                  <c:v>0.77</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35366</c:v>
                </c:pt>
                <c:pt idx="1">
                  <c:v>3964</c:v>
                </c:pt>
                <c:pt idx="2">
                  <c:v>1939</c:v>
                </c:pt>
                <c:pt idx="3">
                  <c:v>32440</c:v>
                </c:pt>
                <c:pt idx="4">
                  <c:v>1253</c:v>
                </c:pt>
                <c:pt idx="5">
                  <c:v>6632</c:v>
                </c:pt>
                <c:pt idx="6">
                  <c:v>444</c:v>
                </c:pt>
                <c:pt idx="7">
                  <c:v>1144</c:v>
                </c:pt>
                <c:pt idx="8">
                  <c:v>14684</c:v>
                </c:pt>
                <c:pt idx="9">
                  <c:v>1111</c:v>
                </c:pt>
                <c:pt idx="10">
                  <c:v>6998</c:v>
                </c:pt>
                <c:pt idx="11">
                  <c:v>5792</c:v>
                </c:pt>
                <c:pt idx="12">
                  <c:v>5308</c:v>
                </c:pt>
                <c:pt idx="13">
                  <c:v>62759</c:v>
                </c:pt>
                <c:pt idx="14">
                  <c:v>1992</c:v>
                </c:pt>
                <c:pt idx="15">
                  <c:v>11739</c:v>
                </c:pt>
                <c:pt idx="16">
                  <c:v>14716</c:v>
                </c:pt>
                <c:pt idx="17">
                  <c:v>7437</c:v>
                </c:pt>
                <c:pt idx="18">
                  <c:v>7226</c:v>
                </c:pt>
                <c:pt idx="19">
                  <c:v>883</c:v>
                </c:pt>
                <c:pt idx="20">
                  <c:v>9232</c:v>
                </c:pt>
                <c:pt idx="21">
                  <c:v>138558</c:v>
                </c:pt>
                <c:pt idx="22">
                  <c:v>3600</c:v>
                </c:pt>
                <c:pt idx="23">
                  <c:v>4117</c:v>
                </c:pt>
                <c:pt idx="24">
                  <c:v>1844</c:v>
                </c:pt>
                <c:pt idx="25">
                  <c:v>1044</c:v>
                </c:pt>
                <c:pt idx="26">
                  <c:v>5944</c:v>
                </c:pt>
                <c:pt idx="27" formatCode="General">
                  <c:v>545</c:v>
                </c:pt>
                <c:pt idx="28">
                  <c:v>2288</c:v>
                </c:pt>
                <c:pt idx="29">
                  <c:v>1919</c:v>
                </c:pt>
                <c:pt idx="30" formatCode="General">
                  <c:v>497</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1.5087684922112277</c:v>
                </c:pt>
                <c:pt idx="1">
                  <c:v>0</c:v>
                </c:pt>
                <c:pt idx="2">
                  <c:v>2.181500872600349E-2</c:v>
                </c:pt>
                <c:pt idx="3">
                  <c:v>-0.76481835564053535</c:v>
                </c:pt>
                <c:pt idx="4">
                  <c:v>0.19595035924232529</c:v>
                </c:pt>
                <c:pt idx="5">
                  <c:v>-0.79365079365079361</c:v>
                </c:pt>
                <c:pt idx="6">
                  <c:v>-2.6200873362445414</c:v>
                </c:pt>
                <c:pt idx="7">
                  <c:v>-1.8181818181818181</c:v>
                </c:pt>
                <c:pt idx="8">
                  <c:v>0.42735042735042739</c:v>
                </c:pt>
                <c:pt idx="9">
                  <c:v>1.6621983914209115</c:v>
                </c:pt>
                <c:pt idx="10">
                  <c:v>-2.7777777777777777</c:v>
                </c:pt>
                <c:pt idx="11">
                  <c:v>-1.0526315789473684</c:v>
                </c:pt>
                <c:pt idx="12">
                  <c:v>-2.0231213872832372</c:v>
                </c:pt>
                <c:pt idx="13">
                  <c:v>2.1428571428571428</c:v>
                </c:pt>
                <c:pt idx="14">
                  <c:v>3.0129124820659969</c:v>
                </c:pt>
                <c:pt idx="15">
                  <c:v>-0.18867924528301888</c:v>
                </c:pt>
                <c:pt idx="16">
                  <c:v>0.67483129217695581</c:v>
                </c:pt>
                <c:pt idx="17">
                  <c:v>0.52464289817332366</c:v>
                </c:pt>
                <c:pt idx="18">
                  <c:v>0.15227478415767623</c:v>
                </c:pt>
                <c:pt idx="19">
                  <c:v>0.40438237645177971</c:v>
                </c:pt>
                <c:pt idx="20">
                  <c:v>0.79610073111291635</c:v>
                </c:pt>
                <c:pt idx="21">
                  <c:v>-1.0268948655256724</c:v>
                </c:pt>
                <c:pt idx="22">
                  <c:v>0.69808027923211169</c:v>
                </c:pt>
                <c:pt idx="23">
                  <c:v>0.9747452370403189</c:v>
                </c:pt>
                <c:pt idx="24">
                  <c:v>0.27560863573725308</c:v>
                </c:pt>
                <c:pt idx="25">
                  <c:v>0.64963187527068</c:v>
                </c:pt>
                <c:pt idx="26">
                  <c:v>0.78700433861366159</c:v>
                </c:pt>
                <c:pt idx="27">
                  <c:v>3.261927945472249</c:v>
                </c:pt>
                <c:pt idx="28">
                  <c:v>-0.85340413426891715</c:v>
                </c:pt>
                <c:pt idx="29">
                  <c:v>1.5039754765782163</c:v>
                </c:pt>
                <c:pt idx="30">
                  <c:v>-1.0076731071461589</c:v>
                </c:pt>
                <c:pt idx="31">
                  <c:v>1.1443151505779565</c:v>
                </c:pt>
                <c:pt idx="32">
                  <c:v>-3.27286522278935</c:v>
                </c:pt>
                <c:pt idx="33">
                  <c:v>2.0249221183800623</c:v>
                </c:pt>
                <c:pt idx="34">
                  <c:v>1.0373675404350251</c:v>
                </c:pt>
                <c:pt idx="35">
                  <c:v>0.77072790969248739</c:v>
                </c:pt>
                <c:pt idx="36">
                  <c:v>2.0876826722338204E-2</c:v>
                </c:pt>
                <c:pt idx="37">
                  <c:v>3.7037037037037033</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Febrero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993</c:v>
                </c:pt>
                <c:pt idx="1">
                  <c:v>1316</c:v>
                </c:pt>
                <c:pt idx="2">
                  <c:v>2666</c:v>
                </c:pt>
                <c:pt idx="3">
                  <c:v>22563</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Febrero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TURISMO_2!$I$5</c:f>
              <c:numCache>
                <c:formatCode>#,##0_ ;\-#,##0\ </c:formatCode>
                <c:ptCount val="1"/>
                <c:pt idx="0">
                  <c:v>248236</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TURISMO_2!$J$5</c:f>
              <c:numCache>
                <c:formatCode>#,##0_);\(#,##0\)</c:formatCode>
                <c:ptCount val="1"/>
                <c:pt idx="0">
                  <c:v>2070779</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TURISMO_2!$K$5</c:f>
              <c:numCache>
                <c:formatCode>#,##0_);\(#,##0\)</c:formatCode>
                <c:ptCount val="1"/>
                <c:pt idx="0">
                  <c:v>2389627</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TURISMO_2!$L$5</c:f>
              <c:numCache>
                <c:formatCode>#,##0_);\(#,##0\)</c:formatCode>
                <c:ptCount val="1"/>
                <c:pt idx="0">
                  <c:v>2971501</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2024</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904</c:v>
                </c:pt>
                <c:pt idx="1">
                  <c:v>1498</c:v>
                </c:pt>
                <c:pt idx="2">
                  <c:v>4016</c:v>
                </c:pt>
                <c:pt idx="3">
                  <c:v>1369</c:v>
                </c:pt>
                <c:pt idx="4">
                  <c:v>75</c:v>
                </c:pt>
                <c:pt idx="5">
                  <c:v>17</c:v>
                </c:pt>
                <c:pt idx="6">
                  <c:v>233</c:v>
                </c:pt>
                <c:pt idx="7">
                  <c:v>37</c:v>
                </c:pt>
                <c:pt idx="8">
                  <c:v>4694</c:v>
                </c:pt>
                <c:pt idx="9">
                  <c:v>34</c:v>
                </c:pt>
                <c:pt idx="10">
                  <c:v>116</c:v>
                </c:pt>
                <c:pt idx="11">
                  <c:v>57</c:v>
                </c:pt>
                <c:pt idx="12">
                  <c:v>296</c:v>
                </c:pt>
                <c:pt idx="13">
                  <c:v>41</c:v>
                </c:pt>
                <c:pt idx="14">
                  <c:v>49</c:v>
                </c:pt>
                <c:pt idx="15">
                  <c:v>240</c:v>
                </c:pt>
                <c:pt idx="16">
                  <c:v>860</c:v>
                </c:pt>
                <c:pt idx="17">
                  <c:v>1111</c:v>
                </c:pt>
                <c:pt idx="18">
                  <c:v>275</c:v>
                </c:pt>
                <c:pt idx="19">
                  <c:v>45</c:v>
                </c:pt>
                <c:pt idx="20">
                  <c:v>163</c:v>
                </c:pt>
                <c:pt idx="21">
                  <c:v>294</c:v>
                </c:pt>
                <c:pt idx="22">
                  <c:v>250</c:v>
                </c:pt>
                <c:pt idx="23">
                  <c:v>43</c:v>
                </c:pt>
                <c:pt idx="24">
                  <c:v>201</c:v>
                </c:pt>
                <c:pt idx="25">
                  <c:v>1023</c:v>
                </c:pt>
                <c:pt idx="26">
                  <c:v>0</c:v>
                </c:pt>
                <c:pt idx="27">
                  <c:v>704</c:v>
                </c:pt>
                <c:pt idx="28">
                  <c:v>821</c:v>
                </c:pt>
                <c:pt idx="29">
                  <c:v>207</c:v>
                </c:pt>
                <c:pt idx="30">
                  <c:v>225</c:v>
                </c:pt>
                <c:pt idx="31">
                  <c:v>511</c:v>
                </c:pt>
                <c:pt idx="32">
                  <c:v>365</c:v>
                </c:pt>
                <c:pt idx="33">
                  <c:v>106</c:v>
                </c:pt>
                <c:pt idx="34">
                  <c:v>1203</c:v>
                </c:pt>
                <c:pt idx="35">
                  <c:v>476</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Febrero 2024</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399</c:v>
                </c:pt>
                <c:pt idx="1">
                  <c:v>65</c:v>
                </c:pt>
                <c:pt idx="2">
                  <c:v>39</c:v>
                </c:pt>
                <c:pt idx="3">
                  <c:v>4995</c:v>
                </c:pt>
                <c:pt idx="4">
                  <c:v>3405</c:v>
                </c:pt>
                <c:pt idx="5">
                  <c:v>105</c:v>
                </c:pt>
                <c:pt idx="6">
                  <c:v>226</c:v>
                </c:pt>
                <c:pt idx="7">
                  <c:v>93</c:v>
                </c:pt>
                <c:pt idx="8">
                  <c:v>533</c:v>
                </c:pt>
                <c:pt idx="9">
                  <c:v>22</c:v>
                </c:pt>
                <c:pt idx="10">
                  <c:v>15</c:v>
                </c:pt>
                <c:pt idx="11">
                  <c:v>508</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1037</c:v>
                </c:pt>
                <c:pt idx="1">
                  <c:v>146</c:v>
                </c:pt>
                <c:pt idx="2">
                  <c:v>91</c:v>
                </c:pt>
                <c:pt idx="3">
                  <c:v>2910</c:v>
                </c:pt>
                <c:pt idx="4">
                  <c:v>8261</c:v>
                </c:pt>
                <c:pt idx="5">
                  <c:v>568</c:v>
                </c:pt>
                <c:pt idx="6">
                  <c:v>455</c:v>
                </c:pt>
                <c:pt idx="7">
                  <c:v>237</c:v>
                </c:pt>
                <c:pt idx="8">
                  <c:v>468</c:v>
                </c:pt>
                <c:pt idx="9">
                  <c:v>64</c:v>
                </c:pt>
                <c:pt idx="10">
                  <c:v>102</c:v>
                </c:pt>
                <c:pt idx="11">
                  <c:v>916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Febrero 2024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29893</c:v>
                </c:pt>
                <c:pt idx="1">
                  <c:v>37504</c:v>
                </c:pt>
                <c:pt idx="2">
                  <c:v>0</c:v>
                </c:pt>
                <c:pt idx="3">
                  <c:v>7518</c:v>
                </c:pt>
                <c:pt idx="4">
                  <c:v>1343</c:v>
                </c:pt>
                <c:pt idx="5">
                  <c:v>3293</c:v>
                </c:pt>
                <c:pt idx="6">
                  <c:v>1420</c:v>
                </c:pt>
                <c:pt idx="7">
                  <c:v>2441</c:v>
                </c:pt>
                <c:pt idx="8">
                  <c:v>2337</c:v>
                </c:pt>
                <c:pt idx="9">
                  <c:v>4924</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Febrero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468</c:v>
                </c:pt>
                <c:pt idx="1">
                  <c:v>4226</c:v>
                </c:pt>
                <c:pt idx="2" formatCode="General">
                  <c:v>0</c:v>
                </c:pt>
                <c:pt idx="3" formatCode="General">
                  <c:v>965</c:v>
                </c:pt>
                <c:pt idx="4" formatCode="General">
                  <c:v>69</c:v>
                </c:pt>
                <c:pt idx="5" formatCode="General">
                  <c:v>43</c:v>
                </c:pt>
                <c:pt idx="6" formatCode="General">
                  <c:v>111</c:v>
                </c:pt>
                <c:pt idx="7" formatCode="General">
                  <c:v>201</c:v>
                </c:pt>
                <c:pt idx="8" formatCode="General">
                  <c:v>140</c:v>
                </c:pt>
                <c:pt idx="9" formatCode="General">
                  <c:v>405</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TURISMO_3!$L$27:$L$52</c:f>
              <c:strCache>
                <c:ptCount val="26"/>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strCache>
            </c:strRef>
          </c:cat>
          <c:val>
            <c:numRef>
              <c:f>TURISMO_3!$M$27:$M$52</c:f>
              <c:numCache>
                <c:formatCode>#,##0</c:formatCode>
                <c:ptCount val="26"/>
                <c:pt idx="0">
                  <c:v>7342</c:v>
                </c:pt>
                <c:pt idx="1">
                  <c:v>9116</c:v>
                </c:pt>
                <c:pt idx="2">
                  <c:v>12712</c:v>
                </c:pt>
                <c:pt idx="3">
                  <c:v>11572</c:v>
                </c:pt>
                <c:pt idx="4">
                  <c:v>10669</c:v>
                </c:pt>
                <c:pt idx="5">
                  <c:v>12810</c:v>
                </c:pt>
                <c:pt idx="6">
                  <c:v>12268</c:v>
                </c:pt>
                <c:pt idx="7">
                  <c:v>12773</c:v>
                </c:pt>
                <c:pt idx="8">
                  <c:v>12773</c:v>
                </c:pt>
                <c:pt idx="9">
                  <c:v>13056</c:v>
                </c:pt>
                <c:pt idx="10">
                  <c:v>12069</c:v>
                </c:pt>
                <c:pt idx="11">
                  <c:v>11365</c:v>
                </c:pt>
                <c:pt idx="12">
                  <c:v>10223</c:v>
                </c:pt>
                <c:pt idx="13">
                  <c:v>8734</c:v>
                </c:pt>
                <c:pt idx="14">
                  <c:v>10918</c:v>
                </c:pt>
                <c:pt idx="15">
                  <c:v>8301</c:v>
                </c:pt>
                <c:pt idx="16">
                  <c:v>8833</c:v>
                </c:pt>
                <c:pt idx="17">
                  <c:v>10360</c:v>
                </c:pt>
                <c:pt idx="18">
                  <c:v>10892</c:v>
                </c:pt>
                <c:pt idx="19">
                  <c:v>10403</c:v>
                </c:pt>
                <c:pt idx="20">
                  <c:v>10900</c:v>
                </c:pt>
                <c:pt idx="21">
                  <c:v>12230</c:v>
                </c:pt>
                <c:pt idx="22">
                  <c:v>12011</c:v>
                </c:pt>
                <c:pt idx="23">
                  <c:v>10014</c:v>
                </c:pt>
                <c:pt idx="24">
                  <c:v>10711</c:v>
                </c:pt>
                <c:pt idx="25">
                  <c:v>10405</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TURISMO_3!$L$27:$L$52</c:f>
              <c:strCache>
                <c:ptCount val="26"/>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strCache>
            </c:strRef>
          </c:cat>
          <c:val>
            <c:numRef>
              <c:f>TURISMO_3!$N$27:$N$52</c:f>
              <c:numCache>
                <c:formatCode>#,##0</c:formatCode>
                <c:ptCount val="26"/>
                <c:pt idx="0">
                  <c:v>19438</c:v>
                </c:pt>
                <c:pt idx="1">
                  <c:v>18845</c:v>
                </c:pt>
                <c:pt idx="2">
                  <c:v>18385</c:v>
                </c:pt>
                <c:pt idx="3">
                  <c:v>17978</c:v>
                </c:pt>
                <c:pt idx="4">
                  <c:v>17827</c:v>
                </c:pt>
                <c:pt idx="5">
                  <c:v>17431</c:v>
                </c:pt>
                <c:pt idx="6">
                  <c:v>17365</c:v>
                </c:pt>
                <c:pt idx="7">
                  <c:v>17217</c:v>
                </c:pt>
                <c:pt idx="8">
                  <c:v>17430</c:v>
                </c:pt>
                <c:pt idx="9">
                  <c:v>17259</c:v>
                </c:pt>
                <c:pt idx="10">
                  <c:v>16910</c:v>
                </c:pt>
                <c:pt idx="11">
                  <c:v>16348</c:v>
                </c:pt>
                <c:pt idx="12">
                  <c:v>16584</c:v>
                </c:pt>
                <c:pt idx="13">
                  <c:v>16619</c:v>
                </c:pt>
                <c:pt idx="14">
                  <c:v>16313</c:v>
                </c:pt>
                <c:pt idx="15">
                  <c:v>16116</c:v>
                </c:pt>
                <c:pt idx="16">
                  <c:v>15893</c:v>
                </c:pt>
                <c:pt idx="17">
                  <c:v>15629</c:v>
                </c:pt>
                <c:pt idx="18">
                  <c:v>15303</c:v>
                </c:pt>
                <c:pt idx="19">
                  <c:v>15485</c:v>
                </c:pt>
                <c:pt idx="20">
                  <c:v>15235</c:v>
                </c:pt>
                <c:pt idx="21">
                  <c:v>15532</c:v>
                </c:pt>
                <c:pt idx="22">
                  <c:v>15312</c:v>
                </c:pt>
                <c:pt idx="23">
                  <c:v>14969</c:v>
                </c:pt>
                <c:pt idx="24">
                  <c:v>15228</c:v>
                </c:pt>
                <c:pt idx="25">
                  <c:v>15255</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7.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29.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474549</xdr:colOff>
      <xdr:row>15</xdr:row>
      <xdr:rowOff>31635</xdr:rowOff>
    </xdr:from>
    <xdr:to>
      <xdr:col>12</xdr:col>
      <xdr:colOff>705871</xdr:colOff>
      <xdr:row>32</xdr:row>
      <xdr:rowOff>115661</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528638</xdr:colOff>
      <xdr:row>17</xdr:row>
      <xdr:rowOff>133349</xdr:rowOff>
    </xdr:from>
    <xdr:to>
      <xdr:col>9</xdr:col>
      <xdr:colOff>23812</xdr:colOff>
      <xdr:row>25</xdr:row>
      <xdr:rowOff>107154</xdr:rowOff>
    </xdr:to>
    <xdr:grpSp>
      <xdr:nvGrpSpPr>
        <xdr:cNvPr id="4" name="Grupo 3">
          <a:hlinkClick xmlns:r="http://schemas.openxmlformats.org/officeDocument/2006/relationships" r:id="rId2" tooltip="VOLVER AL ÍNDICE"/>
        </xdr:cNvPr>
        <xdr:cNvGrpSpPr/>
      </xdr:nvGrpSpPr>
      <xdr:grpSpPr>
        <a:xfrm>
          <a:off x="6029326" y="3443287"/>
          <a:ext cx="1019174" cy="1497805"/>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xdr:col>
      <xdr:colOff>52388</xdr:colOff>
      <xdr:row>27</xdr:row>
      <xdr:rowOff>88106</xdr:rowOff>
    </xdr:from>
    <xdr:to>
      <xdr:col>2</xdr:col>
      <xdr:colOff>1147763</xdr:colOff>
      <xdr:row>28</xdr:row>
      <xdr:rowOff>116681</xdr:rowOff>
    </xdr:to>
    <xdr:sp macro="" textlink="">
      <xdr:nvSpPr>
        <xdr:cNvPr id="3" name="CuadroTexto 2"/>
        <xdr:cNvSpPr txBox="1"/>
      </xdr:nvSpPr>
      <xdr:spPr>
        <a:xfrm>
          <a:off x="2743201" y="6207919"/>
          <a:ext cx="1095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chemeClr val="accent6">
                  <a:lumMod val="60000"/>
                  <a:lumOff val="40000"/>
                </a:schemeClr>
              </a:solidFill>
            </a:rPr>
            <a:t>862.465.409,00</a:t>
          </a:r>
        </a:p>
      </xdr:txBody>
    </xdr:sp>
    <xdr:clientData/>
  </xdr:twoCellAnchor>
  <xdr:twoCellAnchor>
    <xdr:from>
      <xdr:col>3</xdr:col>
      <xdr:colOff>95249</xdr:colOff>
      <xdr:row>25</xdr:row>
      <xdr:rowOff>59529</xdr:rowOff>
    </xdr:from>
    <xdr:to>
      <xdr:col>4</xdr:col>
      <xdr:colOff>59530</xdr:colOff>
      <xdr:row>26</xdr:row>
      <xdr:rowOff>83343</xdr:rowOff>
    </xdr:to>
    <xdr:sp macro="" textlink="">
      <xdr:nvSpPr>
        <xdr:cNvPr id="4" name="CuadroTexto 3"/>
        <xdr:cNvSpPr txBox="1"/>
      </xdr:nvSpPr>
      <xdr:spPr>
        <a:xfrm>
          <a:off x="3976687" y="5798342"/>
          <a:ext cx="1178718" cy="214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b="0" i="0" u="none" strike="noStrike" kern="1200" baseline="0">
              <a:solidFill>
                <a:srgbClr val="F79646">
                  <a:lumMod val="60000"/>
                  <a:lumOff val="40000"/>
                </a:srgbClr>
              </a:solidFill>
              <a:latin typeface="+mn-lt"/>
              <a:ea typeface="+mn-ea"/>
              <a:cs typeface="+mn-cs"/>
            </a:rPr>
            <a:t>1.064.387.199,00</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0.5772</cdr:x>
      <cdr:y>0.38409</cdr:y>
    </cdr:from>
    <cdr:to>
      <cdr:x>0.70503</cdr:x>
      <cdr:y>0.41286</cdr:y>
    </cdr:to>
    <cdr:sp macro="" textlink="">
      <cdr:nvSpPr>
        <cdr:cNvPr id="2" name="CuadroTexto 1"/>
        <cdr:cNvSpPr txBox="1"/>
      </cdr:nvSpPr>
      <cdr:spPr>
        <a:xfrm xmlns:a="http://schemas.openxmlformats.org/drawingml/2006/main">
          <a:off x="5322092" y="2702719"/>
          <a:ext cx="1178721" cy="202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0">
              <a:solidFill>
                <a:schemeClr val="accent6">
                  <a:lumMod val="60000"/>
                  <a:lumOff val="40000"/>
                </a:schemeClr>
              </a:solidFill>
            </a:rPr>
            <a:t>1.436.613.574,00</a:t>
          </a:r>
        </a:p>
      </cdr:txBody>
    </cdr:sp>
  </cdr:relSizeAnchor>
  <cdr:relSizeAnchor xmlns:cdr="http://schemas.openxmlformats.org/drawingml/2006/chartDrawing">
    <cdr:from>
      <cdr:x>0.70409</cdr:x>
      <cdr:y>0.27456</cdr:y>
    </cdr:from>
    <cdr:to>
      <cdr:x>0.83192</cdr:x>
      <cdr:y>0.30333</cdr:y>
    </cdr:to>
    <cdr:sp macro="" textlink="">
      <cdr:nvSpPr>
        <cdr:cNvPr id="3" name="CuadroTexto 1"/>
        <cdr:cNvSpPr txBox="1"/>
      </cdr:nvSpPr>
      <cdr:spPr>
        <a:xfrm xmlns:a="http://schemas.openxmlformats.org/drawingml/2006/main">
          <a:off x="6492081" y="1931987"/>
          <a:ext cx="1178664" cy="2024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b="0">
              <a:solidFill>
                <a:schemeClr val="accent6">
                  <a:lumMod val="60000"/>
                  <a:lumOff val="40000"/>
                </a:schemeClr>
              </a:solidFill>
            </a:rPr>
            <a:t>1.856.242.049,00</a:t>
          </a:r>
        </a:p>
      </cdr:txBody>
    </cdr:sp>
  </cdr:relSizeAnchor>
</c:userShapes>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30616</xdr:colOff>
      <xdr:row>74</xdr:row>
      <xdr:rowOff>64424</xdr:rowOff>
    </xdr:from>
    <xdr:to>
      <xdr:col>23</xdr:col>
      <xdr:colOff>551655</xdr:colOff>
      <xdr:row>86</xdr:row>
      <xdr:rowOff>130041</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C:/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3.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4.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5.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6.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7.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8.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9.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D20" sqref="D20"/>
    </sheetView>
  </sheetViews>
  <sheetFormatPr baseColWidth="10" defaultRowHeight="15"/>
  <cols>
    <col min="1" max="1" width="26.5703125" style="332" customWidth="1"/>
    <col min="2" max="2" width="11.42578125" style="144" customWidth="1"/>
    <col min="3" max="15" width="11.42578125" style="144"/>
    <col min="16" max="16" width="43.28515625" style="347" bestFit="1" customWidth="1"/>
    <col min="17" max="16384" width="11.42578125" style="144"/>
  </cols>
  <sheetData>
    <row r="1" spans="1:16" ht="45.75" customHeight="1">
      <c r="A1" s="526"/>
      <c r="B1" s="526"/>
      <c r="C1" s="526"/>
      <c r="D1" s="526"/>
      <c r="E1" s="526"/>
      <c r="F1" s="526"/>
      <c r="G1" s="526"/>
      <c r="H1" s="526"/>
      <c r="I1" s="526"/>
      <c r="J1" s="526"/>
      <c r="K1" s="526"/>
      <c r="L1" s="526"/>
      <c r="M1" s="526"/>
      <c r="N1" s="526"/>
      <c r="O1" s="526"/>
      <c r="P1" s="526"/>
    </row>
    <row r="2" spans="1:16" ht="32.25" customHeight="1">
      <c r="A2" s="327" t="s">
        <v>525</v>
      </c>
      <c r="B2" s="527" t="s">
        <v>524</v>
      </c>
      <c r="C2" s="527"/>
      <c r="D2" s="527"/>
      <c r="E2" s="527"/>
      <c r="F2" s="527"/>
      <c r="G2" s="527"/>
      <c r="H2" s="527"/>
      <c r="I2" s="527"/>
      <c r="J2" s="527"/>
      <c r="K2" s="527"/>
      <c r="L2" s="527"/>
      <c r="M2" s="527"/>
      <c r="N2" s="527"/>
      <c r="O2" s="326"/>
      <c r="P2" s="345" t="s">
        <v>523</v>
      </c>
    </row>
    <row r="3" spans="1:16" s="337" customFormat="1" ht="18" customHeight="1">
      <c r="A3" s="333" t="s">
        <v>437</v>
      </c>
      <c r="B3" s="334" t="s">
        <v>421</v>
      </c>
      <c r="C3" s="335"/>
      <c r="D3" s="336"/>
      <c r="E3" s="336"/>
      <c r="F3" s="336"/>
      <c r="G3" s="336"/>
      <c r="H3" s="336"/>
      <c r="I3" s="336"/>
      <c r="J3" s="336"/>
      <c r="K3" s="336"/>
      <c r="L3" s="336"/>
      <c r="M3" s="336"/>
      <c r="N3" s="336"/>
      <c r="O3" s="336"/>
      <c r="P3" s="349" t="s">
        <v>643</v>
      </c>
    </row>
    <row r="4" spans="1:16" s="337" customFormat="1" ht="18" customHeight="1">
      <c r="A4" s="333" t="s">
        <v>438</v>
      </c>
      <c r="B4" s="334" t="s">
        <v>37</v>
      </c>
      <c r="C4" s="335"/>
      <c r="D4" s="336"/>
      <c r="E4" s="336"/>
      <c r="F4" s="336"/>
      <c r="G4" s="336"/>
      <c r="H4" s="336"/>
      <c r="I4" s="336"/>
      <c r="J4" s="336"/>
      <c r="K4" s="336"/>
      <c r="L4" s="336"/>
      <c r="M4" s="336"/>
      <c r="N4" s="336"/>
      <c r="O4" s="336"/>
      <c r="P4" s="349" t="s">
        <v>643</v>
      </c>
    </row>
    <row r="5" spans="1:16" s="329" customFormat="1" ht="27.75" customHeight="1">
      <c r="A5" s="330" t="s">
        <v>383</v>
      </c>
      <c r="B5" s="146" t="s">
        <v>422</v>
      </c>
      <c r="C5" s="338"/>
      <c r="D5" s="328"/>
      <c r="E5" s="328"/>
      <c r="F5" s="328"/>
      <c r="G5" s="328"/>
      <c r="H5" s="328"/>
      <c r="I5" s="328"/>
      <c r="J5" s="328"/>
      <c r="K5" s="328"/>
      <c r="L5" s="328"/>
      <c r="M5" s="328"/>
      <c r="N5" s="328"/>
      <c r="O5" s="328"/>
      <c r="P5" s="386" t="s">
        <v>718</v>
      </c>
    </row>
    <row r="6" spans="1:16" s="337" customFormat="1" ht="18" customHeight="1">
      <c r="A6" s="333" t="s">
        <v>385</v>
      </c>
      <c r="B6" s="334" t="s">
        <v>382</v>
      </c>
      <c r="C6" s="335"/>
      <c r="D6" s="336"/>
      <c r="E6" s="336"/>
      <c r="F6" s="336"/>
      <c r="G6" s="336"/>
      <c r="H6" s="336"/>
      <c r="I6" s="336"/>
      <c r="J6" s="336"/>
      <c r="K6" s="336"/>
      <c r="L6" s="336"/>
      <c r="M6" s="336"/>
      <c r="N6" s="336"/>
      <c r="O6" s="336"/>
      <c r="P6" s="386" t="s">
        <v>718</v>
      </c>
    </row>
    <row r="7" spans="1:16" s="337" customFormat="1" ht="18" customHeight="1">
      <c r="A7" s="333" t="s">
        <v>384</v>
      </c>
      <c r="B7" s="334" t="s">
        <v>387</v>
      </c>
      <c r="C7" s="335"/>
      <c r="D7" s="336"/>
      <c r="E7" s="336"/>
      <c r="F7" s="336"/>
      <c r="G7" s="336"/>
      <c r="H7" s="336"/>
      <c r="I7" s="336"/>
      <c r="J7" s="336"/>
      <c r="K7" s="336"/>
      <c r="L7" s="336"/>
      <c r="M7" s="336"/>
      <c r="N7" s="336"/>
      <c r="O7" s="336"/>
      <c r="P7" s="386" t="s">
        <v>718</v>
      </c>
    </row>
    <row r="8" spans="1:16" s="337" customFormat="1" ht="18" customHeight="1">
      <c r="A8" s="333" t="s">
        <v>592</v>
      </c>
      <c r="B8" s="417" t="s">
        <v>597</v>
      </c>
      <c r="C8" s="335"/>
      <c r="D8" s="336"/>
      <c r="E8" s="336"/>
      <c r="F8" s="336"/>
      <c r="G8" s="336"/>
      <c r="H8" s="336"/>
      <c r="I8" s="336"/>
      <c r="J8" s="336"/>
      <c r="K8" s="336"/>
      <c r="L8" s="336"/>
      <c r="M8" s="336"/>
      <c r="N8" s="336"/>
      <c r="O8" s="336"/>
      <c r="P8" s="386" t="s">
        <v>646</v>
      </c>
    </row>
    <row r="9" spans="1:16" s="329" customFormat="1" ht="27.75" customHeight="1">
      <c r="A9" s="330" t="s">
        <v>391</v>
      </c>
      <c r="B9" s="146" t="s">
        <v>388</v>
      </c>
      <c r="C9" s="338"/>
      <c r="D9" s="328"/>
      <c r="E9" s="328"/>
      <c r="F9" s="328"/>
      <c r="G9" s="328"/>
      <c r="H9" s="328"/>
      <c r="I9" s="328"/>
      <c r="J9" s="328"/>
      <c r="K9" s="328"/>
      <c r="L9" s="328"/>
      <c r="M9" s="328"/>
      <c r="N9" s="328"/>
      <c r="O9" s="328"/>
      <c r="P9" s="385" t="s">
        <v>718</v>
      </c>
    </row>
    <row r="10" spans="1:16" s="337" customFormat="1" ht="18" customHeight="1">
      <c r="A10" s="333" t="s">
        <v>392</v>
      </c>
      <c r="B10" s="334" t="s">
        <v>633</v>
      </c>
      <c r="C10" s="335"/>
      <c r="D10" s="336"/>
      <c r="E10" s="336"/>
      <c r="F10" s="336"/>
      <c r="G10" s="336"/>
      <c r="H10" s="336"/>
      <c r="I10" s="336"/>
      <c r="J10" s="336"/>
      <c r="K10" s="336"/>
      <c r="L10" s="336"/>
      <c r="M10" s="336"/>
      <c r="N10" s="336"/>
      <c r="O10" s="336"/>
      <c r="P10" s="386" t="s">
        <v>718</v>
      </c>
    </row>
    <row r="11" spans="1:16" s="337" customFormat="1" ht="18" customHeight="1">
      <c r="A11" s="333" t="s">
        <v>393</v>
      </c>
      <c r="B11" s="334" t="s">
        <v>634</v>
      </c>
      <c r="C11" s="335"/>
      <c r="D11" s="336"/>
      <c r="E11" s="336"/>
      <c r="F11" s="336"/>
      <c r="G11" s="336"/>
      <c r="H11" s="336"/>
      <c r="I11" s="336"/>
      <c r="J11" s="336"/>
      <c r="K11" s="336"/>
      <c r="L11" s="336"/>
      <c r="M11" s="336"/>
      <c r="N11" s="336"/>
      <c r="O11" s="336"/>
      <c r="P11" s="386" t="s">
        <v>718</v>
      </c>
    </row>
    <row r="12" spans="1:16" s="337" customFormat="1" ht="18" customHeight="1">
      <c r="A12" s="333" t="s">
        <v>394</v>
      </c>
      <c r="B12" s="334" t="s">
        <v>399</v>
      </c>
      <c r="C12" s="335"/>
      <c r="D12" s="336"/>
      <c r="E12" s="336"/>
      <c r="F12" s="336"/>
      <c r="G12" s="336"/>
      <c r="H12" s="336"/>
      <c r="I12" s="336"/>
      <c r="J12" s="336"/>
      <c r="K12" s="336"/>
      <c r="L12" s="336"/>
      <c r="M12" s="336"/>
      <c r="N12" s="336"/>
      <c r="O12" s="336"/>
      <c r="P12" s="386" t="s">
        <v>718</v>
      </c>
    </row>
    <row r="13" spans="1:16" s="337" customFormat="1" ht="18" customHeight="1">
      <c r="A13" s="333" t="s">
        <v>395</v>
      </c>
      <c r="B13" s="334" t="s">
        <v>403</v>
      </c>
      <c r="C13" s="335"/>
      <c r="D13" s="336"/>
      <c r="E13" s="336"/>
      <c r="F13" s="336"/>
      <c r="G13" s="336"/>
      <c r="H13" s="336"/>
      <c r="I13" s="336"/>
      <c r="J13" s="336"/>
      <c r="K13" s="336"/>
      <c r="L13" s="336"/>
      <c r="M13" s="336"/>
      <c r="N13" s="336"/>
      <c r="O13" s="336"/>
      <c r="P13" s="385" t="s">
        <v>643</v>
      </c>
    </row>
    <row r="14" spans="1:16" s="337" customFormat="1" ht="18" customHeight="1">
      <c r="A14" s="333" t="s">
        <v>396</v>
      </c>
      <c r="B14" s="334" t="s">
        <v>402</v>
      </c>
      <c r="C14" s="335"/>
      <c r="D14" s="336"/>
      <c r="E14" s="336"/>
      <c r="F14" s="336"/>
      <c r="G14" s="336"/>
      <c r="H14" s="336"/>
      <c r="I14" s="336"/>
      <c r="J14" s="336"/>
      <c r="K14" s="336"/>
      <c r="L14" s="336"/>
      <c r="M14" s="336"/>
      <c r="N14" s="336"/>
      <c r="O14" s="336"/>
      <c r="P14" s="385" t="s">
        <v>643</v>
      </c>
    </row>
    <row r="15" spans="1:16" s="337" customFormat="1" ht="18" customHeight="1">
      <c r="A15" s="333" t="s">
        <v>397</v>
      </c>
      <c r="B15" s="334" t="s">
        <v>400</v>
      </c>
      <c r="C15" s="335"/>
      <c r="D15" s="336"/>
      <c r="E15" s="336"/>
      <c r="F15" s="336"/>
      <c r="G15" s="336"/>
      <c r="H15" s="336"/>
      <c r="I15" s="336"/>
      <c r="J15" s="336"/>
      <c r="K15" s="336"/>
      <c r="L15" s="336"/>
      <c r="M15" s="336"/>
      <c r="N15" s="336"/>
      <c r="O15" s="336"/>
      <c r="P15" s="386" t="s">
        <v>718</v>
      </c>
    </row>
    <row r="16" spans="1:16" s="337" customFormat="1" ht="18" customHeight="1">
      <c r="A16" s="333" t="s">
        <v>398</v>
      </c>
      <c r="B16" s="334" t="s">
        <v>401</v>
      </c>
      <c r="C16" s="335"/>
      <c r="D16" s="336"/>
      <c r="E16" s="336"/>
      <c r="F16" s="336"/>
      <c r="G16" s="336"/>
      <c r="H16" s="336"/>
      <c r="I16" s="336"/>
      <c r="J16" s="336"/>
      <c r="K16" s="336"/>
      <c r="L16" s="336"/>
      <c r="M16" s="336"/>
      <c r="N16" s="336"/>
      <c r="O16" s="336"/>
      <c r="P16" s="386" t="s">
        <v>718</v>
      </c>
    </row>
    <row r="17" spans="1:16" s="329" customFormat="1" ht="21" customHeight="1">
      <c r="A17" s="330" t="s">
        <v>404</v>
      </c>
      <c r="B17" s="146" t="s">
        <v>435</v>
      </c>
      <c r="C17" s="338"/>
      <c r="D17" s="328"/>
      <c r="E17" s="328"/>
      <c r="F17" s="328"/>
      <c r="G17" s="328"/>
      <c r="H17" s="328"/>
      <c r="I17" s="328"/>
      <c r="J17" s="328"/>
      <c r="K17" s="328"/>
      <c r="L17" s="328"/>
      <c r="M17" s="328"/>
      <c r="N17" s="328"/>
      <c r="O17" s="328"/>
      <c r="P17" s="386" t="s">
        <v>718</v>
      </c>
    </row>
    <row r="18" spans="1:16" s="337" customFormat="1" ht="18" customHeight="1">
      <c r="A18" s="333" t="s">
        <v>405</v>
      </c>
      <c r="B18" s="334" t="s">
        <v>408</v>
      </c>
      <c r="C18" s="335"/>
      <c r="D18" s="336"/>
      <c r="E18" s="336"/>
      <c r="F18" s="336"/>
      <c r="G18" s="336"/>
      <c r="H18" s="336"/>
      <c r="I18" s="336"/>
      <c r="J18" s="336"/>
      <c r="K18" s="336"/>
      <c r="L18" s="336"/>
      <c r="M18" s="336"/>
      <c r="N18" s="336"/>
      <c r="O18" s="336"/>
      <c r="P18" s="386" t="s">
        <v>718</v>
      </c>
    </row>
    <row r="19" spans="1:16" s="337" customFormat="1" ht="18" customHeight="1">
      <c r="A19" s="333" t="s">
        <v>406</v>
      </c>
      <c r="B19" s="334" t="s">
        <v>409</v>
      </c>
      <c r="C19" s="335"/>
      <c r="D19" s="336"/>
      <c r="E19" s="336"/>
      <c r="F19" s="336"/>
      <c r="G19" s="336"/>
      <c r="H19" s="336"/>
      <c r="I19" s="336"/>
      <c r="J19" s="336"/>
      <c r="K19" s="336"/>
      <c r="L19" s="336"/>
      <c r="M19" s="336"/>
      <c r="N19" s="336"/>
      <c r="O19" s="336"/>
      <c r="P19" s="386" t="s">
        <v>718</v>
      </c>
    </row>
    <row r="20" spans="1:16" s="337" customFormat="1" ht="18" customHeight="1">
      <c r="A20" s="333" t="s">
        <v>407</v>
      </c>
      <c r="B20" s="334" t="s">
        <v>410</v>
      </c>
      <c r="C20" s="335"/>
      <c r="D20" s="336"/>
      <c r="E20" s="336"/>
      <c r="F20" s="336"/>
      <c r="G20" s="336"/>
      <c r="H20" s="336"/>
      <c r="I20" s="336"/>
      <c r="J20" s="336"/>
      <c r="K20" s="336"/>
      <c r="L20" s="336"/>
      <c r="M20" s="336"/>
      <c r="N20" s="336"/>
      <c r="O20" s="336"/>
      <c r="P20" s="386" t="s">
        <v>718</v>
      </c>
    </row>
    <row r="21" spans="1:16" s="329" customFormat="1" ht="27.75" customHeight="1">
      <c r="A21" s="330" t="s">
        <v>411</v>
      </c>
      <c r="B21" s="146" t="s">
        <v>548</v>
      </c>
      <c r="C21" s="338"/>
      <c r="D21" s="328"/>
      <c r="E21" s="328"/>
      <c r="F21" s="328"/>
      <c r="G21" s="328"/>
      <c r="H21" s="328"/>
      <c r="I21" s="328"/>
      <c r="J21" s="328"/>
      <c r="K21" s="328"/>
      <c r="L21" s="328"/>
      <c r="M21" s="328"/>
      <c r="N21" s="328"/>
      <c r="O21" s="328"/>
      <c r="P21" s="386" t="s">
        <v>718</v>
      </c>
    </row>
    <row r="22" spans="1:16" s="337" customFormat="1" ht="18" customHeight="1">
      <c r="A22" s="333" t="s">
        <v>412</v>
      </c>
      <c r="B22" s="334" t="s">
        <v>549</v>
      </c>
      <c r="C22" s="335"/>
      <c r="D22" s="336"/>
      <c r="E22" s="336"/>
      <c r="F22" s="336"/>
      <c r="G22" s="336"/>
      <c r="H22" s="336"/>
      <c r="I22" s="336"/>
      <c r="J22" s="336"/>
      <c r="K22" s="336"/>
      <c r="L22" s="336"/>
      <c r="M22" s="336"/>
      <c r="N22" s="336"/>
      <c r="O22" s="336"/>
      <c r="P22" s="386" t="s">
        <v>718</v>
      </c>
    </row>
    <row r="23" spans="1:16" s="337" customFormat="1" ht="32.25" customHeight="1">
      <c r="A23" s="333" t="s">
        <v>558</v>
      </c>
      <c r="B23" s="334" t="s">
        <v>559</v>
      </c>
      <c r="C23" s="335"/>
      <c r="D23" s="336"/>
      <c r="E23" s="336"/>
      <c r="F23" s="336"/>
      <c r="G23" s="336"/>
      <c r="H23" s="336"/>
      <c r="I23" s="336"/>
      <c r="J23" s="336"/>
      <c r="K23" s="336"/>
      <c r="L23" s="336"/>
      <c r="M23" s="336"/>
      <c r="N23" s="336"/>
      <c r="O23" s="336"/>
      <c r="P23" s="386" t="s">
        <v>639</v>
      </c>
    </row>
    <row r="24" spans="1:16" s="337" customFormat="1" ht="47.25" customHeight="1">
      <c r="A24" s="333" t="s">
        <v>446</v>
      </c>
      <c r="B24" s="528" t="s">
        <v>445</v>
      </c>
      <c r="C24" s="528"/>
      <c r="D24" s="528"/>
      <c r="E24" s="528"/>
      <c r="F24" s="528"/>
      <c r="G24" s="528"/>
      <c r="H24" s="528"/>
      <c r="I24" s="528"/>
      <c r="J24" s="528"/>
      <c r="K24" s="528"/>
      <c r="L24" s="528"/>
      <c r="M24" s="528"/>
      <c r="N24" s="528"/>
      <c r="O24" s="528"/>
      <c r="P24" s="363" t="s">
        <v>651</v>
      </c>
    </row>
    <row r="25" spans="1:16" s="329" customFormat="1" ht="27.75" customHeight="1">
      <c r="A25" s="330" t="s">
        <v>417</v>
      </c>
      <c r="B25" s="146" t="s">
        <v>413</v>
      </c>
      <c r="C25" s="338"/>
      <c r="D25" s="328"/>
      <c r="E25" s="328"/>
      <c r="F25" s="328"/>
      <c r="G25" s="328"/>
      <c r="H25" s="328"/>
      <c r="I25" s="328"/>
      <c r="J25" s="328"/>
      <c r="K25" s="328"/>
      <c r="L25" s="328"/>
      <c r="M25" s="328"/>
      <c r="N25" s="328"/>
      <c r="O25" s="328"/>
      <c r="P25" s="386" t="s">
        <v>718</v>
      </c>
    </row>
    <row r="26" spans="1:16" s="337" customFormat="1" ht="18" customHeight="1">
      <c r="A26" s="333" t="s">
        <v>418</v>
      </c>
      <c r="B26" s="334" t="s">
        <v>414</v>
      </c>
      <c r="C26" s="335"/>
      <c r="D26" s="336"/>
      <c r="E26" s="336"/>
      <c r="F26" s="336"/>
      <c r="G26" s="336"/>
      <c r="H26" s="336"/>
      <c r="I26" s="336"/>
      <c r="J26" s="336"/>
      <c r="K26" s="336"/>
      <c r="L26" s="336"/>
      <c r="M26" s="336"/>
      <c r="N26" s="336"/>
      <c r="O26" s="336"/>
      <c r="P26" s="386" t="s">
        <v>718</v>
      </c>
    </row>
    <row r="27" spans="1:16" s="337" customFormat="1" ht="27.75" customHeight="1">
      <c r="A27" s="333" t="s">
        <v>447</v>
      </c>
      <c r="B27" s="335" t="s">
        <v>448</v>
      </c>
      <c r="C27" s="335"/>
      <c r="D27" s="335"/>
      <c r="E27" s="335"/>
      <c r="F27" s="335"/>
      <c r="G27" s="335"/>
      <c r="H27" s="335"/>
      <c r="I27" s="335"/>
      <c r="J27" s="335"/>
      <c r="K27" s="335"/>
      <c r="L27" s="335"/>
      <c r="M27" s="336"/>
      <c r="N27" s="336"/>
      <c r="O27" s="336"/>
      <c r="P27" s="386" t="s">
        <v>718</v>
      </c>
    </row>
    <row r="28" spans="1:16" s="329" customFormat="1" ht="27.75" customHeight="1">
      <c r="A28" s="330" t="s">
        <v>419</v>
      </c>
      <c r="B28" s="146" t="s">
        <v>415</v>
      </c>
      <c r="C28" s="338"/>
      <c r="D28" s="328"/>
      <c r="E28" s="328"/>
      <c r="F28" s="328"/>
      <c r="G28" s="328"/>
      <c r="H28" s="328"/>
      <c r="I28" s="328"/>
      <c r="J28" s="328"/>
      <c r="K28" s="328"/>
      <c r="L28" s="328"/>
      <c r="M28" s="328"/>
      <c r="N28" s="328"/>
      <c r="O28" s="328"/>
      <c r="P28" s="402" t="s">
        <v>684</v>
      </c>
    </row>
    <row r="29" spans="1:16" s="337" customFormat="1" ht="18" customHeight="1">
      <c r="A29" s="333" t="s">
        <v>420</v>
      </c>
      <c r="B29" s="334" t="s">
        <v>416</v>
      </c>
      <c r="C29" s="335"/>
      <c r="D29" s="336"/>
      <c r="E29" s="336"/>
      <c r="F29" s="336"/>
      <c r="G29" s="336"/>
      <c r="H29" s="336"/>
      <c r="I29" s="336"/>
      <c r="J29" s="336"/>
      <c r="K29" s="336"/>
      <c r="L29" s="336"/>
      <c r="M29" s="336"/>
      <c r="N29" s="336"/>
      <c r="O29" s="336"/>
      <c r="P29" s="402" t="s">
        <v>684</v>
      </c>
    </row>
    <row r="30" spans="1:16" ht="18" customHeight="1">
      <c r="A30" s="331"/>
      <c r="B30" s="145"/>
      <c r="C30" s="145"/>
      <c r="D30" s="145"/>
      <c r="E30" s="145"/>
      <c r="F30" s="145"/>
      <c r="G30" s="145"/>
      <c r="H30" s="145"/>
      <c r="I30" s="145"/>
      <c r="J30" s="145"/>
      <c r="K30" s="145"/>
      <c r="L30" s="145"/>
      <c r="M30" s="145"/>
      <c r="N30" s="145"/>
      <c r="O30" s="145"/>
      <c r="P30" s="346"/>
    </row>
  </sheetData>
  <sheetProtection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G3" sqref="G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0" t="s">
        <v>719</v>
      </c>
      <c r="B1" s="550"/>
      <c r="C1" s="550"/>
      <c r="D1" s="550"/>
      <c r="E1" s="550"/>
      <c r="F1" s="550"/>
      <c r="G1" s="550"/>
    </row>
    <row r="2" spans="1:14" ht="33.75" customHeight="1">
      <c r="A2" s="47" t="s">
        <v>87</v>
      </c>
      <c r="B2" s="46" t="s">
        <v>160</v>
      </c>
      <c r="C2" s="46" t="s">
        <v>159</v>
      </c>
      <c r="D2" s="46" t="s">
        <v>158</v>
      </c>
      <c r="E2" s="47" t="s">
        <v>157</v>
      </c>
      <c r="F2" s="46" t="s">
        <v>156</v>
      </c>
      <c r="G2" s="48" t="s">
        <v>131</v>
      </c>
    </row>
    <row r="3" spans="1:14">
      <c r="A3" s="147" t="s">
        <v>718</v>
      </c>
      <c r="B3" s="110">
        <v>83</v>
      </c>
      <c r="C3" s="110">
        <v>38672</v>
      </c>
      <c r="D3" s="110">
        <v>24919</v>
      </c>
      <c r="E3" s="110">
        <v>4840</v>
      </c>
      <c r="F3" s="110">
        <v>4642</v>
      </c>
      <c r="G3" s="376">
        <f>SUM(B3:F3)</f>
        <v>73156</v>
      </c>
      <c r="H3" s="1"/>
      <c r="I3" s="269"/>
      <c r="J3" s="1"/>
      <c r="K3" s="1"/>
      <c r="L3" s="1"/>
      <c r="M3" s="1"/>
      <c r="N3" s="1"/>
    </row>
    <row r="4" spans="1:14">
      <c r="H4" s="1"/>
    </row>
    <row r="5" spans="1:14">
      <c r="I5" s="374"/>
      <c r="J5" s="374"/>
      <c r="K5" s="374"/>
      <c r="L5" s="374"/>
      <c r="M5" s="374"/>
      <c r="N5" s="374"/>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sqref="A1:L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0" t="s">
        <v>720</v>
      </c>
      <c r="B1" s="550"/>
      <c r="C1" s="550"/>
      <c r="D1" s="550"/>
      <c r="E1" s="550"/>
      <c r="F1" s="550"/>
      <c r="G1" s="550"/>
      <c r="H1" s="550"/>
      <c r="I1" s="550"/>
      <c r="J1" s="550"/>
      <c r="K1" s="550"/>
      <c r="L1" s="550"/>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718</v>
      </c>
      <c r="B3" s="111">
        <v>56</v>
      </c>
      <c r="C3" s="111">
        <v>385</v>
      </c>
      <c r="D3" s="111">
        <v>4547</v>
      </c>
      <c r="E3" s="111">
        <v>4464</v>
      </c>
      <c r="F3" s="111">
        <v>7857</v>
      </c>
      <c r="G3" s="111">
        <v>26098</v>
      </c>
      <c r="H3" s="111">
        <v>888</v>
      </c>
      <c r="I3" s="111">
        <v>6467</v>
      </c>
      <c r="J3" s="111">
        <v>2529</v>
      </c>
      <c r="K3" s="111">
        <v>19865</v>
      </c>
      <c r="L3" s="113">
        <f>SUM(B3:K3)</f>
        <v>73156</v>
      </c>
      <c r="M3" s="1"/>
      <c r="N3" s="384"/>
      <c r="O3" s="384"/>
      <c r="P3" s="271"/>
      <c r="Q3" s="271"/>
      <c r="R3" s="271"/>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B35" sqref="B35"/>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1" t="s">
        <v>389</v>
      </c>
      <c r="B1" s="551"/>
      <c r="C1" s="551"/>
      <c r="D1" s="551"/>
      <c r="E1" s="551"/>
      <c r="F1" s="551"/>
      <c r="G1" s="551"/>
      <c r="H1" s="551"/>
      <c r="I1" s="551"/>
      <c r="J1" s="551"/>
      <c r="K1" s="551"/>
    </row>
    <row r="2" spans="1:11" ht="47.25" customHeight="1" thickBot="1">
      <c r="A2" s="28" t="s">
        <v>98</v>
      </c>
      <c r="B2" s="28" t="s">
        <v>99</v>
      </c>
      <c r="C2" s="28" t="s">
        <v>103</v>
      </c>
      <c r="D2" s="28" t="s">
        <v>101</v>
      </c>
      <c r="E2" s="28" t="s">
        <v>100</v>
      </c>
      <c r="F2" s="28" t="s">
        <v>102</v>
      </c>
      <c r="G2" s="29" t="s">
        <v>104</v>
      </c>
      <c r="H2" s="29" t="s">
        <v>105</v>
      </c>
      <c r="I2" s="30" t="s">
        <v>591</v>
      </c>
      <c r="J2" s="28" t="s">
        <v>560</v>
      </c>
      <c r="K2" s="29" t="s">
        <v>642</v>
      </c>
    </row>
    <row r="3" spans="1:11">
      <c r="A3" s="442" t="s">
        <v>106</v>
      </c>
      <c r="B3" s="32">
        <v>15</v>
      </c>
      <c r="C3" s="32">
        <v>38</v>
      </c>
      <c r="D3" s="32">
        <v>102</v>
      </c>
      <c r="E3" s="32">
        <v>335</v>
      </c>
      <c r="F3" s="32">
        <v>597</v>
      </c>
      <c r="G3" s="32">
        <v>822</v>
      </c>
      <c r="H3" s="32">
        <v>129</v>
      </c>
      <c r="I3" s="33">
        <v>2038</v>
      </c>
      <c r="J3" s="34">
        <v>2372</v>
      </c>
      <c r="K3" s="35">
        <f t="shared" ref="K3:K33" si="0">I3*100/J3-100</f>
        <v>-14.080944350758855</v>
      </c>
    </row>
    <row r="4" spans="1:11">
      <c r="A4" s="442" t="s">
        <v>107</v>
      </c>
      <c r="B4" s="32">
        <v>17</v>
      </c>
      <c r="C4" s="32">
        <v>31</v>
      </c>
      <c r="D4" s="32">
        <v>41</v>
      </c>
      <c r="E4" s="32">
        <v>78</v>
      </c>
      <c r="F4" s="32">
        <v>45</v>
      </c>
      <c r="G4" s="32">
        <v>203</v>
      </c>
      <c r="H4" s="32">
        <v>33</v>
      </c>
      <c r="I4" s="33">
        <v>448</v>
      </c>
      <c r="J4" s="34">
        <v>482</v>
      </c>
      <c r="K4" s="35">
        <f t="shared" si="0"/>
        <v>-7.0539419087136963</v>
      </c>
    </row>
    <row r="5" spans="1:11">
      <c r="A5" s="442" t="s">
        <v>108</v>
      </c>
      <c r="B5" s="32">
        <v>20</v>
      </c>
      <c r="C5" s="32">
        <v>49</v>
      </c>
      <c r="D5" s="32">
        <v>66</v>
      </c>
      <c r="E5" s="32">
        <v>95</v>
      </c>
      <c r="F5" s="32">
        <v>85</v>
      </c>
      <c r="G5" s="32">
        <v>261</v>
      </c>
      <c r="H5" s="32">
        <v>26</v>
      </c>
      <c r="I5" s="33">
        <v>602</v>
      </c>
      <c r="J5" s="34">
        <v>671</v>
      </c>
      <c r="K5" s="35">
        <f t="shared" si="0"/>
        <v>-10.283159463487337</v>
      </c>
    </row>
    <row r="6" spans="1:11">
      <c r="A6" s="442" t="s">
        <v>109</v>
      </c>
      <c r="B6" s="32">
        <v>75</v>
      </c>
      <c r="C6" s="32">
        <v>136</v>
      </c>
      <c r="D6" s="32">
        <v>410</v>
      </c>
      <c r="E6" s="32">
        <v>824</v>
      </c>
      <c r="F6" s="32">
        <v>1440</v>
      </c>
      <c r="G6" s="32">
        <v>2046</v>
      </c>
      <c r="H6" s="32">
        <v>294</v>
      </c>
      <c r="I6" s="33">
        <v>5225</v>
      </c>
      <c r="J6" s="34">
        <v>5933</v>
      </c>
      <c r="K6" s="35">
        <f t="shared" si="0"/>
        <v>-11.933254677229058</v>
      </c>
    </row>
    <row r="7" spans="1:11">
      <c r="A7" s="442" t="s">
        <v>598</v>
      </c>
      <c r="B7" s="32">
        <v>22</v>
      </c>
      <c r="C7" s="32">
        <v>5</v>
      </c>
      <c r="D7" s="32">
        <v>36</v>
      </c>
      <c r="E7" s="32">
        <v>46</v>
      </c>
      <c r="F7" s="32">
        <v>55</v>
      </c>
      <c r="G7" s="32">
        <v>190</v>
      </c>
      <c r="H7" s="32">
        <v>29</v>
      </c>
      <c r="I7" s="33">
        <v>383</v>
      </c>
      <c r="J7" s="34">
        <v>386</v>
      </c>
      <c r="K7" s="35">
        <f t="shared" si="0"/>
        <v>-0.77720207253885576</v>
      </c>
    </row>
    <row r="8" spans="1:11">
      <c r="A8" s="442" t="s">
        <v>110</v>
      </c>
      <c r="B8" s="32">
        <v>29</v>
      </c>
      <c r="C8" s="32">
        <v>102</v>
      </c>
      <c r="D8" s="32">
        <v>129</v>
      </c>
      <c r="E8" s="32">
        <v>353</v>
      </c>
      <c r="F8" s="32">
        <v>213</v>
      </c>
      <c r="G8" s="32">
        <v>904</v>
      </c>
      <c r="H8" s="32">
        <v>108</v>
      </c>
      <c r="I8" s="33">
        <v>1838</v>
      </c>
      <c r="J8" s="34">
        <v>2064</v>
      </c>
      <c r="K8" s="35">
        <f t="shared" si="0"/>
        <v>-10.949612403100772</v>
      </c>
    </row>
    <row r="9" spans="1:11">
      <c r="A9" s="442" t="s">
        <v>111</v>
      </c>
      <c r="B9" s="32">
        <v>4</v>
      </c>
      <c r="C9" s="32">
        <v>11</v>
      </c>
      <c r="D9" s="32">
        <v>19</v>
      </c>
      <c r="E9" s="32">
        <v>20</v>
      </c>
      <c r="F9" s="32">
        <v>22</v>
      </c>
      <c r="G9" s="32">
        <v>120</v>
      </c>
      <c r="H9" s="32">
        <v>15</v>
      </c>
      <c r="I9" s="33">
        <v>211</v>
      </c>
      <c r="J9" s="34">
        <v>231</v>
      </c>
      <c r="K9" s="35">
        <f t="shared" si="0"/>
        <v>-8.6580086580086544</v>
      </c>
    </row>
    <row r="10" spans="1:11">
      <c r="A10" s="442" t="s">
        <v>112</v>
      </c>
      <c r="B10" s="32">
        <v>16</v>
      </c>
      <c r="C10" s="32">
        <v>7</v>
      </c>
      <c r="D10" s="32">
        <v>30</v>
      </c>
      <c r="E10" s="32">
        <v>40</v>
      </c>
      <c r="F10" s="32">
        <v>62</v>
      </c>
      <c r="G10" s="32">
        <v>178</v>
      </c>
      <c r="H10" s="32">
        <v>25</v>
      </c>
      <c r="I10" s="33">
        <v>358</v>
      </c>
      <c r="J10" s="34">
        <v>395</v>
      </c>
      <c r="K10" s="35">
        <f t="shared" si="0"/>
        <v>-9.3670886075949369</v>
      </c>
    </row>
    <row r="11" spans="1:11">
      <c r="A11" s="442" t="s">
        <v>599</v>
      </c>
      <c r="B11" s="32">
        <v>78</v>
      </c>
      <c r="C11" s="32">
        <v>123</v>
      </c>
      <c r="D11" s="32">
        <v>308</v>
      </c>
      <c r="E11" s="32">
        <v>559</v>
      </c>
      <c r="F11" s="32">
        <v>782</v>
      </c>
      <c r="G11" s="32">
        <v>1437</v>
      </c>
      <c r="H11" s="32">
        <v>266</v>
      </c>
      <c r="I11" s="33">
        <v>3553</v>
      </c>
      <c r="J11" s="34">
        <v>3970</v>
      </c>
      <c r="K11" s="35">
        <f t="shared" si="0"/>
        <v>-10.503778337531486</v>
      </c>
    </row>
    <row r="12" spans="1:11">
      <c r="A12" s="442" t="s">
        <v>113</v>
      </c>
      <c r="B12" s="32">
        <v>17</v>
      </c>
      <c r="C12" s="32">
        <v>13</v>
      </c>
      <c r="D12" s="32">
        <v>53</v>
      </c>
      <c r="E12" s="32">
        <v>69</v>
      </c>
      <c r="F12" s="32">
        <v>49</v>
      </c>
      <c r="G12" s="32">
        <v>188</v>
      </c>
      <c r="H12" s="32">
        <v>35</v>
      </c>
      <c r="I12" s="33">
        <v>424</v>
      </c>
      <c r="J12" s="34">
        <v>479</v>
      </c>
      <c r="K12" s="35">
        <f t="shared" si="0"/>
        <v>-11.48225469728601</v>
      </c>
    </row>
    <row r="13" spans="1:11">
      <c r="A13" s="442" t="s">
        <v>114</v>
      </c>
      <c r="B13" s="32">
        <v>51</v>
      </c>
      <c r="C13" s="32">
        <v>28</v>
      </c>
      <c r="D13" s="32">
        <v>95</v>
      </c>
      <c r="E13" s="32">
        <v>152</v>
      </c>
      <c r="F13" s="32">
        <v>266</v>
      </c>
      <c r="G13" s="32">
        <v>488</v>
      </c>
      <c r="H13" s="32">
        <v>60</v>
      </c>
      <c r="I13" s="33">
        <v>1140</v>
      </c>
      <c r="J13" s="34">
        <v>1350</v>
      </c>
      <c r="K13" s="35">
        <f t="shared" si="0"/>
        <v>-15.555555555555557</v>
      </c>
    </row>
    <row r="14" spans="1:11">
      <c r="A14" s="442" t="s">
        <v>600</v>
      </c>
      <c r="B14" s="32">
        <v>42</v>
      </c>
      <c r="C14" s="32">
        <v>106</v>
      </c>
      <c r="D14" s="32">
        <v>184</v>
      </c>
      <c r="E14" s="32">
        <v>321</v>
      </c>
      <c r="F14" s="32">
        <v>193</v>
      </c>
      <c r="G14" s="32">
        <v>867</v>
      </c>
      <c r="H14" s="32">
        <v>115</v>
      </c>
      <c r="I14" s="33">
        <v>1828</v>
      </c>
      <c r="J14" s="34">
        <v>1912</v>
      </c>
      <c r="K14" s="35">
        <f t="shared" si="0"/>
        <v>-4.3933054393305468</v>
      </c>
    </row>
    <row r="15" spans="1:11">
      <c r="A15" s="442" t="s">
        <v>115</v>
      </c>
      <c r="B15" s="32">
        <v>55</v>
      </c>
      <c r="C15" s="32">
        <v>103</v>
      </c>
      <c r="D15" s="32">
        <v>235</v>
      </c>
      <c r="E15" s="32">
        <v>359</v>
      </c>
      <c r="F15" s="32">
        <v>288</v>
      </c>
      <c r="G15" s="32">
        <v>957</v>
      </c>
      <c r="H15" s="32">
        <v>181</v>
      </c>
      <c r="I15" s="33">
        <v>2178</v>
      </c>
      <c r="J15" s="34">
        <v>2416</v>
      </c>
      <c r="K15" s="35">
        <f t="shared" si="0"/>
        <v>-9.8509933774834479</v>
      </c>
    </row>
    <row r="16" spans="1:11">
      <c r="A16" s="442" t="s">
        <v>601</v>
      </c>
      <c r="B16" s="32">
        <v>203</v>
      </c>
      <c r="C16" s="32">
        <v>609</v>
      </c>
      <c r="D16" s="32">
        <v>1227</v>
      </c>
      <c r="E16" s="32">
        <v>2373</v>
      </c>
      <c r="F16" s="32">
        <v>1607</v>
      </c>
      <c r="G16" s="32">
        <v>6161</v>
      </c>
      <c r="H16" s="32">
        <v>1340</v>
      </c>
      <c r="I16" s="33">
        <v>13520</v>
      </c>
      <c r="J16" s="34">
        <v>14920</v>
      </c>
      <c r="K16" s="35">
        <f t="shared" si="0"/>
        <v>-9.3833780160857856</v>
      </c>
    </row>
    <row r="17" spans="1:11">
      <c r="A17" s="442" t="s">
        <v>602</v>
      </c>
      <c r="B17" s="32">
        <v>11</v>
      </c>
      <c r="C17" s="32">
        <v>32</v>
      </c>
      <c r="D17" s="32">
        <v>116</v>
      </c>
      <c r="E17" s="32">
        <v>117</v>
      </c>
      <c r="F17" s="32">
        <v>85</v>
      </c>
      <c r="G17" s="32">
        <v>379</v>
      </c>
      <c r="H17" s="32">
        <v>55</v>
      </c>
      <c r="I17" s="33">
        <v>795</v>
      </c>
      <c r="J17" s="34">
        <v>852</v>
      </c>
      <c r="K17" s="35">
        <f t="shared" si="0"/>
        <v>-6.6901408450704167</v>
      </c>
    </row>
    <row r="18" spans="1:11">
      <c r="A18" s="442" t="s">
        <v>116</v>
      </c>
      <c r="B18" s="32">
        <v>33</v>
      </c>
      <c r="C18" s="32">
        <v>107</v>
      </c>
      <c r="D18" s="32">
        <v>401</v>
      </c>
      <c r="E18" s="32">
        <v>709</v>
      </c>
      <c r="F18" s="32">
        <v>523</v>
      </c>
      <c r="G18" s="32">
        <v>1467</v>
      </c>
      <c r="H18" s="32">
        <v>342</v>
      </c>
      <c r="I18" s="33">
        <v>3582</v>
      </c>
      <c r="J18" s="34">
        <v>3971</v>
      </c>
      <c r="K18" s="35">
        <f t="shared" si="0"/>
        <v>-9.7960211533618775</v>
      </c>
    </row>
    <row r="19" spans="1:11">
      <c r="A19" s="442" t="s">
        <v>117</v>
      </c>
      <c r="B19" s="32">
        <v>28</v>
      </c>
      <c r="C19" s="32">
        <v>58</v>
      </c>
      <c r="D19" s="32">
        <v>111</v>
      </c>
      <c r="E19" s="32">
        <v>419</v>
      </c>
      <c r="F19" s="32">
        <v>612</v>
      </c>
      <c r="G19" s="32">
        <v>1154</v>
      </c>
      <c r="H19" s="32">
        <v>158</v>
      </c>
      <c r="I19" s="33">
        <v>2540</v>
      </c>
      <c r="J19" s="34">
        <v>2846</v>
      </c>
      <c r="K19" s="35">
        <f t="shared" si="0"/>
        <v>-10.751932536893889</v>
      </c>
    </row>
    <row r="20" spans="1:11">
      <c r="A20" s="442" t="s">
        <v>118</v>
      </c>
      <c r="B20" s="32">
        <v>38</v>
      </c>
      <c r="C20" s="32">
        <v>98</v>
      </c>
      <c r="D20" s="32">
        <v>393</v>
      </c>
      <c r="E20" s="32">
        <v>584</v>
      </c>
      <c r="F20" s="32">
        <v>575</v>
      </c>
      <c r="G20" s="32">
        <v>1396</v>
      </c>
      <c r="H20" s="32">
        <v>305</v>
      </c>
      <c r="I20" s="33">
        <v>3389</v>
      </c>
      <c r="J20" s="34">
        <v>3820</v>
      </c>
      <c r="K20" s="35">
        <f t="shared" si="0"/>
        <v>-11.282722513088999</v>
      </c>
    </row>
    <row r="21" spans="1:11">
      <c r="A21" s="442" t="s">
        <v>119</v>
      </c>
      <c r="B21" s="32">
        <v>18</v>
      </c>
      <c r="C21" s="32">
        <v>55</v>
      </c>
      <c r="D21" s="32">
        <v>81</v>
      </c>
      <c r="E21" s="32">
        <v>152</v>
      </c>
      <c r="F21" s="32">
        <v>87</v>
      </c>
      <c r="G21" s="32">
        <v>556</v>
      </c>
      <c r="H21" s="32">
        <v>79</v>
      </c>
      <c r="I21" s="33">
        <v>1028</v>
      </c>
      <c r="J21" s="34">
        <v>1170</v>
      </c>
      <c r="K21" s="35">
        <f t="shared" si="0"/>
        <v>-12.136752136752136</v>
      </c>
    </row>
    <row r="22" spans="1:11">
      <c r="A22" s="442" t="s">
        <v>120</v>
      </c>
      <c r="B22" s="32">
        <v>9</v>
      </c>
      <c r="C22" s="32">
        <v>16</v>
      </c>
      <c r="D22" s="32">
        <v>46</v>
      </c>
      <c r="E22" s="32">
        <v>42</v>
      </c>
      <c r="F22" s="32">
        <v>45</v>
      </c>
      <c r="G22" s="32">
        <v>181</v>
      </c>
      <c r="H22" s="32">
        <v>29</v>
      </c>
      <c r="I22" s="33">
        <v>368</v>
      </c>
      <c r="J22" s="34">
        <v>422</v>
      </c>
      <c r="K22" s="35">
        <f t="shared" si="0"/>
        <v>-12.796208530805686</v>
      </c>
    </row>
    <row r="23" spans="1:11">
      <c r="A23" s="442" t="s">
        <v>121</v>
      </c>
      <c r="B23" s="32">
        <v>17</v>
      </c>
      <c r="C23" s="32">
        <v>41</v>
      </c>
      <c r="D23" s="32">
        <v>87</v>
      </c>
      <c r="E23" s="32">
        <v>189</v>
      </c>
      <c r="F23" s="32">
        <v>253</v>
      </c>
      <c r="G23" s="32">
        <v>499</v>
      </c>
      <c r="H23" s="32">
        <v>81</v>
      </c>
      <c r="I23" s="33">
        <v>1167</v>
      </c>
      <c r="J23" s="34">
        <v>1166</v>
      </c>
      <c r="K23" s="35">
        <f t="shared" si="0"/>
        <v>8.5763293310463951E-2</v>
      </c>
    </row>
    <row r="24" spans="1:11">
      <c r="A24" s="442" t="s">
        <v>122</v>
      </c>
      <c r="B24" s="32">
        <v>203</v>
      </c>
      <c r="C24" s="32">
        <v>759</v>
      </c>
      <c r="D24" s="32">
        <v>1467</v>
      </c>
      <c r="E24" s="32">
        <v>3356</v>
      </c>
      <c r="F24" s="32">
        <v>2146</v>
      </c>
      <c r="G24" s="32">
        <v>8950</v>
      </c>
      <c r="H24" s="32">
        <v>1828</v>
      </c>
      <c r="I24" s="33">
        <v>18709</v>
      </c>
      <c r="J24" s="34">
        <v>20206</v>
      </c>
      <c r="K24" s="35">
        <f t="shared" si="0"/>
        <v>-7.4086904879738711</v>
      </c>
    </row>
    <row r="25" spans="1:11">
      <c r="A25" s="442" t="s">
        <v>123</v>
      </c>
      <c r="B25" s="32">
        <v>21</v>
      </c>
      <c r="C25" s="32">
        <v>53</v>
      </c>
      <c r="D25" s="32">
        <v>131</v>
      </c>
      <c r="E25" s="32">
        <v>237</v>
      </c>
      <c r="F25" s="32">
        <v>199</v>
      </c>
      <c r="G25" s="32">
        <v>582</v>
      </c>
      <c r="H25" s="32">
        <v>127</v>
      </c>
      <c r="I25" s="33">
        <v>1350</v>
      </c>
      <c r="J25" s="34">
        <v>1494</v>
      </c>
      <c r="K25" s="35">
        <f t="shared" si="0"/>
        <v>-9.638554216867476</v>
      </c>
    </row>
    <row r="26" spans="1:11">
      <c r="A26" s="442" t="s">
        <v>124</v>
      </c>
      <c r="B26" s="32">
        <v>10</v>
      </c>
      <c r="C26" s="32">
        <v>4</v>
      </c>
      <c r="D26" s="32">
        <v>35</v>
      </c>
      <c r="E26" s="32">
        <v>71</v>
      </c>
      <c r="F26" s="32">
        <v>112</v>
      </c>
      <c r="G26" s="32">
        <v>168</v>
      </c>
      <c r="H26" s="32">
        <v>38</v>
      </c>
      <c r="I26" s="33">
        <v>438</v>
      </c>
      <c r="J26" s="34">
        <v>530</v>
      </c>
      <c r="K26" s="35">
        <f t="shared" si="0"/>
        <v>-17.35849056603773</v>
      </c>
    </row>
    <row r="27" spans="1:11">
      <c r="A27" s="442" t="s">
        <v>603</v>
      </c>
      <c r="B27" s="32">
        <v>11</v>
      </c>
      <c r="C27" s="32">
        <v>30</v>
      </c>
      <c r="D27" s="32">
        <v>82</v>
      </c>
      <c r="E27" s="32">
        <v>87</v>
      </c>
      <c r="F27" s="32">
        <v>80</v>
      </c>
      <c r="G27" s="32">
        <v>315</v>
      </c>
      <c r="H27" s="32">
        <v>61</v>
      </c>
      <c r="I27" s="33">
        <v>666</v>
      </c>
      <c r="J27" s="34">
        <v>780</v>
      </c>
      <c r="K27" s="35">
        <f t="shared" si="0"/>
        <v>-14.615384615384613</v>
      </c>
    </row>
    <row r="28" spans="1:11">
      <c r="A28" s="442" t="s">
        <v>125</v>
      </c>
      <c r="B28" s="32">
        <v>28</v>
      </c>
      <c r="C28" s="32">
        <v>13</v>
      </c>
      <c r="D28" s="32">
        <v>30</v>
      </c>
      <c r="E28" s="32">
        <v>38</v>
      </c>
      <c r="F28" s="32">
        <v>49</v>
      </c>
      <c r="G28" s="32">
        <v>216</v>
      </c>
      <c r="H28" s="32">
        <v>26</v>
      </c>
      <c r="I28" s="33">
        <v>400</v>
      </c>
      <c r="J28" s="34">
        <v>420</v>
      </c>
      <c r="K28" s="35">
        <f t="shared" si="0"/>
        <v>-4.7619047619047592</v>
      </c>
    </row>
    <row r="29" spans="1:11">
      <c r="A29" s="442" t="s">
        <v>126</v>
      </c>
      <c r="B29" s="32">
        <v>35</v>
      </c>
      <c r="C29" s="32">
        <v>81</v>
      </c>
      <c r="D29" s="32">
        <v>262</v>
      </c>
      <c r="E29" s="32">
        <v>368</v>
      </c>
      <c r="F29" s="32">
        <v>228</v>
      </c>
      <c r="G29" s="32">
        <v>913</v>
      </c>
      <c r="H29" s="32">
        <v>198</v>
      </c>
      <c r="I29" s="33">
        <v>2085</v>
      </c>
      <c r="J29" s="34">
        <v>2312</v>
      </c>
      <c r="K29" s="35">
        <f t="shared" si="0"/>
        <v>-9.818339100346023</v>
      </c>
    </row>
    <row r="30" spans="1:11">
      <c r="A30" s="442" t="s">
        <v>604</v>
      </c>
      <c r="B30" s="32">
        <v>10</v>
      </c>
      <c r="C30" s="32">
        <v>9</v>
      </c>
      <c r="D30" s="32">
        <v>35</v>
      </c>
      <c r="E30" s="32">
        <v>21</v>
      </c>
      <c r="F30" s="32">
        <v>37</v>
      </c>
      <c r="G30" s="32">
        <v>119</v>
      </c>
      <c r="H30" s="32">
        <v>14</v>
      </c>
      <c r="I30" s="33">
        <v>245</v>
      </c>
      <c r="J30" s="34">
        <v>267</v>
      </c>
      <c r="K30" s="35">
        <f t="shared" si="0"/>
        <v>-8.2397003745318358</v>
      </c>
    </row>
    <row r="31" spans="1:11">
      <c r="A31" s="442" t="s">
        <v>127</v>
      </c>
      <c r="B31" s="32">
        <v>20</v>
      </c>
      <c r="C31" s="32">
        <v>38</v>
      </c>
      <c r="D31" s="32">
        <v>55</v>
      </c>
      <c r="E31" s="32">
        <v>122</v>
      </c>
      <c r="F31" s="32">
        <v>63</v>
      </c>
      <c r="G31" s="32">
        <v>394</v>
      </c>
      <c r="H31" s="32">
        <v>56</v>
      </c>
      <c r="I31" s="33">
        <v>748</v>
      </c>
      <c r="J31" s="34">
        <v>878</v>
      </c>
      <c r="K31" s="35">
        <f t="shared" si="0"/>
        <v>-14.806378132118454</v>
      </c>
    </row>
    <row r="32" spans="1:11">
      <c r="A32" s="442" t="s">
        <v>605</v>
      </c>
      <c r="B32" s="32">
        <v>14</v>
      </c>
      <c r="C32" s="32">
        <v>32</v>
      </c>
      <c r="D32" s="32">
        <v>161</v>
      </c>
      <c r="E32" s="32">
        <v>117</v>
      </c>
      <c r="F32" s="32">
        <v>123</v>
      </c>
      <c r="G32" s="32">
        <v>377</v>
      </c>
      <c r="H32" s="32">
        <v>66</v>
      </c>
      <c r="I32" s="33">
        <v>890</v>
      </c>
      <c r="J32" s="34">
        <v>937</v>
      </c>
      <c r="K32" s="35">
        <f t="shared" si="0"/>
        <v>-5.0160085378868757</v>
      </c>
    </row>
    <row r="33" spans="1:24">
      <c r="A33" s="442" t="s">
        <v>606</v>
      </c>
      <c r="B33" s="37">
        <v>7</v>
      </c>
      <c r="C33" s="37">
        <v>6</v>
      </c>
      <c r="D33" s="37">
        <v>2</v>
      </c>
      <c r="E33" s="37">
        <v>18</v>
      </c>
      <c r="F33" s="37">
        <v>27</v>
      </c>
      <c r="G33" s="37">
        <v>51</v>
      </c>
      <c r="H33" s="37">
        <v>5</v>
      </c>
      <c r="I33" s="38">
        <v>116</v>
      </c>
      <c r="J33" s="34">
        <v>131</v>
      </c>
      <c r="K33" s="35">
        <f t="shared" si="0"/>
        <v>-11.450381679389309</v>
      </c>
      <c r="L33" s="393"/>
    </row>
    <row r="34" spans="1:24">
      <c r="A34" s="441"/>
      <c r="B34" s="37"/>
      <c r="C34" s="37"/>
      <c r="D34" s="37"/>
      <c r="E34" s="37"/>
      <c r="F34" s="37"/>
      <c r="G34" s="37"/>
      <c r="H34" s="37"/>
      <c r="I34" s="37"/>
      <c r="J34" s="34"/>
      <c r="K34" s="35"/>
      <c r="L34" s="393"/>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79"/>
      <c r="N35" s="279"/>
      <c r="O35" s="279"/>
      <c r="P35" s="279"/>
      <c r="Q35" s="279"/>
      <c r="R35" s="1"/>
      <c r="S35" s="279"/>
      <c r="T35" s="1"/>
      <c r="U35" s="279"/>
      <c r="V35" s="1"/>
      <c r="W35" s="279"/>
      <c r="X35" s="279"/>
    </row>
    <row r="36" spans="1:24">
      <c r="A36" s="43"/>
      <c r="B36" s="281"/>
      <c r="C36" s="281"/>
      <c r="D36" s="281"/>
      <c r="E36" s="281"/>
      <c r="F36" s="281"/>
      <c r="G36" s="281"/>
      <c r="H36" s="281"/>
      <c r="I36" s="281"/>
      <c r="J36" s="44"/>
      <c r="K36" s="45"/>
      <c r="M36" s="364"/>
      <c r="N36" s="364"/>
      <c r="O36" s="364"/>
      <c r="P36" s="364"/>
      <c r="Q36" s="364"/>
      <c r="R36" s="1"/>
      <c r="S36" s="364"/>
      <c r="T36" s="1"/>
      <c r="U36" s="364"/>
      <c r="V36" s="1"/>
      <c r="W36" s="364"/>
      <c r="X36" s="364"/>
    </row>
    <row r="37" spans="1:24">
      <c r="M37" s="364"/>
      <c r="N37" s="364"/>
      <c r="O37" s="440"/>
      <c r="P37" s="364"/>
      <c r="Q37" s="364"/>
      <c r="R37" s="364"/>
      <c r="S37" s="364"/>
      <c r="T37" s="364"/>
      <c r="U37" s="364"/>
      <c r="V37" s="364"/>
      <c r="W37" s="364"/>
      <c r="X37" s="364"/>
    </row>
    <row r="38" spans="1:24">
      <c r="C38" s="27"/>
      <c r="D38" s="27"/>
      <c r="E38" s="27"/>
      <c r="F38" s="27"/>
      <c r="G38" s="27"/>
      <c r="H38" s="27"/>
      <c r="I38" s="27"/>
      <c r="J38" s="27"/>
      <c r="K38" s="27"/>
      <c r="M38" s="438"/>
      <c r="N38" s="364"/>
      <c r="O38" s="440"/>
      <c r="P38" s="1"/>
      <c r="Q38" s="364"/>
      <c r="R38" s="1"/>
      <c r="S38" s="364"/>
      <c r="T38" s="1"/>
      <c r="U38" s="364"/>
      <c r="V38" s="1"/>
      <c r="W38" s="364"/>
      <c r="X38" s="364"/>
    </row>
    <row r="39" spans="1:24">
      <c r="C39" s="27"/>
      <c r="D39" s="27"/>
      <c r="E39" s="27"/>
      <c r="F39" s="27"/>
      <c r="G39" s="27"/>
      <c r="H39" s="27"/>
      <c r="I39" s="27"/>
      <c r="J39" s="27"/>
      <c r="K39" s="27"/>
      <c r="L39" s="279"/>
      <c r="M39" s="438"/>
      <c r="N39" s="364"/>
      <c r="O39" s="440"/>
      <c r="P39" s="1"/>
      <c r="Q39" s="364"/>
      <c r="R39" s="1"/>
      <c r="S39" s="364"/>
      <c r="T39" s="1"/>
      <c r="U39" s="364"/>
      <c r="V39" s="1"/>
      <c r="W39" s="364"/>
      <c r="X39" s="364"/>
    </row>
    <row r="40" spans="1:24">
      <c r="A40" s="2" t="s">
        <v>617</v>
      </c>
      <c r="B40" s="2"/>
      <c r="J40" s="27"/>
      <c r="K40" s="279"/>
      <c r="L40" s="279"/>
      <c r="M40" s="438"/>
      <c r="N40" s="364"/>
      <c r="O40" s="440"/>
      <c r="P40" s="364"/>
      <c r="Q40" s="364"/>
      <c r="R40" s="364"/>
      <c r="S40" s="364"/>
      <c r="T40" s="1"/>
      <c r="U40" s="364"/>
      <c r="V40" s="1"/>
      <c r="W40" s="364"/>
      <c r="X40" s="364"/>
    </row>
    <row r="41" spans="1:24">
      <c r="A41" s="2" t="s">
        <v>41</v>
      </c>
      <c r="B41" s="2"/>
      <c r="J41" s="27"/>
      <c r="K41" s="279"/>
      <c r="L41" s="279"/>
      <c r="M41" s="438"/>
      <c r="N41" s="364"/>
      <c r="O41" s="440"/>
      <c r="P41" s="364"/>
      <c r="Q41" s="364"/>
      <c r="R41" s="364"/>
      <c r="S41" s="364"/>
      <c r="T41" s="1"/>
      <c r="U41" s="364"/>
      <c r="V41" s="1"/>
      <c r="W41" s="364"/>
      <c r="X41" s="364"/>
    </row>
    <row r="42" spans="1:24">
      <c r="J42" s="27"/>
      <c r="K42" s="279"/>
      <c r="L42" s="279"/>
      <c r="M42" s="438"/>
      <c r="N42" s="1"/>
      <c r="O42" s="440"/>
      <c r="P42" s="1"/>
      <c r="Q42" s="364"/>
      <c r="R42" s="1"/>
      <c r="S42" s="364"/>
      <c r="T42" s="1"/>
      <c r="U42" s="364"/>
      <c r="V42" s="1"/>
      <c r="W42" s="364"/>
      <c r="X42" s="364"/>
    </row>
    <row r="43" spans="1:24">
      <c r="J43" s="27"/>
      <c r="K43" s="279"/>
      <c r="L43" s="279"/>
      <c r="M43" s="438"/>
      <c r="N43" s="364"/>
      <c r="O43" s="440"/>
      <c r="P43" s="364"/>
      <c r="Q43" s="364"/>
      <c r="R43" s="364"/>
      <c r="S43" s="364"/>
      <c r="T43" s="364"/>
      <c r="U43" s="364"/>
      <c r="V43" s="364"/>
      <c r="W43" s="364"/>
      <c r="X43" s="364"/>
    </row>
    <row r="44" spans="1:24">
      <c r="J44" s="27"/>
      <c r="K44" s="279"/>
      <c r="L44" s="279"/>
      <c r="M44" s="438"/>
      <c r="N44" s="364"/>
      <c r="O44" s="440"/>
      <c r="P44" s="364"/>
      <c r="Q44" s="364"/>
      <c r="R44" s="1"/>
      <c r="S44" s="364"/>
      <c r="T44" s="1"/>
      <c r="U44" s="364"/>
      <c r="V44" s="364"/>
      <c r="W44" s="364"/>
      <c r="X44" s="364"/>
    </row>
    <row r="45" spans="1:24">
      <c r="J45" s="27"/>
      <c r="K45" s="279"/>
      <c r="L45" s="279"/>
      <c r="M45" s="438"/>
      <c r="N45" s="364"/>
      <c r="O45" s="440"/>
      <c r="P45" s="364"/>
      <c r="Q45" s="364"/>
      <c r="R45" s="364"/>
      <c r="S45" s="364"/>
      <c r="T45" s="1"/>
      <c r="U45" s="364"/>
      <c r="V45" s="364"/>
      <c r="W45" s="364"/>
      <c r="X45" s="364"/>
    </row>
    <row r="46" spans="1:24">
      <c r="J46" s="27"/>
      <c r="K46" s="279"/>
      <c r="L46" s="279"/>
      <c r="M46" s="438"/>
      <c r="N46" s="364"/>
      <c r="O46" s="440"/>
      <c r="P46" s="1"/>
      <c r="Q46" s="364"/>
      <c r="R46" s="1"/>
      <c r="S46" s="364"/>
      <c r="T46" s="1"/>
      <c r="U46" s="364"/>
      <c r="V46" s="1"/>
      <c r="W46" s="364"/>
      <c r="X46" s="364"/>
    </row>
    <row r="47" spans="1:24">
      <c r="J47" s="27"/>
      <c r="K47" s="279"/>
      <c r="L47" s="279"/>
      <c r="M47" s="438"/>
      <c r="N47" s="364"/>
      <c r="O47" s="440"/>
      <c r="P47" s="364"/>
      <c r="Q47" s="364"/>
      <c r="R47" s="1"/>
      <c r="S47" s="364"/>
      <c r="T47" s="1"/>
      <c r="U47" s="364"/>
      <c r="V47" s="1"/>
      <c r="W47" s="364"/>
      <c r="X47" s="364"/>
    </row>
    <row r="48" spans="1:24">
      <c r="J48" s="27"/>
      <c r="K48" s="279"/>
      <c r="L48" s="279"/>
      <c r="M48" s="438"/>
      <c r="N48" s="364"/>
      <c r="O48" s="440"/>
      <c r="P48" s="364"/>
      <c r="Q48" s="364"/>
      <c r="R48" s="364"/>
      <c r="S48" s="364"/>
      <c r="T48" s="1"/>
      <c r="U48" s="364"/>
      <c r="V48" s="1"/>
      <c r="W48" s="364"/>
      <c r="X48" s="364"/>
    </row>
    <row r="49" spans="10:24">
      <c r="J49" s="27"/>
      <c r="K49" s="279"/>
      <c r="L49" s="279"/>
      <c r="M49" s="438"/>
      <c r="N49" s="364"/>
      <c r="O49" s="440"/>
      <c r="P49" s="364"/>
      <c r="Q49" s="364"/>
      <c r="R49" s="364"/>
      <c r="S49" s="364"/>
      <c r="T49" s="1"/>
      <c r="U49" s="364"/>
      <c r="V49" s="1"/>
      <c r="W49" s="364"/>
      <c r="X49" s="364"/>
    </row>
    <row r="50" spans="10:24">
      <c r="J50" s="27"/>
      <c r="K50" s="279"/>
      <c r="L50" s="279"/>
      <c r="M50" s="438"/>
      <c r="N50" s="1"/>
      <c r="O50" s="440"/>
      <c r="P50" s="1"/>
      <c r="Q50" s="364"/>
      <c r="R50" s="1"/>
      <c r="S50" s="364"/>
      <c r="T50" s="1"/>
      <c r="U50" s="364"/>
      <c r="V50" s="1"/>
      <c r="W50" s="364"/>
      <c r="X50" s="364"/>
    </row>
    <row r="51" spans="10:24">
      <c r="J51" s="27"/>
      <c r="K51" s="279"/>
      <c r="L51" s="279"/>
      <c r="M51" s="438"/>
      <c r="N51" s="364"/>
      <c r="O51" s="440"/>
      <c r="P51" s="1"/>
      <c r="Q51" s="1"/>
      <c r="R51" s="1"/>
      <c r="S51" s="364"/>
      <c r="T51" s="1"/>
      <c r="U51" s="1"/>
      <c r="V51" s="1"/>
      <c r="W51" s="364"/>
      <c r="X51" s="364"/>
    </row>
    <row r="52" spans="10:24">
      <c r="J52" s="27"/>
      <c r="K52" s="279"/>
      <c r="L52" s="279"/>
      <c r="M52" s="438"/>
      <c r="N52" s="364"/>
      <c r="O52" s="440"/>
      <c r="P52" s="1"/>
      <c r="Q52" s="1"/>
      <c r="R52" s="1"/>
      <c r="S52" s="364"/>
      <c r="T52" s="1"/>
      <c r="U52" s="1"/>
      <c r="V52" s="1"/>
      <c r="W52" s="364"/>
      <c r="X52" s="364"/>
    </row>
    <row r="53" spans="10:24">
      <c r="J53" s="27"/>
      <c r="K53" s="279"/>
      <c r="L53" s="279"/>
      <c r="M53" s="438"/>
      <c r="N53" s="364"/>
      <c r="O53" s="440"/>
      <c r="P53" s="1"/>
      <c r="Q53" s="364"/>
      <c r="R53" s="1"/>
      <c r="S53" s="364"/>
      <c r="T53" s="1"/>
      <c r="U53" s="364"/>
      <c r="V53" s="1"/>
      <c r="W53" s="364"/>
      <c r="X53" s="364"/>
    </row>
    <row r="54" spans="10:24">
      <c r="J54" s="27"/>
      <c r="K54" s="279"/>
      <c r="L54" s="279"/>
      <c r="M54" s="438"/>
      <c r="N54" s="364"/>
      <c r="O54" s="440"/>
      <c r="P54" s="364"/>
      <c r="Q54" s="364"/>
      <c r="R54" s="364"/>
      <c r="S54" s="364"/>
      <c r="T54" s="1"/>
      <c r="U54" s="364"/>
      <c r="V54" s="1"/>
      <c r="W54" s="364"/>
      <c r="X54" s="364"/>
    </row>
    <row r="55" spans="10:24">
      <c r="J55" s="27"/>
      <c r="K55" s="279"/>
      <c r="L55" s="279"/>
      <c r="M55" s="438"/>
      <c r="N55" s="1"/>
      <c r="O55" s="440"/>
      <c r="P55" s="1"/>
      <c r="Q55" s="364"/>
      <c r="R55" s="1"/>
      <c r="S55" s="1"/>
      <c r="T55" s="1"/>
      <c r="U55" s="364"/>
      <c r="V55" s="1"/>
      <c r="W55" s="364"/>
      <c r="X55" s="364"/>
    </row>
    <row r="56" spans="10:24">
      <c r="J56" s="27"/>
      <c r="K56" s="279"/>
      <c r="L56" s="279"/>
      <c r="M56" s="438"/>
      <c r="N56" s="364"/>
      <c r="O56" s="440"/>
      <c r="P56" s="364"/>
      <c r="Q56" s="364"/>
      <c r="R56" s="364"/>
      <c r="S56" s="364"/>
      <c r="T56" s="1"/>
      <c r="U56" s="364"/>
      <c r="V56" s="1"/>
      <c r="W56" s="364"/>
      <c r="X56" s="364"/>
    </row>
    <row r="57" spans="10:24">
      <c r="J57" s="27"/>
      <c r="K57" s="279"/>
      <c r="L57" s="279"/>
      <c r="M57" s="438"/>
      <c r="N57" s="1"/>
      <c r="O57" s="440"/>
      <c r="P57" s="364"/>
      <c r="Q57" s="364"/>
      <c r="R57" s="1"/>
      <c r="S57" s="364"/>
      <c r="T57" s="1"/>
      <c r="U57" s="364"/>
      <c r="V57" s="1"/>
      <c r="W57" s="364"/>
      <c r="X57" s="364"/>
    </row>
    <row r="58" spans="10:24">
      <c r="J58" s="27"/>
      <c r="K58" s="279"/>
      <c r="L58" s="279"/>
      <c r="M58" s="438"/>
      <c r="N58" s="364"/>
      <c r="O58" s="440"/>
      <c r="P58" s="364"/>
      <c r="Q58" s="364"/>
      <c r="R58" s="364"/>
      <c r="S58" s="364"/>
      <c r="T58" s="1"/>
      <c r="U58" s="364"/>
      <c r="V58" s="1"/>
      <c r="W58" s="364"/>
      <c r="X58" s="364"/>
    </row>
    <row r="59" spans="10:24">
      <c r="J59" s="27"/>
      <c r="K59" s="279"/>
      <c r="L59" s="279"/>
      <c r="M59" s="438"/>
      <c r="N59" s="364"/>
      <c r="O59" s="440"/>
      <c r="P59" s="364"/>
      <c r="Q59" s="364"/>
      <c r="R59" s="1"/>
      <c r="S59" s="364"/>
      <c r="T59" s="1"/>
      <c r="U59" s="364"/>
      <c r="V59" s="1"/>
      <c r="W59" s="364"/>
      <c r="X59" s="364"/>
    </row>
    <row r="60" spans="10:24">
      <c r="J60" s="27"/>
      <c r="K60" s="279"/>
      <c r="L60" s="279"/>
      <c r="M60" s="438"/>
      <c r="N60" s="364"/>
      <c r="O60" s="440"/>
      <c r="P60" s="1"/>
      <c r="Q60" s="1"/>
      <c r="R60" s="1"/>
      <c r="S60" s="1"/>
      <c r="T60" s="1"/>
      <c r="U60" s="1"/>
      <c r="V60" s="1"/>
      <c r="W60" s="364"/>
      <c r="X60" s="364"/>
    </row>
    <row r="61" spans="10:24">
      <c r="J61" s="27"/>
      <c r="K61" s="279"/>
      <c r="L61" s="279"/>
      <c r="M61" s="438"/>
      <c r="N61" s="364"/>
      <c r="O61" s="440"/>
      <c r="P61" s="1"/>
      <c r="Q61" s="1"/>
      <c r="R61" s="1"/>
      <c r="S61" s="364"/>
      <c r="T61" s="1"/>
      <c r="U61" s="1"/>
      <c r="V61" s="1"/>
      <c r="W61" s="364"/>
      <c r="X61" s="364"/>
    </row>
    <row r="62" spans="10:24">
      <c r="J62" s="27"/>
      <c r="K62" s="279"/>
      <c r="L62" s="279"/>
      <c r="M62" s="438"/>
      <c r="N62" s="364"/>
      <c r="O62" s="440"/>
      <c r="P62" s="364"/>
      <c r="Q62" s="364"/>
      <c r="R62" s="364"/>
      <c r="S62" s="364"/>
      <c r="T62" s="364"/>
      <c r="U62" s="364"/>
      <c r="V62" s="1"/>
      <c r="W62" s="364"/>
      <c r="X62" s="364"/>
    </row>
    <row r="63" spans="10:24">
      <c r="J63" s="27"/>
      <c r="K63" s="279"/>
      <c r="L63" s="279"/>
      <c r="M63" s="438"/>
      <c r="N63" s="364"/>
      <c r="O63" s="440"/>
      <c r="P63" s="364"/>
      <c r="Q63" s="364"/>
      <c r="R63" s="364"/>
      <c r="S63" s="364"/>
      <c r="T63" s="1"/>
      <c r="U63" s="364"/>
      <c r="V63" s="1"/>
      <c r="W63" s="364"/>
      <c r="X63" s="364"/>
    </row>
    <row r="64" spans="10:24">
      <c r="J64" s="27"/>
      <c r="K64" s="279"/>
      <c r="L64" s="279"/>
      <c r="M64" s="438"/>
      <c r="N64" s="1"/>
      <c r="O64" s="440"/>
      <c r="P64" s="1"/>
      <c r="Q64" s="1"/>
      <c r="R64" s="1"/>
      <c r="S64" s="1"/>
      <c r="T64" s="1"/>
      <c r="U64" s="364"/>
      <c r="V64" s="1"/>
      <c r="W64" s="364"/>
      <c r="X64" s="364"/>
    </row>
    <row r="65" spans="10:24">
      <c r="J65" s="27"/>
      <c r="K65" s="279"/>
      <c r="L65" s="279"/>
      <c r="M65" s="438"/>
      <c r="N65" s="364"/>
      <c r="O65" s="440"/>
      <c r="P65" s="364"/>
      <c r="Q65" s="364"/>
      <c r="R65" s="364"/>
      <c r="S65" s="364"/>
      <c r="T65" s="1"/>
      <c r="U65" s="364"/>
      <c r="V65" s="364"/>
      <c r="W65" s="364"/>
      <c r="X65" s="364"/>
    </row>
    <row r="66" spans="10:24">
      <c r="J66" s="27"/>
      <c r="K66" s="279"/>
      <c r="L66" s="279"/>
      <c r="M66" s="438"/>
      <c r="N66" s="364"/>
      <c r="O66" s="440"/>
      <c r="P66" s="364"/>
      <c r="Q66" s="1"/>
      <c r="R66" s="1"/>
      <c r="S66" s="1"/>
      <c r="T66" s="1"/>
      <c r="U66" s="1"/>
      <c r="V66" s="1"/>
      <c r="W66" s="1"/>
      <c r="X66" s="1"/>
    </row>
    <row r="67" spans="10:24" s="364" customFormat="1">
      <c r="J67" s="27"/>
      <c r="M67" s="438"/>
      <c r="O67" s="440"/>
      <c r="Q67" s="1"/>
      <c r="R67" s="1"/>
      <c r="S67" s="1"/>
      <c r="T67" s="1"/>
      <c r="U67" s="1"/>
      <c r="V67" s="1"/>
      <c r="W67" s="1"/>
      <c r="X67" s="1"/>
    </row>
    <row r="68" spans="10:24">
      <c r="J68" s="27"/>
      <c r="K68" s="279"/>
      <c r="L68" s="279"/>
      <c r="M68" s="438"/>
      <c r="N68" s="364"/>
      <c r="O68" s="1"/>
      <c r="P68" s="1"/>
      <c r="Q68" s="1"/>
      <c r="R68" s="1"/>
      <c r="S68" s="1"/>
      <c r="T68" s="1"/>
      <c r="U68" s="1"/>
      <c r="V68" s="1"/>
    </row>
    <row r="69" spans="10:24">
      <c r="J69" s="27"/>
      <c r="K69" s="279"/>
      <c r="L69" s="279"/>
      <c r="M69" s="279"/>
      <c r="N69" s="279"/>
      <c r="O69" s="279"/>
      <c r="P69" s="279"/>
      <c r="Q69" s="279"/>
      <c r="R69" s="279"/>
      <c r="S69" s="279"/>
      <c r="T69" s="1"/>
      <c r="U69" s="279"/>
      <c r="V69" s="279"/>
    </row>
    <row r="70" spans="10:24">
      <c r="J70" s="36"/>
      <c r="K70" s="279"/>
      <c r="L70" s="279"/>
      <c r="M70" s="279"/>
      <c r="N70" s="279"/>
      <c r="O70" s="279"/>
      <c r="P70" s="279"/>
      <c r="Q70" s="279"/>
      <c r="R70" s="279"/>
      <c r="S70" s="279"/>
      <c r="T70" s="279"/>
      <c r="U70" s="279"/>
      <c r="V70" s="279"/>
    </row>
    <row r="71" spans="10:24">
      <c r="K71" s="279"/>
      <c r="L71" s="279"/>
      <c r="M71" s="1"/>
      <c r="N71" s="1"/>
      <c r="O71" s="1"/>
      <c r="P71" s="1"/>
      <c r="Q71" s="1"/>
      <c r="R71" s="1"/>
      <c r="S71" s="1"/>
      <c r="T71" s="1"/>
    </row>
    <row r="72" spans="10:24">
      <c r="K72" s="279"/>
      <c r="L72" s="279"/>
      <c r="M72" s="279"/>
      <c r="N72" s="279"/>
      <c r="O72" s="279"/>
      <c r="P72" s="1"/>
      <c r="Q72" s="279"/>
      <c r="R72" s="1"/>
      <c r="S72" s="279"/>
      <c r="T72" s="1"/>
      <c r="U72" s="279"/>
      <c r="V72" s="279"/>
    </row>
    <row r="73" spans="10:24">
      <c r="K73" s="279"/>
      <c r="L73" s="279"/>
      <c r="M73" s="279"/>
      <c r="N73" s="279"/>
      <c r="O73" s="279"/>
      <c r="P73" s="279"/>
      <c r="Q73" s="279"/>
      <c r="R73" s="279"/>
      <c r="S73" s="279"/>
      <c r="T73" s="279"/>
      <c r="U73" s="279"/>
      <c r="V73" s="279"/>
    </row>
    <row r="74" spans="10:24">
      <c r="K74" s="279"/>
      <c r="L74" s="279"/>
      <c r="M74" s="279"/>
      <c r="N74" s="279"/>
      <c r="O74" s="279"/>
      <c r="P74" s="279"/>
      <c r="Q74" s="279"/>
      <c r="R74" s="279"/>
      <c r="S74" s="279"/>
      <c r="T74" s="279"/>
      <c r="U74" s="279"/>
      <c r="V74" s="279"/>
    </row>
    <row r="75" spans="10:24">
      <c r="K75" s="279"/>
      <c r="L75" s="279"/>
      <c r="M75" s="279"/>
      <c r="N75" s="1"/>
      <c r="O75" s="279"/>
      <c r="P75" s="1"/>
      <c r="Q75" s="279"/>
      <c r="R75" s="1"/>
      <c r="S75" s="279"/>
      <c r="T75" s="1"/>
      <c r="U75" s="279"/>
      <c r="V75" s="279"/>
    </row>
    <row r="76" spans="10:24">
      <c r="K76" s="279"/>
      <c r="L76" s="279"/>
      <c r="M76" s="279"/>
      <c r="N76" s="279"/>
      <c r="O76" s="279"/>
      <c r="P76" s="279"/>
      <c r="Q76" s="279"/>
      <c r="R76" s="279"/>
      <c r="S76" s="279"/>
      <c r="T76" s="279"/>
      <c r="U76" s="279"/>
      <c r="V76" s="279"/>
    </row>
    <row r="77" spans="10:24">
      <c r="K77" s="279"/>
      <c r="L77" s="279"/>
      <c r="M77" s="279"/>
      <c r="N77" s="279"/>
      <c r="O77" s="279"/>
      <c r="P77" s="279"/>
      <c r="Q77" s="279"/>
      <c r="R77" s="1"/>
      <c r="S77" s="279"/>
      <c r="T77" s="1"/>
      <c r="U77" s="279"/>
      <c r="V77" s="279"/>
    </row>
    <row r="78" spans="10:24">
      <c r="K78" s="279"/>
      <c r="L78" s="279"/>
      <c r="M78" s="279"/>
      <c r="N78" s="279"/>
      <c r="O78" s="279"/>
      <c r="P78" s="279"/>
      <c r="Q78" s="279"/>
      <c r="R78" s="279"/>
      <c r="S78" s="279"/>
      <c r="T78" s="1"/>
      <c r="U78" s="279"/>
      <c r="V78" s="279"/>
    </row>
    <row r="79" spans="10:24">
      <c r="K79" s="279"/>
      <c r="L79" s="279"/>
      <c r="M79" s="279"/>
      <c r="N79" s="279"/>
      <c r="O79" s="279"/>
      <c r="P79" s="279"/>
      <c r="Q79" s="279"/>
      <c r="R79" s="279"/>
      <c r="S79" s="279"/>
      <c r="T79" s="279"/>
      <c r="U79" s="279"/>
      <c r="V79" s="279"/>
    </row>
    <row r="80" spans="10:24">
      <c r="K80" s="279"/>
      <c r="L80" s="279"/>
      <c r="M80" s="279"/>
      <c r="N80" s="279"/>
      <c r="O80" s="279"/>
      <c r="P80" s="279"/>
      <c r="Q80" s="279"/>
      <c r="R80" s="279"/>
      <c r="S80" s="279"/>
      <c r="T80" s="279"/>
      <c r="U80" s="279"/>
      <c r="V80" s="279"/>
    </row>
    <row r="81" spans="11:22">
      <c r="K81" s="279"/>
      <c r="L81" s="279"/>
      <c r="M81" s="279"/>
      <c r="N81" s="279"/>
      <c r="O81" s="279"/>
      <c r="P81" s="279"/>
      <c r="Q81" s="279"/>
      <c r="R81" s="279"/>
      <c r="S81" s="279"/>
      <c r="T81" s="279"/>
      <c r="U81" s="279"/>
      <c r="V81" s="279"/>
    </row>
    <row r="82" spans="11:22">
      <c r="K82" s="279"/>
      <c r="L82" s="279"/>
      <c r="M82" s="279"/>
      <c r="N82" s="279"/>
      <c r="O82" s="279"/>
      <c r="P82" s="279"/>
      <c r="Q82" s="279"/>
      <c r="R82" s="279"/>
      <c r="S82" s="279"/>
      <c r="T82" s="279"/>
      <c r="U82" s="279"/>
      <c r="V82" s="279"/>
    </row>
    <row r="83" spans="11:22">
      <c r="K83" s="279"/>
      <c r="L83" s="279"/>
      <c r="M83" s="279"/>
      <c r="N83" s="279"/>
      <c r="O83" s="279"/>
      <c r="P83" s="1"/>
      <c r="Q83" s="279"/>
      <c r="R83" s="1"/>
      <c r="S83" s="279"/>
      <c r="T83" s="1"/>
      <c r="U83" s="279"/>
      <c r="V83" s="279"/>
    </row>
    <row r="84" spans="11:22">
      <c r="K84" s="279"/>
      <c r="L84" s="279"/>
      <c r="M84" s="279"/>
      <c r="N84" s="279"/>
      <c r="O84" s="279"/>
      <c r="P84" s="279"/>
      <c r="Q84" s="279"/>
      <c r="R84" s="279"/>
      <c r="S84" s="279"/>
      <c r="T84" s="1"/>
      <c r="U84" s="279"/>
      <c r="V84" s="279"/>
    </row>
    <row r="85" spans="11:22">
      <c r="K85" s="279"/>
      <c r="L85" s="279"/>
      <c r="M85" s="279"/>
      <c r="N85" s="279"/>
      <c r="O85" s="279"/>
      <c r="P85" s="279"/>
      <c r="Q85" s="279"/>
      <c r="R85" s="279"/>
      <c r="S85" s="279"/>
      <c r="T85" s="1"/>
      <c r="U85" s="279"/>
      <c r="V85" s="279"/>
    </row>
    <row r="86" spans="11:22">
      <c r="K86" s="279"/>
      <c r="L86" s="279"/>
      <c r="M86" s="279"/>
      <c r="N86" s="279"/>
      <c r="O86" s="279"/>
      <c r="P86" s="279"/>
      <c r="Q86" s="279"/>
      <c r="R86" s="279"/>
      <c r="S86" s="279"/>
      <c r="T86" s="1"/>
      <c r="U86" s="279"/>
      <c r="V86" s="279"/>
    </row>
    <row r="87" spans="11:22">
      <c r="K87" s="279"/>
      <c r="L87" s="279"/>
      <c r="M87" s="279"/>
      <c r="N87" s="279"/>
      <c r="O87" s="279"/>
      <c r="P87" s="279"/>
      <c r="Q87" s="279"/>
      <c r="R87" s="279"/>
      <c r="S87" s="279"/>
      <c r="T87" s="279"/>
      <c r="U87" s="279"/>
      <c r="V87" s="279"/>
    </row>
    <row r="88" spans="11:22">
      <c r="K88" s="279"/>
      <c r="L88" s="279"/>
      <c r="M88" s="279"/>
      <c r="N88" s="1"/>
      <c r="O88" s="1"/>
      <c r="P88" s="1"/>
      <c r="Q88" s="279"/>
      <c r="R88" s="1"/>
      <c r="S88" s="1"/>
      <c r="T88" s="1"/>
      <c r="U88" s="279"/>
      <c r="V88" s="279"/>
    </row>
    <row r="89" spans="11:22">
      <c r="K89" s="279"/>
      <c r="L89" s="279"/>
      <c r="M89" s="279"/>
      <c r="N89" s="279"/>
      <c r="O89" s="279"/>
      <c r="P89" s="279"/>
      <c r="Q89" s="279"/>
      <c r="R89" s="279"/>
      <c r="S89" s="279"/>
      <c r="T89" s="1"/>
      <c r="U89" s="279"/>
      <c r="V89" s="279"/>
    </row>
    <row r="90" spans="11:22">
      <c r="K90" s="279"/>
      <c r="L90" s="279"/>
      <c r="M90" s="279"/>
      <c r="N90" s="279"/>
      <c r="O90" s="279"/>
      <c r="P90" s="279"/>
      <c r="Q90" s="279"/>
      <c r="R90" s="1"/>
      <c r="S90" s="279"/>
      <c r="T90" s="1"/>
      <c r="U90" s="279"/>
      <c r="V90" s="279"/>
    </row>
    <row r="91" spans="11:22">
      <c r="K91" s="279"/>
      <c r="L91" s="279"/>
      <c r="M91" s="279"/>
      <c r="N91" s="279"/>
      <c r="O91" s="279"/>
      <c r="P91" s="279"/>
      <c r="Q91" s="279"/>
      <c r="R91" s="279"/>
      <c r="S91" s="279"/>
      <c r="T91" s="1"/>
      <c r="U91" s="279"/>
      <c r="V91" s="279"/>
    </row>
    <row r="92" spans="11:22">
      <c r="K92" s="279"/>
      <c r="L92" s="279"/>
      <c r="M92" s="279"/>
      <c r="N92" s="279"/>
      <c r="O92" s="279"/>
      <c r="P92" s="279"/>
      <c r="Q92" s="279"/>
      <c r="R92" s="1"/>
      <c r="S92" s="279"/>
      <c r="T92" s="1"/>
      <c r="U92" s="279"/>
      <c r="V92" s="279"/>
    </row>
    <row r="93" spans="11:22">
      <c r="K93" s="279"/>
      <c r="L93" s="279"/>
      <c r="M93" s="279"/>
      <c r="N93" s="279"/>
      <c r="O93" s="279"/>
      <c r="P93" s="279"/>
      <c r="Q93" s="279"/>
      <c r="R93" s="279"/>
      <c r="S93" s="279"/>
      <c r="T93" s="279"/>
      <c r="U93" s="279"/>
      <c r="V93" s="279"/>
    </row>
    <row r="94" spans="11:22">
      <c r="K94" s="279"/>
      <c r="L94" s="279"/>
      <c r="M94" s="279"/>
      <c r="N94" s="279"/>
      <c r="O94" s="279"/>
      <c r="P94" s="279"/>
      <c r="Q94" s="279"/>
      <c r="R94" s="1"/>
      <c r="S94" s="279"/>
      <c r="T94" s="1"/>
      <c r="U94" s="279"/>
      <c r="V94" s="279"/>
    </row>
    <row r="95" spans="11:22">
      <c r="K95" s="279"/>
      <c r="L95" s="279"/>
      <c r="M95" s="279"/>
      <c r="N95" s="279"/>
      <c r="O95" s="279"/>
      <c r="P95" s="279"/>
      <c r="Q95" s="279"/>
      <c r="R95" s="279"/>
      <c r="S95" s="279"/>
      <c r="T95" s="279"/>
      <c r="U95" s="279"/>
      <c r="V95" s="279"/>
    </row>
    <row r="96" spans="11:22">
      <c r="K96" s="279"/>
      <c r="L96" s="279"/>
      <c r="M96" s="279"/>
      <c r="N96" s="279"/>
      <c r="O96" s="279"/>
      <c r="P96" s="279"/>
      <c r="Q96" s="279"/>
      <c r="R96" s="279"/>
      <c r="S96" s="279"/>
      <c r="T96" s="1"/>
      <c r="U96" s="279"/>
      <c r="V96" s="279"/>
    </row>
    <row r="97" spans="11:22">
      <c r="K97" s="279"/>
      <c r="L97" s="279"/>
      <c r="M97" s="279"/>
      <c r="N97" s="1"/>
      <c r="O97" s="1"/>
      <c r="P97" s="1"/>
      <c r="Q97" s="279"/>
      <c r="R97" s="1"/>
      <c r="S97" s="1"/>
      <c r="T97" s="1"/>
      <c r="U97" s="279"/>
      <c r="V97" s="279"/>
    </row>
    <row r="98" spans="11:22">
      <c r="K98" s="279"/>
      <c r="L98" s="279"/>
      <c r="M98" s="279"/>
      <c r="N98" s="279"/>
      <c r="O98" s="279"/>
      <c r="P98" s="279"/>
      <c r="Q98" s="279"/>
      <c r="R98" s="279"/>
      <c r="S98" s="279"/>
      <c r="T98" s="1"/>
      <c r="U98" s="279"/>
      <c r="V98" s="279"/>
    </row>
    <row r="99" spans="11:22">
      <c r="K99" s="279"/>
      <c r="L99" s="279"/>
      <c r="M99" s="279"/>
      <c r="N99" s="279"/>
      <c r="O99" s="279"/>
      <c r="P99" s="279"/>
      <c r="Q99" s="279"/>
      <c r="R99" s="279"/>
      <c r="S99" s="279"/>
      <c r="T99" s="279"/>
      <c r="U99" s="279"/>
      <c r="V99" s="279"/>
    </row>
    <row r="100" spans="11:22">
      <c r="K100" s="279"/>
      <c r="L100" s="279"/>
      <c r="M100" s="279"/>
      <c r="N100" s="279"/>
      <c r="O100" s="279"/>
      <c r="P100" s="279"/>
      <c r="Q100" s="279"/>
      <c r="R100" s="1"/>
      <c r="S100" s="279"/>
      <c r="T100" s="1"/>
      <c r="U100" s="279"/>
      <c r="V100" s="279"/>
    </row>
    <row r="101" spans="11:22">
      <c r="K101" s="279"/>
      <c r="L101" s="279"/>
      <c r="M101" s="279"/>
      <c r="N101" s="279"/>
      <c r="O101" s="279"/>
      <c r="P101" s="279"/>
      <c r="Q101" s="279"/>
      <c r="R101" s="279"/>
      <c r="S101" s="279"/>
      <c r="T101" s="279"/>
      <c r="U101" s="279"/>
      <c r="V101" s="279"/>
    </row>
    <row r="102" spans="11:22">
      <c r="K102" s="279"/>
      <c r="L102" s="279"/>
      <c r="M102" s="279"/>
      <c r="N102" s="279"/>
      <c r="O102" s="279"/>
      <c r="P102" s="279"/>
      <c r="Q102" s="279"/>
      <c r="R102" s="279"/>
      <c r="S102" s="279"/>
      <c r="T102" s="279"/>
      <c r="U102" s="279"/>
      <c r="V102" s="279"/>
    </row>
    <row r="103" spans="11:22">
      <c r="K103" s="279"/>
      <c r="L103" s="279"/>
      <c r="M103" s="1"/>
      <c r="N103" s="1"/>
      <c r="O103" s="1"/>
      <c r="P103" s="1"/>
      <c r="Q103" s="1"/>
      <c r="R103" s="1"/>
      <c r="S103" s="1"/>
      <c r="T103" s="1"/>
      <c r="U103" s="1"/>
      <c r="V103" s="1"/>
    </row>
  </sheetData>
  <sheetProtection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N29" sqref="N29"/>
    </sheetView>
  </sheetViews>
  <sheetFormatPr baseColWidth="10" defaultRowHeight="15"/>
  <cols>
    <col min="1" max="1" width="29.28515625" style="438" bestFit="1" customWidth="1"/>
    <col min="2" max="3" width="11.42578125" style="438"/>
    <col min="4" max="4" width="13.5703125" style="438" customWidth="1"/>
    <col min="5" max="5" width="15.140625" style="438" customWidth="1"/>
    <col min="6" max="6" width="13.5703125" style="438" bestFit="1" customWidth="1"/>
    <col min="7" max="13" width="12.7109375" style="438" customWidth="1"/>
    <col min="14" max="14" width="11.42578125" style="438"/>
    <col min="15" max="15" width="12.5703125" style="438" customWidth="1"/>
    <col min="16" max="16" width="12.42578125" style="438" customWidth="1"/>
    <col min="17" max="16384" width="11.42578125" style="438"/>
  </cols>
  <sheetData>
    <row r="1" spans="1:26" ht="25.5" customHeight="1">
      <c r="A1" s="551" t="s">
        <v>390</v>
      </c>
      <c r="B1" s="551"/>
      <c r="C1" s="551"/>
      <c r="D1" s="551"/>
      <c r="E1" s="551"/>
      <c r="F1" s="551"/>
      <c r="G1" s="551"/>
      <c r="H1" s="551"/>
      <c r="I1" s="551"/>
      <c r="J1" s="551"/>
      <c r="K1" s="551"/>
      <c r="L1" s="551"/>
      <c r="M1" s="551"/>
      <c r="N1" s="551"/>
      <c r="O1" s="551"/>
      <c r="P1" s="551"/>
    </row>
    <row r="2" spans="1:26" ht="31.5" customHeight="1" thickBot="1">
      <c r="A2" s="28" t="s">
        <v>98</v>
      </c>
      <c r="B2" s="29" t="s">
        <v>132</v>
      </c>
      <c r="C2" s="29" t="s">
        <v>607</v>
      </c>
      <c r="D2" s="29" t="s">
        <v>608</v>
      </c>
      <c r="E2" s="29" t="s">
        <v>609</v>
      </c>
      <c r="F2" s="29" t="s">
        <v>610</v>
      </c>
      <c r="G2" s="29" t="s">
        <v>156</v>
      </c>
      <c r="H2" s="29" t="s">
        <v>611</v>
      </c>
      <c r="I2" s="29" t="s">
        <v>612</v>
      </c>
      <c r="J2" s="29" t="s">
        <v>613</v>
      </c>
      <c r="K2" s="29" t="s">
        <v>614</v>
      </c>
      <c r="L2" s="29" t="s">
        <v>615</v>
      </c>
      <c r="M2" s="29" t="s">
        <v>616</v>
      </c>
      <c r="N2" s="30" t="s">
        <v>591</v>
      </c>
      <c r="O2" s="28" t="s">
        <v>560</v>
      </c>
      <c r="P2" s="29" t="s">
        <v>642</v>
      </c>
    </row>
    <row r="3" spans="1:26">
      <c r="A3" s="27"/>
      <c r="B3" s="54"/>
      <c r="C3" s="54"/>
      <c r="D3" s="54"/>
      <c r="E3" s="54"/>
      <c r="F3" s="54"/>
      <c r="G3" s="54"/>
      <c r="H3" s="54"/>
      <c r="I3" s="54"/>
      <c r="J3" s="54"/>
      <c r="K3" s="54"/>
      <c r="L3" s="54"/>
      <c r="M3" s="54"/>
      <c r="N3" s="53"/>
      <c r="O3" s="52"/>
      <c r="P3" s="31"/>
    </row>
    <row r="4" spans="1:26">
      <c r="A4" s="442"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42"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42"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42"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42" t="s">
        <v>598</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42"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42"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42"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42" t="s">
        <v>599</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42"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42"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42" t="s">
        <v>600</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42"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42" t="s">
        <v>601</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42" t="s">
        <v>602</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42"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42"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42"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42"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42"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42"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42"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42"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42"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42" t="s">
        <v>603</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42"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42"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42" t="s">
        <v>604</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42"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42" t="s">
        <v>605</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42" t="s">
        <v>606</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39" customFormat="1">
      <c r="A40" s="2" t="s">
        <v>617</v>
      </c>
      <c r="B40" s="438"/>
    </row>
    <row r="41" spans="1:27" s="439" customFormat="1">
      <c r="A41" s="2" t="s">
        <v>41</v>
      </c>
      <c r="B41" s="438"/>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P26" sqref="P26"/>
    </sheetView>
  </sheetViews>
  <sheetFormatPr baseColWidth="10" defaultRowHeight="15"/>
  <cols>
    <col min="1" max="1" width="18.42578125" customWidth="1"/>
    <col min="2" max="4" width="16" customWidth="1"/>
  </cols>
  <sheetData>
    <row r="1" spans="1:20" ht="35.25" customHeight="1">
      <c r="A1" s="546" t="s">
        <v>572</v>
      </c>
      <c r="B1" s="546"/>
      <c r="C1" s="546"/>
      <c r="D1" s="546"/>
    </row>
    <row r="2" spans="1:20" ht="15.75">
      <c r="A2" s="552" t="s">
        <v>718</v>
      </c>
      <c r="B2" s="552"/>
      <c r="C2" s="552"/>
      <c r="D2" s="552"/>
    </row>
    <row r="3" spans="1:20" ht="15.75" customHeight="1">
      <c r="A3" s="92"/>
      <c r="B3" s="46" t="s">
        <v>143</v>
      </c>
      <c r="C3" s="47" t="s">
        <v>144</v>
      </c>
      <c r="D3" s="56" t="s">
        <v>145</v>
      </c>
      <c r="N3" s="553" t="s">
        <v>736</v>
      </c>
      <c r="O3" s="553"/>
      <c r="P3" s="553"/>
      <c r="Q3" s="553"/>
      <c r="R3" s="553"/>
      <c r="S3" s="553"/>
      <c r="T3" s="553"/>
    </row>
    <row r="4" spans="1:20">
      <c r="A4" s="170" t="s">
        <v>146</v>
      </c>
      <c r="B4" s="157">
        <v>3462</v>
      </c>
      <c r="C4" s="158">
        <v>4573</v>
      </c>
      <c r="D4" s="159">
        <v>8035</v>
      </c>
      <c r="N4" s="553"/>
      <c r="O4" s="553"/>
      <c r="P4" s="553"/>
      <c r="Q4" s="553"/>
      <c r="R4" s="553"/>
      <c r="S4" s="553"/>
      <c r="T4" s="553"/>
    </row>
    <row r="5" spans="1:20" ht="30" customHeight="1">
      <c r="A5" s="171" t="s">
        <v>147</v>
      </c>
      <c r="B5" s="160">
        <v>2858</v>
      </c>
      <c r="C5" s="161">
        <v>3544</v>
      </c>
      <c r="D5" s="159">
        <v>6402</v>
      </c>
      <c r="N5" s="553"/>
      <c r="O5" s="553"/>
      <c r="P5" s="553"/>
      <c r="Q5" s="553"/>
      <c r="R5" s="553"/>
      <c r="S5" s="553"/>
      <c r="T5" s="553"/>
    </row>
    <row r="6" spans="1:20" ht="30" customHeight="1">
      <c r="A6" s="172" t="s">
        <v>148</v>
      </c>
      <c r="B6" s="160">
        <v>31193</v>
      </c>
      <c r="C6" s="161">
        <v>42372</v>
      </c>
      <c r="D6" s="159">
        <v>73562</v>
      </c>
      <c r="N6" s="553"/>
      <c r="O6" s="553"/>
      <c r="P6" s="553"/>
      <c r="Q6" s="553"/>
      <c r="R6" s="553"/>
      <c r="S6" s="553"/>
      <c r="T6" s="553"/>
    </row>
    <row r="7" spans="1:20" ht="51" customHeight="1">
      <c r="A7" s="46" t="s">
        <v>149</v>
      </c>
      <c r="B7" s="163">
        <f>SUM(B4:B6)</f>
        <v>37513</v>
      </c>
      <c r="C7" s="164">
        <f>SUM(C4:C6)</f>
        <v>50489</v>
      </c>
      <c r="D7" s="165">
        <f>SUM(D4:D6)</f>
        <v>87999</v>
      </c>
      <c r="N7" s="553"/>
      <c r="O7" s="553"/>
      <c r="P7" s="553"/>
      <c r="Q7" s="553"/>
      <c r="R7" s="553"/>
      <c r="S7" s="553"/>
      <c r="T7" s="553"/>
    </row>
    <row r="8" spans="1:20">
      <c r="A8" s="170" t="s">
        <v>150</v>
      </c>
      <c r="B8" s="1">
        <v>637</v>
      </c>
      <c r="C8" s="1">
        <v>644</v>
      </c>
      <c r="D8" s="1">
        <v>1281</v>
      </c>
      <c r="N8" s="553"/>
      <c r="O8" s="553"/>
      <c r="P8" s="553"/>
      <c r="Q8" s="553"/>
      <c r="R8" s="553"/>
      <c r="S8" s="553"/>
      <c r="T8" s="553"/>
    </row>
    <row r="9" spans="1:20">
      <c r="A9" s="171" t="s">
        <v>151</v>
      </c>
      <c r="B9" s="1">
        <v>2790</v>
      </c>
      <c r="C9" s="1">
        <v>3777</v>
      </c>
      <c r="D9" s="1">
        <v>6567</v>
      </c>
      <c r="N9" s="553"/>
      <c r="O9" s="553"/>
      <c r="P9" s="553"/>
      <c r="Q9" s="553"/>
      <c r="R9" s="553"/>
      <c r="S9" s="553"/>
      <c r="T9" s="553"/>
    </row>
    <row r="10" spans="1:20">
      <c r="A10" s="171" t="s">
        <v>152</v>
      </c>
      <c r="B10" s="1">
        <v>365</v>
      </c>
      <c r="C10" s="1">
        <v>359</v>
      </c>
      <c r="D10" s="1">
        <v>724</v>
      </c>
      <c r="N10" s="553"/>
      <c r="O10" s="553"/>
      <c r="P10" s="553"/>
      <c r="Q10" s="553"/>
      <c r="R10" s="553"/>
      <c r="S10" s="553"/>
      <c r="T10" s="553"/>
    </row>
    <row r="11" spans="1:20">
      <c r="A11" s="172" t="s">
        <v>153</v>
      </c>
      <c r="B11" s="1">
        <v>31327</v>
      </c>
      <c r="C11" s="1">
        <v>41829</v>
      </c>
      <c r="D11" s="1">
        <v>73156</v>
      </c>
      <c r="N11" s="553"/>
      <c r="O11" s="553"/>
      <c r="P11" s="553"/>
      <c r="Q11" s="553"/>
      <c r="R11" s="553"/>
      <c r="S11" s="553"/>
      <c r="T11" s="553"/>
    </row>
    <row r="12" spans="1:20" ht="38.25" customHeight="1">
      <c r="A12" s="46" t="s">
        <v>573</v>
      </c>
      <c r="B12" s="163">
        <f>SUM(B8:B11)</f>
        <v>35119</v>
      </c>
      <c r="C12" s="164">
        <f>SUM(C8:C11)</f>
        <v>46609</v>
      </c>
      <c r="D12" s="165">
        <f>SUM(D8:D11)</f>
        <v>81728</v>
      </c>
      <c r="N12" s="553"/>
      <c r="O12" s="553"/>
      <c r="P12" s="553"/>
      <c r="Q12" s="553"/>
      <c r="R12" s="553"/>
      <c r="S12" s="553"/>
      <c r="T12" s="553"/>
    </row>
    <row r="13" spans="1:20">
      <c r="A13" s="47" t="s">
        <v>155</v>
      </c>
      <c r="B13" s="167">
        <f>B7+B12</f>
        <v>72632</v>
      </c>
      <c r="C13" s="168">
        <f>C7+C12</f>
        <v>97098</v>
      </c>
      <c r="D13" s="169">
        <f>D7+D12</f>
        <v>169727</v>
      </c>
    </row>
    <row r="15" spans="1:20">
      <c r="J15" s="1"/>
      <c r="K15" s="1"/>
      <c r="L15" s="298"/>
      <c r="M15" s="1"/>
      <c r="N15" s="1"/>
      <c r="O15" s="1"/>
      <c r="P15" s="1"/>
      <c r="Q15" s="298"/>
      <c r="R15" s="277"/>
    </row>
    <row r="16" spans="1:20">
      <c r="I16" s="1"/>
      <c r="J16" s="1"/>
      <c r="K16" s="1"/>
      <c r="L16" s="1"/>
      <c r="M16" s="1"/>
      <c r="N16" s="1"/>
      <c r="O16" s="1"/>
      <c r="P16" s="1"/>
      <c r="Q16" s="1"/>
      <c r="R16" s="317"/>
      <c r="S16" s="317"/>
    </row>
    <row r="17" spans="1:19">
      <c r="J17" s="1"/>
      <c r="K17" s="1"/>
      <c r="L17" s="1"/>
      <c r="M17" s="1"/>
      <c r="N17" s="1"/>
      <c r="O17" s="1"/>
      <c r="P17" s="1"/>
      <c r="Q17" s="1"/>
      <c r="R17" s="317"/>
      <c r="S17" s="317"/>
    </row>
    <row r="18" spans="1:19">
      <c r="J18" s="1"/>
      <c r="K18" s="1"/>
      <c r="L18" s="1"/>
      <c r="M18" s="1"/>
      <c r="N18" s="1"/>
      <c r="O18" s="1"/>
      <c r="P18" s="1"/>
      <c r="Q18" s="1"/>
      <c r="R18" s="1"/>
      <c r="S18" s="1"/>
    </row>
    <row r="19" spans="1:19">
      <c r="A19" s="26" t="s">
        <v>95</v>
      </c>
      <c r="B19" s="26" t="s">
        <v>96</v>
      </c>
      <c r="I19" s="389"/>
      <c r="J19" s="389"/>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84"/>
      <c r="J21" s="1"/>
      <c r="K21" s="1"/>
      <c r="L21" s="1"/>
      <c r="M21" s="1"/>
      <c r="N21" s="1"/>
      <c r="O21" s="1"/>
      <c r="P21" s="1"/>
      <c r="Q21" s="1"/>
      <c r="R21" s="1"/>
      <c r="S21" s="1"/>
    </row>
    <row r="22" spans="1:19">
      <c r="I22" s="1"/>
      <c r="J22" s="1"/>
      <c r="K22" s="1"/>
      <c r="L22" s="1"/>
      <c r="M22" s="1"/>
      <c r="N22" s="1"/>
      <c r="O22" s="1"/>
      <c r="P22" s="1"/>
      <c r="Q22" s="1"/>
      <c r="R22" s="364"/>
      <c r="S22" s="1"/>
    </row>
    <row r="23" spans="1:19">
      <c r="I23" s="1"/>
      <c r="J23" s="1"/>
      <c r="K23" s="389"/>
      <c r="L23" s="1"/>
      <c r="M23" s="1"/>
      <c r="N23" s="1"/>
      <c r="O23" s="389"/>
      <c r="P23" s="389"/>
      <c r="Q23" s="374"/>
      <c r="R23" s="364"/>
    </row>
    <row r="24" spans="1:19">
      <c r="I24" s="1"/>
      <c r="J24" s="1"/>
      <c r="K24" s="1"/>
      <c r="L24" s="1"/>
      <c r="M24" s="1"/>
      <c r="N24" s="1"/>
      <c r="O24" s="1"/>
      <c r="P24" s="389"/>
      <c r="R24" s="1"/>
      <c r="S24" s="228"/>
    </row>
    <row r="25" spans="1:19">
      <c r="B25" s="1"/>
      <c r="I25" s="1"/>
      <c r="J25" s="389"/>
      <c r="K25" s="1"/>
      <c r="L25" s="1"/>
      <c r="M25" s="1"/>
      <c r="N25" s="1"/>
      <c r="O25" s="1"/>
      <c r="P25" s="1"/>
      <c r="S25" s="1"/>
    </row>
    <row r="26" spans="1:19">
      <c r="I26" s="1"/>
      <c r="J26" s="1"/>
      <c r="K26" s="389"/>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M44" sqref="M44"/>
    </sheetView>
  </sheetViews>
  <sheetFormatPr baseColWidth="10" defaultRowHeight="15"/>
  <cols>
    <col min="1" max="1" width="35" style="57" customWidth="1"/>
    <col min="2" max="5" width="11.42578125" style="524"/>
    <col min="6" max="6" width="15.85546875" style="524" customWidth="1"/>
    <col min="7" max="257" width="11.42578125" style="524"/>
    <col min="258" max="258" width="35" style="524" customWidth="1"/>
    <col min="259" max="262" width="11.42578125" style="524"/>
    <col min="263" max="263" width="15.85546875" style="524" customWidth="1"/>
    <col min="264" max="513" width="11.42578125" style="524"/>
    <col min="514" max="514" width="35" style="524" customWidth="1"/>
    <col min="515" max="518" width="11.42578125" style="524"/>
    <col min="519" max="519" width="15.85546875" style="524" customWidth="1"/>
    <col min="520" max="769" width="11.42578125" style="524"/>
    <col min="770" max="770" width="35" style="524" customWidth="1"/>
    <col min="771" max="774" width="11.42578125" style="524"/>
    <col min="775" max="775" width="15.85546875" style="524" customWidth="1"/>
    <col min="776" max="1025" width="11.42578125" style="524"/>
    <col min="1026" max="1026" width="35" style="524" customWidth="1"/>
    <col min="1027" max="1030" width="11.42578125" style="524"/>
    <col min="1031" max="1031" width="15.85546875" style="524" customWidth="1"/>
    <col min="1032" max="1281" width="11.42578125" style="524"/>
    <col min="1282" max="1282" width="35" style="524" customWidth="1"/>
    <col min="1283" max="1286" width="11.42578125" style="524"/>
    <col min="1287" max="1287" width="15.85546875" style="524" customWidth="1"/>
    <col min="1288" max="1537" width="11.42578125" style="524"/>
    <col min="1538" max="1538" width="35" style="524" customWidth="1"/>
    <col min="1539" max="1542" width="11.42578125" style="524"/>
    <col min="1543" max="1543" width="15.85546875" style="524" customWidth="1"/>
    <col min="1544" max="1793" width="11.42578125" style="524"/>
    <col min="1794" max="1794" width="35" style="524" customWidth="1"/>
    <col min="1795" max="1798" width="11.42578125" style="524"/>
    <col min="1799" max="1799" width="15.85546875" style="524" customWidth="1"/>
    <col min="1800" max="2049" width="11.42578125" style="524"/>
    <col min="2050" max="2050" width="35" style="524" customWidth="1"/>
    <col min="2051" max="2054" width="11.42578125" style="524"/>
    <col min="2055" max="2055" width="15.85546875" style="524" customWidth="1"/>
    <col min="2056" max="2305" width="11.42578125" style="524"/>
    <col min="2306" max="2306" width="35" style="524" customWidth="1"/>
    <col min="2307" max="2310" width="11.42578125" style="524"/>
    <col min="2311" max="2311" width="15.85546875" style="524" customWidth="1"/>
    <col min="2312" max="2561" width="11.42578125" style="524"/>
    <col min="2562" max="2562" width="35" style="524" customWidth="1"/>
    <col min="2563" max="2566" width="11.42578125" style="524"/>
    <col min="2567" max="2567" width="15.85546875" style="524" customWidth="1"/>
    <col min="2568" max="2817" width="11.42578125" style="524"/>
    <col min="2818" max="2818" width="35" style="524" customWidth="1"/>
    <col min="2819" max="2822" width="11.42578125" style="524"/>
    <col min="2823" max="2823" width="15.85546875" style="524" customWidth="1"/>
    <col min="2824" max="3073" width="11.42578125" style="524"/>
    <col min="3074" max="3074" width="35" style="524" customWidth="1"/>
    <col min="3075" max="3078" width="11.42578125" style="524"/>
    <col min="3079" max="3079" width="15.85546875" style="524" customWidth="1"/>
    <col min="3080" max="3329" width="11.42578125" style="524"/>
    <col min="3330" max="3330" width="35" style="524" customWidth="1"/>
    <col min="3331" max="3334" width="11.42578125" style="524"/>
    <col min="3335" max="3335" width="15.85546875" style="524" customWidth="1"/>
    <col min="3336" max="3585" width="11.42578125" style="524"/>
    <col min="3586" max="3586" width="35" style="524" customWidth="1"/>
    <col min="3587" max="3590" width="11.42578125" style="524"/>
    <col min="3591" max="3591" width="15.85546875" style="524" customWidth="1"/>
    <col min="3592" max="3841" width="11.42578125" style="524"/>
    <col min="3842" max="3842" width="35" style="524" customWidth="1"/>
    <col min="3843" max="3846" width="11.42578125" style="524"/>
    <col min="3847" max="3847" width="15.85546875" style="524" customWidth="1"/>
    <col min="3848" max="4097" width="11.42578125" style="524"/>
    <col min="4098" max="4098" width="35" style="524" customWidth="1"/>
    <col min="4099" max="4102" width="11.42578125" style="524"/>
    <col min="4103" max="4103" width="15.85546875" style="524" customWidth="1"/>
    <col min="4104" max="4353" width="11.42578125" style="524"/>
    <col min="4354" max="4354" width="35" style="524" customWidth="1"/>
    <col min="4355" max="4358" width="11.42578125" style="524"/>
    <col min="4359" max="4359" width="15.85546875" style="524" customWidth="1"/>
    <col min="4360" max="4609" width="11.42578125" style="524"/>
    <col min="4610" max="4610" width="35" style="524" customWidth="1"/>
    <col min="4611" max="4614" width="11.42578125" style="524"/>
    <col min="4615" max="4615" width="15.85546875" style="524" customWidth="1"/>
    <col min="4616" max="4865" width="11.42578125" style="524"/>
    <col min="4866" max="4866" width="35" style="524" customWidth="1"/>
    <col min="4867" max="4870" width="11.42578125" style="524"/>
    <col min="4871" max="4871" width="15.85546875" style="524" customWidth="1"/>
    <col min="4872" max="5121" width="11.42578125" style="524"/>
    <col min="5122" max="5122" width="35" style="524" customWidth="1"/>
    <col min="5123" max="5126" width="11.42578125" style="524"/>
    <col min="5127" max="5127" width="15.85546875" style="524" customWidth="1"/>
    <col min="5128" max="5377" width="11.42578125" style="524"/>
    <col min="5378" max="5378" width="35" style="524" customWidth="1"/>
    <col min="5379" max="5382" width="11.42578125" style="524"/>
    <col min="5383" max="5383" width="15.85546875" style="524" customWidth="1"/>
    <col min="5384" max="5633" width="11.42578125" style="524"/>
    <col min="5634" max="5634" width="35" style="524" customWidth="1"/>
    <col min="5635" max="5638" width="11.42578125" style="524"/>
    <col min="5639" max="5639" width="15.85546875" style="524" customWidth="1"/>
    <col min="5640" max="5889" width="11.42578125" style="524"/>
    <col min="5890" max="5890" width="35" style="524" customWidth="1"/>
    <col min="5891" max="5894" width="11.42578125" style="524"/>
    <col min="5895" max="5895" width="15.85546875" style="524" customWidth="1"/>
    <col min="5896" max="6145" width="11.42578125" style="524"/>
    <col min="6146" max="6146" width="35" style="524" customWidth="1"/>
    <col min="6147" max="6150" width="11.42578125" style="524"/>
    <col min="6151" max="6151" width="15.85546875" style="524" customWidth="1"/>
    <col min="6152" max="6401" width="11.42578125" style="524"/>
    <col min="6402" max="6402" width="35" style="524" customWidth="1"/>
    <col min="6403" max="6406" width="11.42578125" style="524"/>
    <col min="6407" max="6407" width="15.85546875" style="524" customWidth="1"/>
    <col min="6408" max="6657" width="11.42578125" style="524"/>
    <col min="6658" max="6658" width="35" style="524" customWidth="1"/>
    <col min="6659" max="6662" width="11.42578125" style="524"/>
    <col min="6663" max="6663" width="15.85546875" style="524" customWidth="1"/>
    <col min="6664" max="6913" width="11.42578125" style="524"/>
    <col min="6914" max="6914" width="35" style="524" customWidth="1"/>
    <col min="6915" max="6918" width="11.42578125" style="524"/>
    <col min="6919" max="6919" width="15.85546875" style="524" customWidth="1"/>
    <col min="6920" max="7169" width="11.42578125" style="524"/>
    <col min="7170" max="7170" width="35" style="524" customWidth="1"/>
    <col min="7171" max="7174" width="11.42578125" style="524"/>
    <col min="7175" max="7175" width="15.85546875" style="524" customWidth="1"/>
    <col min="7176" max="7425" width="11.42578125" style="524"/>
    <col min="7426" max="7426" width="35" style="524" customWidth="1"/>
    <col min="7427" max="7430" width="11.42578125" style="524"/>
    <col min="7431" max="7431" width="15.85546875" style="524" customWidth="1"/>
    <col min="7432" max="7681" width="11.42578125" style="524"/>
    <col min="7682" max="7682" width="35" style="524" customWidth="1"/>
    <col min="7683" max="7686" width="11.42578125" style="524"/>
    <col min="7687" max="7687" width="15.85546875" style="524" customWidth="1"/>
    <col min="7688" max="7937" width="11.42578125" style="524"/>
    <col min="7938" max="7938" width="35" style="524" customWidth="1"/>
    <col min="7939" max="7942" width="11.42578125" style="524"/>
    <col min="7943" max="7943" width="15.85546875" style="524" customWidth="1"/>
    <col min="7944" max="8193" width="11.42578125" style="524"/>
    <col min="8194" max="8194" width="35" style="524" customWidth="1"/>
    <col min="8195" max="8198" width="11.42578125" style="524"/>
    <col min="8199" max="8199" width="15.85546875" style="524" customWidth="1"/>
    <col min="8200" max="8449" width="11.42578125" style="524"/>
    <col min="8450" max="8450" width="35" style="524" customWidth="1"/>
    <col min="8451" max="8454" width="11.42578125" style="524"/>
    <col min="8455" max="8455" width="15.85546875" style="524" customWidth="1"/>
    <col min="8456" max="8705" width="11.42578125" style="524"/>
    <col min="8706" max="8706" width="35" style="524" customWidth="1"/>
    <col min="8707" max="8710" width="11.42578125" style="524"/>
    <col min="8711" max="8711" width="15.85546875" style="524" customWidth="1"/>
    <col min="8712" max="8961" width="11.42578125" style="524"/>
    <col min="8962" max="8962" width="35" style="524" customWidth="1"/>
    <col min="8963" max="8966" width="11.42578125" style="524"/>
    <col min="8967" max="8967" width="15.85546875" style="524" customWidth="1"/>
    <col min="8968" max="9217" width="11.42578125" style="524"/>
    <col min="9218" max="9218" width="35" style="524" customWidth="1"/>
    <col min="9219" max="9222" width="11.42578125" style="524"/>
    <col min="9223" max="9223" width="15.85546875" style="524" customWidth="1"/>
    <col min="9224" max="9473" width="11.42578125" style="524"/>
    <col min="9474" max="9474" width="35" style="524" customWidth="1"/>
    <col min="9475" max="9478" width="11.42578125" style="524"/>
    <col min="9479" max="9479" width="15.85546875" style="524" customWidth="1"/>
    <col min="9480" max="9729" width="11.42578125" style="524"/>
    <col min="9730" max="9730" width="35" style="524" customWidth="1"/>
    <col min="9731" max="9734" width="11.42578125" style="524"/>
    <col min="9735" max="9735" width="15.85546875" style="524" customWidth="1"/>
    <col min="9736" max="9985" width="11.42578125" style="524"/>
    <col min="9986" max="9986" width="35" style="524" customWidth="1"/>
    <col min="9987" max="9990" width="11.42578125" style="524"/>
    <col min="9991" max="9991" width="15.85546875" style="524" customWidth="1"/>
    <col min="9992" max="10241" width="11.42578125" style="524"/>
    <col min="10242" max="10242" width="35" style="524" customWidth="1"/>
    <col min="10243" max="10246" width="11.42578125" style="524"/>
    <col min="10247" max="10247" width="15.85546875" style="524" customWidth="1"/>
    <col min="10248" max="10497" width="11.42578125" style="524"/>
    <col min="10498" max="10498" width="35" style="524" customWidth="1"/>
    <col min="10499" max="10502" width="11.42578125" style="524"/>
    <col min="10503" max="10503" width="15.85546875" style="524" customWidth="1"/>
    <col min="10504" max="10753" width="11.42578125" style="524"/>
    <col min="10754" max="10754" width="35" style="524" customWidth="1"/>
    <col min="10755" max="10758" width="11.42578125" style="524"/>
    <col min="10759" max="10759" width="15.85546875" style="524" customWidth="1"/>
    <col min="10760" max="11009" width="11.42578125" style="524"/>
    <col min="11010" max="11010" width="35" style="524" customWidth="1"/>
    <col min="11011" max="11014" width="11.42578125" style="524"/>
    <col min="11015" max="11015" width="15.85546875" style="524" customWidth="1"/>
    <col min="11016" max="11265" width="11.42578125" style="524"/>
    <col min="11266" max="11266" width="35" style="524" customWidth="1"/>
    <col min="11267" max="11270" width="11.42578125" style="524"/>
    <col min="11271" max="11271" width="15.85546875" style="524" customWidth="1"/>
    <col min="11272" max="11521" width="11.42578125" style="524"/>
    <col min="11522" max="11522" width="35" style="524" customWidth="1"/>
    <col min="11523" max="11526" width="11.42578125" style="524"/>
    <col min="11527" max="11527" width="15.85546875" style="524" customWidth="1"/>
    <col min="11528" max="11777" width="11.42578125" style="524"/>
    <col min="11778" max="11778" width="35" style="524" customWidth="1"/>
    <col min="11779" max="11782" width="11.42578125" style="524"/>
    <col min="11783" max="11783" width="15.85546875" style="524" customWidth="1"/>
    <col min="11784" max="12033" width="11.42578125" style="524"/>
    <col min="12034" max="12034" width="35" style="524" customWidth="1"/>
    <col min="12035" max="12038" width="11.42578125" style="524"/>
    <col min="12039" max="12039" width="15.85546875" style="524" customWidth="1"/>
    <col min="12040" max="12289" width="11.42578125" style="524"/>
    <col min="12290" max="12290" width="35" style="524" customWidth="1"/>
    <col min="12291" max="12294" width="11.42578125" style="524"/>
    <col min="12295" max="12295" width="15.85546875" style="524" customWidth="1"/>
    <col min="12296" max="12545" width="11.42578125" style="524"/>
    <col min="12546" max="12546" width="35" style="524" customWidth="1"/>
    <col min="12547" max="12550" width="11.42578125" style="524"/>
    <col min="12551" max="12551" width="15.85546875" style="524" customWidth="1"/>
    <col min="12552" max="12801" width="11.42578125" style="524"/>
    <col min="12802" max="12802" width="35" style="524" customWidth="1"/>
    <col min="12803" max="12806" width="11.42578125" style="524"/>
    <col min="12807" max="12807" width="15.85546875" style="524" customWidth="1"/>
    <col min="12808" max="13057" width="11.42578125" style="524"/>
    <col min="13058" max="13058" width="35" style="524" customWidth="1"/>
    <col min="13059" max="13062" width="11.42578125" style="524"/>
    <col min="13063" max="13063" width="15.85546875" style="524" customWidth="1"/>
    <col min="13064" max="13313" width="11.42578125" style="524"/>
    <col min="13314" max="13314" width="35" style="524" customWidth="1"/>
    <col min="13315" max="13318" width="11.42578125" style="524"/>
    <col min="13319" max="13319" width="15.85546875" style="524" customWidth="1"/>
    <col min="13320" max="13569" width="11.42578125" style="524"/>
    <col min="13570" max="13570" width="35" style="524" customWidth="1"/>
    <col min="13571" max="13574" width="11.42578125" style="524"/>
    <col min="13575" max="13575" width="15.85546875" style="524" customWidth="1"/>
    <col min="13576" max="13825" width="11.42578125" style="524"/>
    <col min="13826" max="13826" width="35" style="524" customWidth="1"/>
    <col min="13827" max="13830" width="11.42578125" style="524"/>
    <col min="13831" max="13831" width="15.85546875" style="524" customWidth="1"/>
    <col min="13832" max="14081" width="11.42578125" style="524"/>
    <col min="14082" max="14082" width="35" style="524" customWidth="1"/>
    <col min="14083" max="14086" width="11.42578125" style="524"/>
    <col min="14087" max="14087" width="15.85546875" style="524" customWidth="1"/>
    <col min="14088" max="14337" width="11.42578125" style="524"/>
    <col min="14338" max="14338" width="35" style="524" customWidth="1"/>
    <col min="14339" max="14342" width="11.42578125" style="524"/>
    <col min="14343" max="14343" width="15.85546875" style="524" customWidth="1"/>
    <col min="14344" max="14593" width="11.42578125" style="524"/>
    <col min="14594" max="14594" width="35" style="524" customWidth="1"/>
    <col min="14595" max="14598" width="11.42578125" style="524"/>
    <col min="14599" max="14599" width="15.85546875" style="524" customWidth="1"/>
    <col min="14600" max="14849" width="11.42578125" style="524"/>
    <col min="14850" max="14850" width="35" style="524" customWidth="1"/>
    <col min="14851" max="14854" width="11.42578125" style="524"/>
    <col min="14855" max="14855" width="15.85546875" style="524" customWidth="1"/>
    <col min="14856" max="15105" width="11.42578125" style="524"/>
    <col min="15106" max="15106" width="35" style="524" customWidth="1"/>
    <col min="15107" max="15110" width="11.42578125" style="524"/>
    <col min="15111" max="15111" width="15.85546875" style="524" customWidth="1"/>
    <col min="15112" max="15361" width="11.42578125" style="524"/>
    <col min="15362" max="15362" width="35" style="524" customWidth="1"/>
    <col min="15363" max="15366" width="11.42578125" style="524"/>
    <col min="15367" max="15367" width="15.85546875" style="524" customWidth="1"/>
    <col min="15368" max="15617" width="11.42578125" style="524"/>
    <col min="15618" max="15618" width="35" style="524" customWidth="1"/>
    <col min="15619" max="15622" width="11.42578125" style="524"/>
    <col min="15623" max="15623" width="15.85546875" style="524" customWidth="1"/>
    <col min="15624" max="15873" width="11.42578125" style="524"/>
    <col min="15874" max="15874" width="35" style="524" customWidth="1"/>
    <col min="15875" max="15878" width="11.42578125" style="524"/>
    <col min="15879" max="15879" width="15.85546875" style="524" customWidth="1"/>
    <col min="15880" max="16129" width="11.42578125" style="524"/>
    <col min="16130" max="16130" width="35" style="524" customWidth="1"/>
    <col min="16131" max="16134" width="11.42578125" style="524"/>
    <col min="16135" max="16135" width="15.85546875" style="524" customWidth="1"/>
    <col min="16136" max="16384" width="11.42578125" style="524"/>
  </cols>
  <sheetData>
    <row r="1" spans="1:20" s="109" customFormat="1" ht="43.5" customHeight="1">
      <c r="A1" s="555" t="s">
        <v>574</v>
      </c>
      <c r="B1" s="555"/>
      <c r="C1" s="555"/>
      <c r="D1" s="555"/>
      <c r="E1" s="119"/>
      <c r="F1" s="555" t="s">
        <v>738</v>
      </c>
      <c r="G1" s="555"/>
      <c r="H1" s="555"/>
      <c r="I1" s="555"/>
      <c r="J1" s="555"/>
      <c r="K1" s="555"/>
      <c r="L1" s="119"/>
      <c r="M1" s="119"/>
      <c r="N1" s="119"/>
      <c r="O1" s="119"/>
      <c r="P1" s="119"/>
      <c r="Q1" s="119"/>
      <c r="R1" s="119"/>
      <c r="S1" s="119"/>
      <c r="T1" s="119"/>
    </row>
    <row r="2" spans="1:20" ht="15.75">
      <c r="A2" s="554">
        <v>43831</v>
      </c>
      <c r="B2" s="554"/>
      <c r="C2" s="554"/>
      <c r="D2" s="554"/>
      <c r="G2" s="55">
        <v>2020</v>
      </c>
      <c r="H2" s="55">
        <v>2021</v>
      </c>
      <c r="I2" s="55">
        <v>2022</v>
      </c>
      <c r="J2" s="55">
        <v>2023</v>
      </c>
      <c r="K2" s="55">
        <v>2024</v>
      </c>
    </row>
    <row r="3" spans="1:20" ht="15.75">
      <c r="A3" s="523"/>
      <c r="B3" s="46" t="s">
        <v>143</v>
      </c>
      <c r="C3" s="47" t="s">
        <v>144</v>
      </c>
      <c r="D3" s="56" t="s">
        <v>145</v>
      </c>
      <c r="F3" s="178" t="s">
        <v>146</v>
      </c>
      <c r="G3" s="180">
        <f>D4</f>
        <v>11317</v>
      </c>
      <c r="H3" s="180">
        <f>D16</f>
        <v>19120</v>
      </c>
      <c r="I3" s="181">
        <f>D28</f>
        <v>11663</v>
      </c>
      <c r="J3" s="381">
        <f>D40</f>
        <v>9327</v>
      </c>
      <c r="K3" s="278">
        <f>D52</f>
        <v>8108</v>
      </c>
    </row>
    <row r="4" spans="1:20">
      <c r="A4" s="173" t="s">
        <v>146</v>
      </c>
      <c r="B4" s="158">
        <v>5022</v>
      </c>
      <c r="C4" s="158">
        <v>6295</v>
      </c>
      <c r="D4" s="159">
        <v>11317</v>
      </c>
      <c r="F4" s="179" t="s">
        <v>147</v>
      </c>
      <c r="G4" s="180">
        <f t="shared" ref="G4:G12" si="0">D5</f>
        <v>9860</v>
      </c>
      <c r="H4" s="180">
        <f t="shared" ref="H4:H12" si="1">D17</f>
        <v>15450</v>
      </c>
      <c r="I4" s="181">
        <f t="shared" ref="I4:I12" si="2">D29</f>
        <v>9399</v>
      </c>
      <c r="J4" s="381">
        <f t="shared" ref="J4:J12" si="3">D41</f>
        <v>7423</v>
      </c>
      <c r="K4" s="278">
        <f t="shared" ref="K4:K12" si="4">D53</f>
        <v>6508</v>
      </c>
    </row>
    <row r="5" spans="1:20">
      <c r="A5" s="174" t="s">
        <v>147</v>
      </c>
      <c r="B5" s="161">
        <v>4537</v>
      </c>
      <c r="C5" s="161">
        <v>5323</v>
      </c>
      <c r="D5" s="162">
        <v>9860</v>
      </c>
      <c r="F5" s="179" t="s">
        <v>148</v>
      </c>
      <c r="G5" s="180">
        <f t="shared" si="0"/>
        <v>87955</v>
      </c>
      <c r="H5" s="180">
        <f t="shared" si="1"/>
        <v>109867</v>
      </c>
      <c r="I5" s="181">
        <f t="shared" si="2"/>
        <v>85817</v>
      </c>
      <c r="J5" s="381">
        <f t="shared" si="3"/>
        <v>79460</v>
      </c>
      <c r="K5" s="278">
        <f t="shared" si="4"/>
        <v>73667</v>
      </c>
    </row>
    <row r="6" spans="1:20" ht="38.25">
      <c r="A6" s="174" t="s">
        <v>148</v>
      </c>
      <c r="B6" s="161">
        <v>38141</v>
      </c>
      <c r="C6" s="161">
        <v>49814</v>
      </c>
      <c r="D6" s="162">
        <v>87955</v>
      </c>
      <c r="F6" s="175" t="s">
        <v>149</v>
      </c>
      <c r="G6" s="378">
        <f t="shared" si="0"/>
        <v>109132</v>
      </c>
      <c r="H6" s="378">
        <f t="shared" si="1"/>
        <v>144437</v>
      </c>
      <c r="I6" s="379">
        <f t="shared" si="2"/>
        <v>106879</v>
      </c>
      <c r="J6" s="382">
        <f t="shared" si="3"/>
        <v>96210</v>
      </c>
      <c r="K6" s="380">
        <f t="shared" si="4"/>
        <v>88283</v>
      </c>
    </row>
    <row r="7" spans="1:20">
      <c r="A7" s="175" t="s">
        <v>149</v>
      </c>
      <c r="B7" s="177">
        <v>47700</v>
      </c>
      <c r="C7" s="177">
        <v>61432</v>
      </c>
      <c r="D7" s="525">
        <v>109132</v>
      </c>
      <c r="F7" s="179" t="s">
        <v>150</v>
      </c>
      <c r="G7" s="180">
        <f t="shared" si="0"/>
        <v>1797</v>
      </c>
      <c r="H7" s="180">
        <f t="shared" si="1"/>
        <v>2000</v>
      </c>
      <c r="I7" s="181">
        <f t="shared" si="2"/>
        <v>1409</v>
      </c>
      <c r="J7" s="381">
        <f t="shared" si="3"/>
        <v>1075</v>
      </c>
      <c r="K7" s="278">
        <f t="shared" si="4"/>
        <v>1296</v>
      </c>
    </row>
    <row r="8" spans="1:20">
      <c r="A8" s="174" t="s">
        <v>150</v>
      </c>
      <c r="B8" s="161">
        <v>970</v>
      </c>
      <c r="C8" s="166">
        <v>827</v>
      </c>
      <c r="D8" s="162">
        <v>1797</v>
      </c>
      <c r="F8" s="179" t="s">
        <v>151</v>
      </c>
      <c r="G8" s="180">
        <f t="shared" si="0"/>
        <v>7990</v>
      </c>
      <c r="H8" s="180">
        <f t="shared" si="1"/>
        <v>9413</v>
      </c>
      <c r="I8" s="181">
        <f t="shared" si="2"/>
        <v>8423</v>
      </c>
      <c r="J8" s="381">
        <f t="shared" si="3"/>
        <v>4363</v>
      </c>
      <c r="K8" s="278">
        <f t="shared" si="4"/>
        <v>6447</v>
      </c>
    </row>
    <row r="9" spans="1:20">
      <c r="A9" s="174" t="s">
        <v>151</v>
      </c>
      <c r="B9" s="161">
        <v>3533</v>
      </c>
      <c r="C9" s="161">
        <v>4457</v>
      </c>
      <c r="D9" s="162">
        <v>7990</v>
      </c>
      <c r="F9" s="179" t="s">
        <v>152</v>
      </c>
      <c r="G9" s="180">
        <f t="shared" si="0"/>
        <v>856</v>
      </c>
      <c r="H9" s="180">
        <f t="shared" si="1"/>
        <v>1045</v>
      </c>
      <c r="I9" s="181">
        <f t="shared" si="2"/>
        <v>944</v>
      </c>
      <c r="J9" s="381">
        <f t="shared" si="3"/>
        <v>893</v>
      </c>
      <c r="K9" s="278">
        <f t="shared" si="4"/>
        <v>749</v>
      </c>
    </row>
    <row r="10" spans="1:20">
      <c r="A10" s="174" t="s">
        <v>152</v>
      </c>
      <c r="B10" s="166">
        <v>437</v>
      </c>
      <c r="C10" s="166">
        <v>419</v>
      </c>
      <c r="D10" s="162">
        <v>856</v>
      </c>
      <c r="F10" s="179" t="s">
        <v>153</v>
      </c>
      <c r="G10" s="180">
        <f t="shared" si="0"/>
        <v>91389</v>
      </c>
      <c r="H10" s="180">
        <f t="shared" si="1"/>
        <v>122335</v>
      </c>
      <c r="I10" s="181">
        <f t="shared" si="2"/>
        <v>89501</v>
      </c>
      <c r="J10" s="381">
        <f t="shared" si="3"/>
        <v>80484</v>
      </c>
      <c r="K10" s="278">
        <f t="shared" si="4"/>
        <v>73043</v>
      </c>
    </row>
    <row r="11" spans="1:20" ht="25.5">
      <c r="A11" s="174" t="s">
        <v>153</v>
      </c>
      <c r="B11" s="161">
        <v>40983</v>
      </c>
      <c r="C11" s="161">
        <v>50406</v>
      </c>
      <c r="D11" s="162">
        <v>91389</v>
      </c>
      <c r="F11" s="175" t="s">
        <v>154</v>
      </c>
      <c r="G11" s="378">
        <f t="shared" si="0"/>
        <v>102032</v>
      </c>
      <c r="H11" s="378">
        <f t="shared" si="1"/>
        <v>134793</v>
      </c>
      <c r="I11" s="379">
        <f t="shared" si="2"/>
        <v>100277</v>
      </c>
      <c r="J11" s="382">
        <f t="shared" si="3"/>
        <v>86815</v>
      </c>
      <c r="K11" s="380">
        <f t="shared" si="4"/>
        <v>81535</v>
      </c>
    </row>
    <row r="12" spans="1:20">
      <c r="A12" s="175" t="s">
        <v>154</v>
      </c>
      <c r="B12" s="177">
        <v>45923</v>
      </c>
      <c r="C12" s="177">
        <v>56109</v>
      </c>
      <c r="D12" s="525">
        <v>102032</v>
      </c>
      <c r="F12" s="176" t="s">
        <v>155</v>
      </c>
      <c r="G12" s="378">
        <f t="shared" si="0"/>
        <v>211164</v>
      </c>
      <c r="H12" s="378">
        <f t="shared" si="1"/>
        <v>279230</v>
      </c>
      <c r="I12" s="379">
        <f t="shared" si="2"/>
        <v>207156</v>
      </c>
      <c r="J12" s="382">
        <f t="shared" si="3"/>
        <v>183025</v>
      </c>
      <c r="K12" s="380">
        <f t="shared" si="4"/>
        <v>169818</v>
      </c>
    </row>
    <row r="13" spans="1:20">
      <c r="A13" s="176" t="s">
        <v>155</v>
      </c>
      <c r="B13" s="168">
        <v>93623</v>
      </c>
      <c r="C13" s="168">
        <v>117541</v>
      </c>
      <c r="D13" s="169">
        <v>211164</v>
      </c>
    </row>
    <row r="14" spans="1:20" ht="15.75">
      <c r="A14" s="554">
        <v>44197</v>
      </c>
      <c r="B14" s="554"/>
      <c r="C14" s="554"/>
      <c r="D14" s="554"/>
    </row>
    <row r="15" spans="1:20" ht="15.75">
      <c r="A15" s="523"/>
      <c r="B15" s="46" t="s">
        <v>143</v>
      </c>
      <c r="C15" s="47" t="s">
        <v>144</v>
      </c>
      <c r="D15" s="56" t="s">
        <v>145</v>
      </c>
    </row>
    <row r="16" spans="1:20">
      <c r="A16" s="173" t="s">
        <v>146</v>
      </c>
      <c r="B16" s="158">
        <v>9118</v>
      </c>
      <c r="C16" s="158">
        <v>10002</v>
      </c>
      <c r="D16" s="159">
        <v>19120</v>
      </c>
    </row>
    <row r="17" spans="1:8" ht="15.75">
      <c r="A17" s="174" t="s">
        <v>147</v>
      </c>
      <c r="B17" s="161">
        <v>7317</v>
      </c>
      <c r="C17" s="161">
        <v>8133</v>
      </c>
      <c r="D17" s="162">
        <v>15450</v>
      </c>
      <c r="F17" s="523" t="s">
        <v>579</v>
      </c>
      <c r="G17" s="46" t="s">
        <v>143</v>
      </c>
      <c r="H17" s="47" t="s">
        <v>144</v>
      </c>
    </row>
    <row r="18" spans="1:8">
      <c r="A18" s="174" t="s">
        <v>148</v>
      </c>
      <c r="B18" s="161">
        <v>48854</v>
      </c>
      <c r="C18" s="161">
        <v>61013</v>
      </c>
      <c r="D18" s="162">
        <v>109867</v>
      </c>
      <c r="F18" s="401" t="s">
        <v>575</v>
      </c>
      <c r="G18" s="1">
        <f>B13</f>
        <v>93623</v>
      </c>
      <c r="H18" s="1">
        <f>C13</f>
        <v>117541</v>
      </c>
    </row>
    <row r="19" spans="1:8">
      <c r="A19" s="175" t="s">
        <v>149</v>
      </c>
      <c r="B19" s="177">
        <v>65289</v>
      </c>
      <c r="C19" s="177">
        <v>79148</v>
      </c>
      <c r="D19" s="525">
        <v>144437</v>
      </c>
      <c r="F19" s="401" t="s">
        <v>576</v>
      </c>
      <c r="G19" s="1">
        <f>B25</f>
        <v>127504</v>
      </c>
      <c r="H19" s="1">
        <f>C25</f>
        <v>151726</v>
      </c>
    </row>
    <row r="20" spans="1:8">
      <c r="A20" s="174" t="s">
        <v>150</v>
      </c>
      <c r="B20" s="161">
        <v>1040</v>
      </c>
      <c r="C20" s="166">
        <v>960</v>
      </c>
      <c r="D20" s="162">
        <v>2000</v>
      </c>
      <c r="F20" s="401" t="s">
        <v>577</v>
      </c>
      <c r="G20" s="1">
        <f>B37</f>
        <v>90242</v>
      </c>
      <c r="H20" s="1">
        <f>C37</f>
        <v>116914</v>
      </c>
    </row>
    <row r="21" spans="1:8">
      <c r="A21" s="174" t="s">
        <v>151</v>
      </c>
      <c r="B21" s="161">
        <v>4177</v>
      </c>
      <c r="C21" s="161">
        <v>5236</v>
      </c>
      <c r="D21" s="162">
        <v>9413</v>
      </c>
      <c r="F21" s="401" t="s">
        <v>578</v>
      </c>
      <c r="G21" s="1">
        <f>B49</f>
        <v>84199</v>
      </c>
      <c r="H21" s="1">
        <f>C49</f>
        <v>105656</v>
      </c>
    </row>
    <row r="22" spans="1:8">
      <c r="A22" s="174" t="s">
        <v>152</v>
      </c>
      <c r="B22" s="166">
        <v>541</v>
      </c>
      <c r="C22" s="166">
        <v>504</v>
      </c>
      <c r="D22" s="162">
        <v>1045</v>
      </c>
      <c r="F22" s="401" t="s">
        <v>676</v>
      </c>
      <c r="G22" s="1">
        <f>B61</f>
        <v>72982</v>
      </c>
      <c r="H22" s="1">
        <f>C61</f>
        <v>96836</v>
      </c>
    </row>
    <row r="23" spans="1:8">
      <c r="A23" s="174" t="s">
        <v>153</v>
      </c>
      <c r="B23" s="161">
        <v>56457</v>
      </c>
      <c r="C23" s="161">
        <v>65878</v>
      </c>
      <c r="D23" s="162">
        <v>122335</v>
      </c>
    </row>
    <row r="24" spans="1:8">
      <c r="A24" s="175" t="s">
        <v>154</v>
      </c>
      <c r="B24" s="177">
        <v>62215</v>
      </c>
      <c r="C24" s="177">
        <v>72578</v>
      </c>
      <c r="D24" s="525">
        <v>134793</v>
      </c>
    </row>
    <row r="25" spans="1:8">
      <c r="A25" s="176" t="s">
        <v>155</v>
      </c>
      <c r="B25" s="168">
        <v>127504</v>
      </c>
      <c r="C25" s="168">
        <v>151726</v>
      </c>
      <c r="D25" s="169">
        <v>279230</v>
      </c>
    </row>
    <row r="26" spans="1:8" ht="15.75">
      <c r="A26" s="554">
        <v>44562</v>
      </c>
      <c r="B26" s="554"/>
      <c r="C26" s="554"/>
      <c r="D26" s="554"/>
    </row>
    <row r="27" spans="1:8" ht="15.75">
      <c r="A27" s="523"/>
      <c r="B27" s="46" t="s">
        <v>143</v>
      </c>
      <c r="C27" s="47" t="s">
        <v>144</v>
      </c>
      <c r="D27" s="56" t="s">
        <v>145</v>
      </c>
    </row>
    <row r="28" spans="1:8">
      <c r="A28" s="173" t="s">
        <v>146</v>
      </c>
      <c r="B28" s="158">
        <v>4985</v>
      </c>
      <c r="C28" s="158">
        <v>6678</v>
      </c>
      <c r="D28" s="159">
        <v>11663</v>
      </c>
    </row>
    <row r="29" spans="1:8">
      <c r="A29" s="174" t="s">
        <v>147</v>
      </c>
      <c r="B29" s="161">
        <v>4107</v>
      </c>
      <c r="C29" s="161">
        <v>5292</v>
      </c>
      <c r="D29" s="162">
        <v>9399</v>
      </c>
    </row>
    <row r="30" spans="1:8">
      <c r="A30" s="174" t="s">
        <v>148</v>
      </c>
      <c r="B30" s="161">
        <v>36774</v>
      </c>
      <c r="C30" s="161">
        <v>49043</v>
      </c>
      <c r="D30" s="162">
        <v>85817</v>
      </c>
    </row>
    <row r="31" spans="1:8">
      <c r="A31" s="175" t="s">
        <v>149</v>
      </c>
      <c r="B31" s="177">
        <v>45866</v>
      </c>
      <c r="C31" s="177">
        <v>61013</v>
      </c>
      <c r="D31" s="525">
        <v>106879</v>
      </c>
    </row>
    <row r="32" spans="1:8">
      <c r="A32" s="174" t="s">
        <v>150</v>
      </c>
      <c r="B32" s="161">
        <v>662</v>
      </c>
      <c r="C32" s="166">
        <v>747</v>
      </c>
      <c r="D32" s="162">
        <v>1409</v>
      </c>
    </row>
    <row r="33" spans="1:4">
      <c r="A33" s="174" t="s">
        <v>151</v>
      </c>
      <c r="B33" s="161">
        <v>3762</v>
      </c>
      <c r="C33" s="161">
        <v>4661</v>
      </c>
      <c r="D33" s="162">
        <v>8423</v>
      </c>
    </row>
    <row r="34" spans="1:4">
      <c r="A34" s="174" t="s">
        <v>152</v>
      </c>
      <c r="B34" s="166">
        <v>486</v>
      </c>
      <c r="C34" s="166">
        <v>458</v>
      </c>
      <c r="D34" s="162">
        <v>944</v>
      </c>
    </row>
    <row r="35" spans="1:4">
      <c r="A35" s="174" t="s">
        <v>153</v>
      </c>
      <c r="B35" s="161">
        <v>39466</v>
      </c>
      <c r="C35" s="161">
        <v>50035</v>
      </c>
      <c r="D35" s="162">
        <v>89501</v>
      </c>
    </row>
    <row r="36" spans="1:4">
      <c r="A36" s="175" t="s">
        <v>154</v>
      </c>
      <c r="B36" s="177">
        <v>44376</v>
      </c>
      <c r="C36" s="177">
        <v>55901</v>
      </c>
      <c r="D36" s="525">
        <v>100277</v>
      </c>
    </row>
    <row r="37" spans="1:4">
      <c r="A37" s="176" t="s">
        <v>155</v>
      </c>
      <c r="B37" s="168">
        <v>90242</v>
      </c>
      <c r="C37" s="168">
        <v>116914</v>
      </c>
      <c r="D37" s="169">
        <v>207156</v>
      </c>
    </row>
    <row r="38" spans="1:4" ht="15.75">
      <c r="A38" s="554">
        <v>44927</v>
      </c>
      <c r="B38" s="554"/>
      <c r="C38" s="554"/>
      <c r="D38" s="554"/>
    </row>
    <row r="39" spans="1:4" ht="15.75">
      <c r="A39" s="523"/>
      <c r="B39" s="46" t="s">
        <v>143</v>
      </c>
      <c r="C39" s="47" t="s">
        <v>144</v>
      </c>
      <c r="D39" s="56" t="s">
        <v>145</v>
      </c>
    </row>
    <row r="40" spans="1:4">
      <c r="A40" s="173" t="s">
        <v>146</v>
      </c>
      <c r="B40" s="158">
        <v>3991</v>
      </c>
      <c r="C40" s="158">
        <v>5336</v>
      </c>
      <c r="D40" s="159">
        <v>9327</v>
      </c>
    </row>
    <row r="41" spans="1:4">
      <c r="A41" s="174" t="s">
        <v>147</v>
      </c>
      <c r="B41" s="161">
        <v>3300</v>
      </c>
      <c r="C41" s="161">
        <v>4123</v>
      </c>
      <c r="D41" s="162">
        <v>7423</v>
      </c>
    </row>
    <row r="42" spans="1:4">
      <c r="A42" s="174" t="s">
        <v>148</v>
      </c>
      <c r="B42" s="161">
        <v>33466</v>
      </c>
      <c r="C42" s="161">
        <v>45994</v>
      </c>
      <c r="D42" s="162">
        <v>79460</v>
      </c>
    </row>
    <row r="43" spans="1:4">
      <c r="A43" s="175" t="s">
        <v>149</v>
      </c>
      <c r="B43" s="177">
        <v>40757</v>
      </c>
      <c r="C43" s="177">
        <v>55453</v>
      </c>
      <c r="D43" s="525">
        <v>96210</v>
      </c>
    </row>
    <row r="44" spans="1:4">
      <c r="A44" s="174" t="s">
        <v>150</v>
      </c>
      <c r="B44" s="161">
        <v>482</v>
      </c>
      <c r="C44" s="166">
        <v>593</v>
      </c>
      <c r="D44" s="162">
        <v>1075</v>
      </c>
    </row>
    <row r="45" spans="1:4">
      <c r="A45" s="174" t="s">
        <v>151</v>
      </c>
      <c r="B45" s="161">
        <v>7778</v>
      </c>
      <c r="C45" s="161">
        <v>3415</v>
      </c>
      <c r="D45" s="162">
        <v>4363</v>
      </c>
    </row>
    <row r="46" spans="1:4">
      <c r="A46" s="174" t="s">
        <v>152</v>
      </c>
      <c r="B46" s="166">
        <v>462</v>
      </c>
      <c r="C46" s="166">
        <v>431</v>
      </c>
      <c r="D46" s="162">
        <v>893</v>
      </c>
    </row>
    <row r="47" spans="1:4">
      <c r="A47" s="174" t="s">
        <v>153</v>
      </c>
      <c r="B47" s="161">
        <v>34720</v>
      </c>
      <c r="C47" s="161">
        <v>45764</v>
      </c>
      <c r="D47" s="162">
        <v>80484</v>
      </c>
    </row>
    <row r="48" spans="1:4">
      <c r="A48" s="175" t="s">
        <v>154</v>
      </c>
      <c r="B48" s="177">
        <v>43442</v>
      </c>
      <c r="C48" s="177">
        <v>50203</v>
      </c>
      <c r="D48" s="525">
        <v>86815</v>
      </c>
    </row>
    <row r="49" spans="1:4">
      <c r="A49" s="176" t="s">
        <v>155</v>
      </c>
      <c r="B49" s="168">
        <v>84199</v>
      </c>
      <c r="C49" s="168">
        <v>105656</v>
      </c>
      <c r="D49" s="169">
        <v>183025</v>
      </c>
    </row>
    <row r="50" spans="1:4" ht="15.75">
      <c r="A50" s="554">
        <v>45292</v>
      </c>
      <c r="B50" s="554"/>
      <c r="C50" s="554"/>
      <c r="D50" s="554"/>
    </row>
    <row r="51" spans="1:4" ht="15.75">
      <c r="A51" s="523"/>
      <c r="B51" s="46" t="s">
        <v>143</v>
      </c>
      <c r="C51" s="47" t="s">
        <v>144</v>
      </c>
      <c r="D51" s="56" t="s">
        <v>145</v>
      </c>
    </row>
    <row r="52" spans="1:4">
      <c r="A52" s="173" t="s">
        <v>146</v>
      </c>
      <c r="B52" s="158">
        <v>3513</v>
      </c>
      <c r="C52" s="158">
        <v>4595</v>
      </c>
      <c r="D52" s="159">
        <v>8108</v>
      </c>
    </row>
    <row r="53" spans="1:4">
      <c r="A53" s="174" t="s">
        <v>147</v>
      </c>
      <c r="B53" s="161">
        <v>2911</v>
      </c>
      <c r="C53" s="161">
        <v>3597</v>
      </c>
      <c r="D53" s="162">
        <v>6508</v>
      </c>
    </row>
    <row r="54" spans="1:4">
      <c r="A54" s="174" t="s">
        <v>148</v>
      </c>
      <c r="B54" s="161">
        <v>31368</v>
      </c>
      <c r="C54" s="161">
        <v>42299</v>
      </c>
      <c r="D54" s="162">
        <v>73667</v>
      </c>
    </row>
    <row r="55" spans="1:4">
      <c r="A55" s="175" t="s">
        <v>149</v>
      </c>
      <c r="B55" s="177">
        <v>37792</v>
      </c>
      <c r="C55" s="177">
        <v>50491</v>
      </c>
      <c r="D55" s="525">
        <v>88283</v>
      </c>
    </row>
    <row r="56" spans="1:4">
      <c r="A56" s="174" t="s">
        <v>150</v>
      </c>
      <c r="B56" s="161">
        <v>648</v>
      </c>
      <c r="C56" s="166">
        <v>648</v>
      </c>
      <c r="D56" s="162">
        <v>1296</v>
      </c>
    </row>
    <row r="57" spans="1:4">
      <c r="A57" s="174" t="s">
        <v>151</v>
      </c>
      <c r="B57" s="161">
        <v>2721</v>
      </c>
      <c r="C57" s="161">
        <v>3726</v>
      </c>
      <c r="D57" s="162">
        <v>6447</v>
      </c>
    </row>
    <row r="58" spans="1:4">
      <c r="A58" s="174" t="s">
        <v>152</v>
      </c>
      <c r="B58" s="166">
        <v>376</v>
      </c>
      <c r="C58" s="166">
        <v>373</v>
      </c>
      <c r="D58" s="162">
        <v>749</v>
      </c>
    </row>
    <row r="59" spans="1:4">
      <c r="A59" s="174" t="s">
        <v>153</v>
      </c>
      <c r="B59" s="161">
        <v>31445</v>
      </c>
      <c r="C59" s="161">
        <v>41598</v>
      </c>
      <c r="D59" s="162">
        <v>73043</v>
      </c>
    </row>
    <row r="60" spans="1:4">
      <c r="A60" s="175" t="s">
        <v>154</v>
      </c>
      <c r="B60" s="177">
        <v>35190</v>
      </c>
      <c r="C60" s="177">
        <v>46345</v>
      </c>
      <c r="D60" s="525">
        <v>81535</v>
      </c>
    </row>
    <row r="61" spans="1:4">
      <c r="A61" s="176" t="s">
        <v>155</v>
      </c>
      <c r="B61" s="168">
        <v>72982</v>
      </c>
      <c r="C61" s="168">
        <v>96836</v>
      </c>
      <c r="D61" s="169">
        <v>169818</v>
      </c>
    </row>
    <row r="64" spans="1:4">
      <c r="A64" s="26" t="s">
        <v>95</v>
      </c>
      <c r="B64" s="26" t="s">
        <v>96</v>
      </c>
    </row>
    <row r="65" spans="1:2">
      <c r="A65" s="26" t="s">
        <v>97</v>
      </c>
      <c r="B65" s="26" t="s">
        <v>40</v>
      </c>
    </row>
  </sheetData>
  <sheetProtection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Y20" sqref="Y20"/>
    </sheetView>
  </sheetViews>
  <sheetFormatPr baseColWidth="10" defaultRowHeight="15"/>
  <cols>
    <col min="1" max="1" width="16.28515625" customWidth="1"/>
    <col min="2" max="2" width="14.5703125" customWidth="1"/>
    <col min="3" max="6" width="14.7109375" customWidth="1"/>
    <col min="8" max="8" width="13" customWidth="1"/>
    <col min="9" max="9" width="11.42578125" style="271"/>
    <col min="12" max="12" width="11.42578125" style="374"/>
    <col min="13" max="13" width="11.42578125" style="271"/>
    <col min="14" max="14" width="11.42578125" style="438"/>
    <col min="15" max="15" width="11.42578125" style="374"/>
  </cols>
  <sheetData>
    <row r="1" spans="1:20" ht="53.25" customHeight="1">
      <c r="A1" s="556" t="s">
        <v>431</v>
      </c>
      <c r="B1" s="556"/>
      <c r="C1" s="556"/>
      <c r="D1" s="556"/>
      <c r="E1" s="556"/>
      <c r="F1" s="556"/>
    </row>
    <row r="2" spans="1:20" ht="30" customHeight="1">
      <c r="A2" s="14" t="s">
        <v>87</v>
      </c>
      <c r="B2" s="138" t="s">
        <v>88</v>
      </c>
      <c r="C2" s="138" t="s">
        <v>89</v>
      </c>
      <c r="D2" s="140" t="s">
        <v>358</v>
      </c>
      <c r="E2" s="140" t="s">
        <v>357</v>
      </c>
      <c r="F2" s="139" t="s">
        <v>432</v>
      </c>
    </row>
    <row r="3" spans="1:20" ht="15" customHeight="1">
      <c r="A3" s="112">
        <v>45292</v>
      </c>
      <c r="B3" s="151">
        <v>12511</v>
      </c>
      <c r="C3" s="151">
        <v>12270</v>
      </c>
      <c r="D3" s="151">
        <v>11224</v>
      </c>
      <c r="E3" s="506">
        <v>13557</v>
      </c>
      <c r="F3" s="113">
        <v>24781</v>
      </c>
      <c r="G3" s="1"/>
    </row>
    <row r="4" spans="1:20" ht="15" customHeight="1">
      <c r="A4" s="112">
        <v>45323</v>
      </c>
      <c r="B4" s="515">
        <v>11675</v>
      </c>
      <c r="C4" s="515">
        <v>11347</v>
      </c>
      <c r="D4" s="151">
        <v>10659</v>
      </c>
      <c r="E4" s="506">
        <v>12363</v>
      </c>
      <c r="F4" s="113">
        <v>23022</v>
      </c>
      <c r="G4" s="1"/>
    </row>
    <row r="5" spans="1:20">
      <c r="A5" s="17"/>
      <c r="B5" s="19"/>
      <c r="C5" s="19"/>
      <c r="D5" s="153"/>
      <c r="E5" s="242"/>
      <c r="F5" s="18"/>
      <c r="G5" s="1"/>
    </row>
    <row r="6" spans="1:20">
      <c r="A6" s="17"/>
      <c r="B6" s="19"/>
      <c r="C6" s="19"/>
      <c r="D6" s="153"/>
      <c r="E6" s="153"/>
      <c r="F6" s="18"/>
      <c r="G6" s="1"/>
    </row>
    <row r="7" spans="1:20">
      <c r="A7" s="17"/>
      <c r="B7" s="153"/>
      <c r="C7" s="153"/>
      <c r="D7" s="153"/>
      <c r="E7" s="153"/>
      <c r="F7" s="18"/>
      <c r="G7" s="1"/>
      <c r="R7" s="110"/>
      <c r="S7" s="110"/>
      <c r="T7" s="110"/>
    </row>
    <row r="8" spans="1:20">
      <c r="A8" s="17"/>
      <c r="B8" s="153"/>
      <c r="C8" s="153"/>
      <c r="D8" s="153"/>
      <c r="E8" s="153"/>
      <c r="F8" s="18"/>
      <c r="G8" s="1"/>
      <c r="R8" s="110"/>
      <c r="S8" s="110"/>
      <c r="T8" s="110"/>
    </row>
    <row r="9" spans="1:20">
      <c r="A9" s="17"/>
      <c r="B9" s="153"/>
      <c r="C9" s="153"/>
      <c r="D9" s="153"/>
      <c r="E9" s="153"/>
      <c r="F9" s="18"/>
      <c r="R9" s="110"/>
      <c r="S9" s="110"/>
      <c r="T9" s="110"/>
    </row>
    <row r="10" spans="1:20" s="233" customFormat="1">
      <c r="A10" s="17"/>
      <c r="B10" s="153"/>
      <c r="C10" s="153"/>
      <c r="D10" s="153"/>
      <c r="E10" s="153"/>
      <c r="F10" s="18"/>
      <c r="I10" s="271"/>
      <c r="L10" s="374"/>
      <c r="M10" s="271"/>
      <c r="N10" s="438"/>
      <c r="O10" s="374"/>
      <c r="R10" s="110"/>
      <c r="S10" s="110"/>
      <c r="T10" s="110"/>
    </row>
    <row r="11" spans="1:20" s="240" customFormat="1">
      <c r="A11" s="17"/>
      <c r="B11" s="153"/>
      <c r="C11" s="153"/>
      <c r="D11" s="19"/>
      <c r="E11" s="19"/>
      <c r="F11" s="18"/>
      <c r="I11" s="271"/>
      <c r="L11" s="374"/>
      <c r="M11" s="271"/>
      <c r="N11" s="438"/>
      <c r="O11" s="374"/>
      <c r="R11" s="110"/>
      <c r="S11" s="110"/>
      <c r="T11" s="110"/>
    </row>
    <row r="12" spans="1:20" s="240" customFormat="1">
      <c r="A12" s="17"/>
      <c r="B12" s="19"/>
      <c r="C12" s="19"/>
      <c r="D12" s="19"/>
      <c r="E12" s="242"/>
      <c r="F12" s="18"/>
      <c r="I12" s="271"/>
      <c r="L12" s="374"/>
      <c r="M12" s="271"/>
      <c r="N12" s="438"/>
      <c r="O12" s="374"/>
      <c r="R12" s="110"/>
      <c r="S12" s="110"/>
      <c r="T12" s="110"/>
    </row>
    <row r="13" spans="1:20" s="240" customFormat="1">
      <c r="A13" s="17"/>
      <c r="B13" s="19"/>
      <c r="C13" s="19"/>
      <c r="D13" s="19"/>
      <c r="E13" s="19"/>
      <c r="F13" s="18"/>
      <c r="I13" s="271"/>
      <c r="L13" s="374"/>
      <c r="M13" s="271"/>
      <c r="N13" s="438"/>
      <c r="O13" s="374"/>
      <c r="R13" s="110"/>
      <c r="S13" s="110"/>
      <c r="T13" s="110"/>
    </row>
    <row r="14" spans="1:20" s="240" customFormat="1">
      <c r="A14" s="17"/>
      <c r="B14" s="19"/>
      <c r="C14" s="19"/>
      <c r="D14" s="19"/>
      <c r="E14" s="19"/>
      <c r="F14" s="18"/>
      <c r="I14" s="271"/>
      <c r="L14" s="374"/>
      <c r="M14" s="271"/>
      <c r="N14" s="438"/>
      <c r="O14" s="374"/>
      <c r="R14" s="110"/>
      <c r="S14" s="110"/>
      <c r="T14" s="110"/>
    </row>
    <row r="15" spans="1:20" s="311" customFormat="1" ht="15" customHeight="1">
      <c r="A15" s="557" t="s">
        <v>739</v>
      </c>
      <c r="B15" s="557"/>
      <c r="C15" s="557"/>
      <c r="D15" s="557"/>
      <c r="E15" s="557"/>
      <c r="F15" s="557"/>
      <c r="L15" s="374"/>
      <c r="N15" s="438"/>
      <c r="O15" s="374"/>
      <c r="R15" s="110"/>
      <c r="S15" s="110"/>
      <c r="T15" s="110"/>
    </row>
    <row r="16" spans="1:20" ht="15" customHeight="1">
      <c r="A16" s="557"/>
      <c r="B16" s="557"/>
      <c r="C16" s="557"/>
      <c r="D16" s="557"/>
      <c r="E16" s="557"/>
      <c r="F16" s="557"/>
      <c r="G16" s="1"/>
      <c r="H16" s="1"/>
      <c r="I16" s="136"/>
    </row>
    <row r="17" spans="1:23">
      <c r="A17" s="557"/>
      <c r="B17" s="557"/>
      <c r="C17" s="557"/>
      <c r="D17" s="557"/>
      <c r="E17" s="557"/>
      <c r="F17" s="557"/>
      <c r="G17" s="136"/>
      <c r="H17" s="136"/>
      <c r="I17" s="136"/>
    </row>
    <row r="18" spans="1:23" ht="18" customHeight="1">
      <c r="A18" s="557"/>
      <c r="B18" s="557"/>
      <c r="C18" s="557"/>
      <c r="D18" s="557"/>
      <c r="E18" s="557"/>
      <c r="F18" s="557"/>
      <c r="G18" s="136"/>
      <c r="H18" s="556" t="s">
        <v>433</v>
      </c>
      <c r="I18" s="556"/>
      <c r="J18" s="556"/>
      <c r="K18" s="556"/>
      <c r="L18" s="556"/>
      <c r="M18" s="556"/>
      <c r="N18" s="556"/>
      <c r="O18" s="556"/>
      <c r="P18" s="556"/>
      <c r="Q18" s="556"/>
      <c r="R18" s="556"/>
      <c r="S18" s="556"/>
      <c r="T18" s="556"/>
      <c r="U18" s="556"/>
      <c r="V18" s="556"/>
      <c r="W18" s="556"/>
    </row>
    <row r="19" spans="1:23" ht="42.75" customHeight="1">
      <c r="A19" s="557"/>
      <c r="B19" s="557"/>
      <c r="C19" s="557"/>
      <c r="D19" s="557"/>
      <c r="E19" s="557"/>
      <c r="F19" s="557"/>
      <c r="G19" s="136"/>
      <c r="H19" s="16" t="s">
        <v>87</v>
      </c>
      <c r="I19" s="13" t="s">
        <v>475</v>
      </c>
      <c r="J19" s="14" t="s">
        <v>539</v>
      </c>
      <c r="K19" s="13" t="s">
        <v>580</v>
      </c>
      <c r="L19" s="13" t="s">
        <v>677</v>
      </c>
      <c r="M19" s="14" t="s">
        <v>540</v>
      </c>
      <c r="N19" s="443" t="s">
        <v>581</v>
      </c>
      <c r="O19" s="13" t="s">
        <v>678</v>
      </c>
      <c r="U19" s="141"/>
    </row>
    <row r="20" spans="1:23" ht="27.75" customHeight="1">
      <c r="A20" s="557"/>
      <c r="B20" s="557"/>
      <c r="C20" s="557"/>
      <c r="D20" s="557"/>
      <c r="E20" s="557"/>
      <c r="F20" s="557"/>
      <c r="G20" s="1"/>
      <c r="H20" s="17" t="s">
        <v>470</v>
      </c>
      <c r="I20" s="19">
        <v>13141</v>
      </c>
      <c r="J20" s="19">
        <v>23716</v>
      </c>
      <c r="K20" s="19">
        <v>23279</v>
      </c>
      <c r="L20" s="113">
        <v>24781</v>
      </c>
      <c r="M20" s="235">
        <f>((J20-I20)/I20)*100</f>
        <v>80.473327752834649</v>
      </c>
      <c r="N20" s="235">
        <f>((K20-J20)/J20)*100</f>
        <v>-1.8426378815989206</v>
      </c>
      <c r="O20" s="235">
        <f>((L20-K20)/K20)*100</f>
        <v>6.452167189312255</v>
      </c>
      <c r="U20" s="141"/>
    </row>
    <row r="21" spans="1:23">
      <c r="A21" s="557"/>
      <c r="B21" s="557"/>
      <c r="C21" s="557"/>
      <c r="D21" s="557"/>
      <c r="E21" s="557"/>
      <c r="F21" s="557"/>
      <c r="H21" s="17" t="s">
        <v>73</v>
      </c>
      <c r="I21" s="300">
        <v>13255</v>
      </c>
      <c r="J21" s="19">
        <v>23328</v>
      </c>
      <c r="K21" s="19">
        <v>20205</v>
      </c>
      <c r="L21" s="113">
        <v>23022</v>
      </c>
      <c r="M21" s="235">
        <f t="shared" ref="M21:M31" si="0">((J21-I21)/I21)*100</f>
        <v>75.993964541682374</v>
      </c>
      <c r="N21" s="235">
        <f t="shared" ref="N21:N31" si="1">((K21-J21)/J21)*100</f>
        <v>-13.387345679012347</v>
      </c>
      <c r="O21" s="235">
        <f>((L21-K21)/K21)*100</f>
        <v>13.942093541202672</v>
      </c>
      <c r="U21" s="141"/>
    </row>
    <row r="22" spans="1:23">
      <c r="A22" s="557"/>
      <c r="B22" s="557"/>
      <c r="C22" s="557"/>
      <c r="D22" s="557"/>
      <c r="E22" s="557"/>
      <c r="F22" s="557"/>
      <c r="G22" s="1"/>
      <c r="H22" s="17" t="s">
        <v>74</v>
      </c>
      <c r="I22" s="19">
        <v>17198</v>
      </c>
      <c r="J22" s="19">
        <v>33869</v>
      </c>
      <c r="K22" s="19">
        <v>25478</v>
      </c>
      <c r="L22" s="18"/>
      <c r="M22" s="235">
        <f t="shared" si="0"/>
        <v>96.93569019653448</v>
      </c>
      <c r="N22" s="235">
        <f t="shared" si="1"/>
        <v>-24.774867873276449</v>
      </c>
      <c r="O22" s="235"/>
    </row>
    <row r="23" spans="1:23">
      <c r="A23" s="557"/>
      <c r="B23" s="557"/>
      <c r="C23" s="557"/>
      <c r="D23" s="557"/>
      <c r="E23" s="557"/>
      <c r="F23" s="557"/>
      <c r="G23" s="4"/>
      <c r="H23" s="17" t="s">
        <v>75</v>
      </c>
      <c r="I23" s="314">
        <v>15787</v>
      </c>
      <c r="J23" s="19">
        <v>27848</v>
      </c>
      <c r="K23" s="19">
        <v>20349</v>
      </c>
      <c r="L23" s="18"/>
      <c r="M23" s="235">
        <f t="shared" si="0"/>
        <v>76.39830240070944</v>
      </c>
      <c r="N23" s="235">
        <f t="shared" si="1"/>
        <v>-26.928325193909796</v>
      </c>
      <c r="O23" s="235"/>
    </row>
    <row r="24" spans="1:23">
      <c r="A24" s="557"/>
      <c r="B24" s="557"/>
      <c r="C24" s="557"/>
      <c r="D24" s="557"/>
      <c r="E24" s="557"/>
      <c r="F24" s="557"/>
      <c r="G24" s="1"/>
      <c r="H24" s="17" t="s">
        <v>76</v>
      </c>
      <c r="I24" s="19">
        <v>16667</v>
      </c>
      <c r="J24" s="19">
        <v>25044</v>
      </c>
      <c r="K24" s="19">
        <v>22425</v>
      </c>
      <c r="L24" s="18"/>
      <c r="M24" s="235">
        <f t="shared" si="0"/>
        <v>50.260994780104397</v>
      </c>
      <c r="N24" s="235">
        <f t="shared" si="1"/>
        <v>-10.457594633445137</v>
      </c>
      <c r="O24" s="235"/>
    </row>
    <row r="25" spans="1:23">
      <c r="A25" s="557"/>
      <c r="B25" s="557"/>
      <c r="C25" s="557"/>
      <c r="D25" s="557"/>
      <c r="E25" s="557"/>
      <c r="F25" s="557"/>
      <c r="G25" s="1"/>
      <c r="H25" s="17" t="s">
        <v>77</v>
      </c>
      <c r="I25" s="19">
        <v>20255</v>
      </c>
      <c r="J25" s="19">
        <v>29831</v>
      </c>
      <c r="K25" s="19">
        <v>25250</v>
      </c>
      <c r="L25" s="18"/>
      <c r="M25" s="235">
        <f t="shared" si="0"/>
        <v>47.277215502345101</v>
      </c>
      <c r="N25" s="235">
        <f t="shared" si="1"/>
        <v>-15.356508330260468</v>
      </c>
      <c r="O25" s="235"/>
    </row>
    <row r="26" spans="1:23">
      <c r="A26" s="557"/>
      <c r="B26" s="557"/>
      <c r="C26" s="557"/>
      <c r="D26" s="557"/>
      <c r="E26" s="557"/>
      <c r="F26" s="557"/>
      <c r="G26" s="1"/>
      <c r="H26" s="17" t="s">
        <v>78</v>
      </c>
      <c r="I26" s="19">
        <v>21609</v>
      </c>
      <c r="J26" s="19">
        <v>27939</v>
      </c>
      <c r="K26" s="19">
        <v>25256</v>
      </c>
      <c r="L26" s="18"/>
      <c r="M26" s="235">
        <f t="shared" si="0"/>
        <v>29.293349993058449</v>
      </c>
      <c r="N26" s="235">
        <f t="shared" si="1"/>
        <v>-9.6030638176026351</v>
      </c>
      <c r="O26" s="235"/>
    </row>
    <row r="27" spans="1:23">
      <c r="A27" s="557"/>
      <c r="B27" s="557"/>
      <c r="C27" s="557"/>
      <c r="D27" s="557"/>
      <c r="E27" s="557"/>
      <c r="F27" s="557"/>
      <c r="H27" s="17" t="s">
        <v>79</v>
      </c>
      <c r="I27" s="242">
        <v>21847</v>
      </c>
      <c r="J27" s="19">
        <v>27729</v>
      </c>
      <c r="K27" s="19">
        <v>22933</v>
      </c>
      <c r="L27" s="18"/>
      <c r="M27" s="235">
        <f t="shared" si="0"/>
        <v>26.923605071634547</v>
      </c>
      <c r="N27" s="235">
        <f t="shared" si="1"/>
        <v>-17.295971726351471</v>
      </c>
      <c r="O27" s="235"/>
    </row>
    <row r="28" spans="1:23">
      <c r="A28" s="557"/>
      <c r="B28" s="557"/>
      <c r="C28" s="557"/>
      <c r="D28" s="557"/>
      <c r="E28" s="557"/>
      <c r="F28" s="557"/>
      <c r="H28" s="17" t="s">
        <v>80</v>
      </c>
      <c r="I28" s="242">
        <v>27151</v>
      </c>
      <c r="J28" s="19">
        <v>27621</v>
      </c>
      <c r="K28" s="19">
        <v>25711</v>
      </c>
      <c r="L28" s="18"/>
      <c r="M28" s="235">
        <f t="shared" si="0"/>
        <v>1.7310596294795773</v>
      </c>
      <c r="N28" s="235">
        <f t="shared" si="1"/>
        <v>-6.9150284204047647</v>
      </c>
      <c r="O28" s="235"/>
    </row>
    <row r="29" spans="1:23">
      <c r="H29" s="17" t="s">
        <v>81</v>
      </c>
      <c r="I29" s="242">
        <v>28216</v>
      </c>
      <c r="J29" s="19">
        <v>28568</v>
      </c>
      <c r="K29" s="19">
        <v>27456</v>
      </c>
      <c r="L29" s="18"/>
      <c r="M29" s="235">
        <f t="shared" si="0"/>
        <v>1.2475191380776864</v>
      </c>
      <c r="N29" s="235">
        <f t="shared" si="1"/>
        <v>-3.8924670960515257</v>
      </c>
      <c r="O29" s="235"/>
    </row>
    <row r="30" spans="1:23">
      <c r="H30" s="17" t="s">
        <v>82</v>
      </c>
      <c r="I30" s="242">
        <v>33300</v>
      </c>
      <c r="J30" s="19">
        <v>27039</v>
      </c>
      <c r="K30" s="19">
        <v>27992</v>
      </c>
      <c r="L30" s="18"/>
      <c r="M30" s="235">
        <f t="shared" si="0"/>
        <v>-18.801801801801801</v>
      </c>
      <c r="N30" s="235">
        <f t="shared" si="1"/>
        <v>3.5245386293871812</v>
      </c>
      <c r="O30" s="235"/>
    </row>
    <row r="31" spans="1:23">
      <c r="H31" s="17" t="s">
        <v>83</v>
      </c>
      <c r="I31" s="242">
        <v>26037</v>
      </c>
      <c r="J31" s="19">
        <v>24862</v>
      </c>
      <c r="K31" s="19">
        <v>23669</v>
      </c>
      <c r="L31" s="113"/>
      <c r="M31" s="235">
        <f t="shared" si="0"/>
        <v>-4.5128086953182009</v>
      </c>
      <c r="N31" s="235">
        <f t="shared" si="1"/>
        <v>-4.7984876518381467</v>
      </c>
      <c r="O31" s="444"/>
    </row>
    <row r="33" spans="1:21" ht="15" customHeight="1">
      <c r="C33" s="26"/>
      <c r="D33" s="26"/>
      <c r="E33" s="26"/>
      <c r="H33" s="553" t="s">
        <v>740</v>
      </c>
      <c r="I33" s="541"/>
      <c r="J33" s="541"/>
      <c r="K33" s="541"/>
      <c r="L33" s="541"/>
      <c r="M33" s="541"/>
      <c r="N33" s="541"/>
      <c r="O33" s="541"/>
      <c r="P33" s="541"/>
      <c r="Q33" s="541"/>
      <c r="R33" s="541"/>
      <c r="S33" s="541"/>
      <c r="T33" s="541"/>
      <c r="U33" s="541"/>
    </row>
    <row r="34" spans="1:21">
      <c r="H34" s="541"/>
      <c r="I34" s="541"/>
      <c r="J34" s="541"/>
      <c r="K34" s="541"/>
      <c r="L34" s="541"/>
      <c r="M34" s="541"/>
      <c r="N34" s="541"/>
      <c r="O34" s="541"/>
      <c r="P34" s="541"/>
      <c r="Q34" s="541"/>
      <c r="R34" s="541"/>
      <c r="S34" s="541"/>
      <c r="T34" s="541"/>
      <c r="U34" s="541"/>
    </row>
    <row r="35" spans="1:21">
      <c r="H35" s="541"/>
      <c r="I35" s="541"/>
      <c r="J35" s="541"/>
      <c r="K35" s="541"/>
      <c r="L35" s="541"/>
      <c r="M35" s="541"/>
      <c r="N35" s="541"/>
      <c r="O35" s="541"/>
      <c r="P35" s="541"/>
      <c r="Q35" s="541"/>
      <c r="R35" s="541"/>
      <c r="S35" s="541"/>
      <c r="T35" s="541"/>
      <c r="U35" s="541"/>
    </row>
    <row r="36" spans="1:21">
      <c r="H36" s="541"/>
      <c r="I36" s="541"/>
      <c r="J36" s="541"/>
      <c r="K36" s="541"/>
      <c r="L36" s="541"/>
      <c r="M36" s="541"/>
      <c r="N36" s="541"/>
      <c r="O36" s="541"/>
      <c r="P36" s="541"/>
      <c r="Q36" s="541"/>
      <c r="R36" s="541"/>
      <c r="S36" s="541"/>
      <c r="T36" s="541"/>
      <c r="U36" s="541"/>
    </row>
    <row r="37" spans="1:21">
      <c r="H37" s="541"/>
      <c r="I37" s="541"/>
      <c r="J37" s="541"/>
      <c r="K37" s="541"/>
      <c r="L37" s="541"/>
      <c r="M37" s="541"/>
      <c r="N37" s="541"/>
      <c r="O37" s="541"/>
      <c r="P37" s="541"/>
      <c r="Q37" s="541"/>
      <c r="R37" s="541"/>
      <c r="S37" s="541"/>
      <c r="T37" s="541"/>
      <c r="U37" s="541"/>
    </row>
    <row r="38" spans="1:21">
      <c r="H38" s="541"/>
      <c r="I38" s="541"/>
      <c r="J38" s="541"/>
      <c r="K38" s="541"/>
      <c r="L38" s="541"/>
      <c r="M38" s="541"/>
      <c r="N38" s="541"/>
      <c r="O38" s="541"/>
      <c r="P38" s="541"/>
      <c r="Q38" s="541"/>
      <c r="R38" s="541"/>
      <c r="S38" s="541"/>
      <c r="T38" s="541"/>
      <c r="U38" s="541"/>
    </row>
    <row r="39" spans="1:21">
      <c r="H39" s="541"/>
      <c r="I39" s="541"/>
      <c r="J39" s="541"/>
      <c r="K39" s="541"/>
      <c r="L39" s="541"/>
      <c r="M39" s="541"/>
      <c r="N39" s="541"/>
      <c r="O39" s="541"/>
      <c r="P39" s="541"/>
      <c r="Q39" s="541"/>
      <c r="R39" s="541"/>
      <c r="S39" s="541"/>
      <c r="T39" s="541"/>
      <c r="U39" s="541"/>
    </row>
    <row r="40" spans="1:21">
      <c r="H40" s="541"/>
      <c r="I40" s="541"/>
      <c r="J40" s="541"/>
      <c r="K40" s="541"/>
      <c r="L40" s="541"/>
      <c r="M40" s="541"/>
      <c r="N40" s="541"/>
      <c r="O40" s="541"/>
      <c r="P40" s="541"/>
      <c r="Q40" s="541"/>
      <c r="R40" s="541"/>
      <c r="S40" s="541"/>
      <c r="T40" s="541"/>
      <c r="U40" s="541"/>
    </row>
    <row r="41" spans="1:21">
      <c r="H41" s="541"/>
      <c r="I41" s="541"/>
      <c r="J41" s="541"/>
      <c r="K41" s="541"/>
      <c r="L41" s="541"/>
      <c r="M41" s="541"/>
      <c r="N41" s="541"/>
      <c r="O41" s="541"/>
      <c r="P41" s="541"/>
      <c r="Q41" s="541"/>
      <c r="R41" s="541"/>
      <c r="S41" s="541"/>
      <c r="T41" s="541"/>
      <c r="U41" s="541"/>
    </row>
    <row r="42" spans="1:21">
      <c r="I42" s="1"/>
      <c r="N42" s="1"/>
      <c r="O42" s="1"/>
    </row>
    <row r="43" spans="1:21">
      <c r="H43" s="1"/>
      <c r="I43" s="1"/>
      <c r="J43" s="1"/>
      <c r="K43" s="1"/>
      <c r="L43" s="1"/>
      <c r="M43" s="1"/>
      <c r="N43" s="1"/>
      <c r="O43" s="1"/>
      <c r="P43" s="1"/>
    </row>
    <row r="44" spans="1:21">
      <c r="P44" s="1"/>
    </row>
    <row r="46" spans="1:21">
      <c r="A46" s="206" t="s">
        <v>425</v>
      </c>
    </row>
    <row r="48" spans="1:21">
      <c r="A48" s="26" t="s">
        <v>95</v>
      </c>
      <c r="B48" s="26" t="s">
        <v>434</v>
      </c>
    </row>
    <row r="49" spans="1:9">
      <c r="A49" s="26" t="s">
        <v>97</v>
      </c>
      <c r="B49" s="26" t="s">
        <v>40</v>
      </c>
    </row>
    <row r="55" spans="1:9">
      <c r="I55" s="311"/>
    </row>
    <row r="56" spans="1:9">
      <c r="I56" s="311"/>
    </row>
    <row r="57" spans="1:9">
      <c r="I57" s="311"/>
    </row>
  </sheetData>
  <sheetProtection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sqref="A1:H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0" t="s">
        <v>721</v>
      </c>
      <c r="B1" s="550"/>
      <c r="C1" s="550"/>
      <c r="D1" s="550"/>
      <c r="E1" s="550"/>
      <c r="F1" s="550"/>
      <c r="G1" s="550"/>
      <c r="H1" s="550"/>
    </row>
    <row r="2" spans="1:24" ht="30.75" customHeight="1">
      <c r="A2" s="47" t="s">
        <v>87</v>
      </c>
      <c r="B2" s="46" t="s">
        <v>99</v>
      </c>
      <c r="C2" s="47" t="s">
        <v>103</v>
      </c>
      <c r="D2" s="46" t="s">
        <v>101</v>
      </c>
      <c r="E2" s="47" t="s">
        <v>100</v>
      </c>
      <c r="F2" s="46" t="s">
        <v>102</v>
      </c>
      <c r="G2" s="47" t="s">
        <v>130</v>
      </c>
      <c r="H2" s="48" t="s">
        <v>131</v>
      </c>
    </row>
    <row r="3" spans="1:24">
      <c r="A3" s="147" t="s">
        <v>718</v>
      </c>
      <c r="B3" s="110">
        <v>457</v>
      </c>
      <c r="C3" s="110">
        <v>824</v>
      </c>
      <c r="D3" s="110">
        <v>1362</v>
      </c>
      <c r="E3" s="110">
        <v>2725</v>
      </c>
      <c r="F3" s="110">
        <v>8400</v>
      </c>
      <c r="G3" s="110">
        <v>9254</v>
      </c>
      <c r="H3" s="113">
        <f>SUM(B3:G3)</f>
        <v>23022</v>
      </c>
      <c r="N3" s="1"/>
      <c r="O3" s="1"/>
      <c r="P3" s="1"/>
      <c r="Q3" s="1"/>
      <c r="R3" s="1"/>
      <c r="S3" s="1"/>
      <c r="T3" s="1"/>
      <c r="U3" s="1"/>
      <c r="V3" s="1"/>
      <c r="W3" s="1"/>
    </row>
    <row r="4" spans="1:24">
      <c r="A4" s="49"/>
      <c r="C4" s="1"/>
      <c r="D4" s="1"/>
      <c r="E4" s="1"/>
      <c r="F4" s="1"/>
      <c r="G4" s="1"/>
      <c r="J4" s="271"/>
      <c r="K4" s="271"/>
      <c r="L4" s="271"/>
      <c r="M4" s="271"/>
      <c r="N4" s="271"/>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65"/>
    </row>
    <row r="8" spans="1:24">
      <c r="I8" s="110"/>
      <c r="J8" s="110"/>
      <c r="K8" s="110"/>
      <c r="L8" s="110"/>
      <c r="M8" s="110"/>
      <c r="N8" s="110"/>
      <c r="O8" s="110"/>
      <c r="P8" s="1"/>
      <c r="Q8" s="365"/>
      <c r="R8" s="365"/>
      <c r="S8" s="365"/>
      <c r="T8" s="365"/>
      <c r="U8" s="365"/>
    </row>
    <row r="9" spans="1:24">
      <c r="I9" s="1"/>
      <c r="J9" s="110"/>
      <c r="K9" s="110"/>
      <c r="L9" s="110"/>
      <c r="M9" s="110"/>
      <c r="N9" s="110"/>
      <c r="O9" s="110"/>
      <c r="P9" s="1"/>
      <c r="Q9" s="365"/>
      <c r="R9" s="365"/>
      <c r="S9" s="365"/>
      <c r="T9" s="365"/>
      <c r="U9" s="365"/>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65"/>
      <c r="M16" s="365"/>
      <c r="N16" s="365"/>
      <c r="O16" s="365"/>
      <c r="P16" s="365"/>
      <c r="Q16" s="365"/>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sqref="A1:H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0" t="s">
        <v>722</v>
      </c>
      <c r="B1" s="550"/>
      <c r="C1" s="550"/>
      <c r="D1" s="550"/>
      <c r="E1" s="550"/>
      <c r="F1" s="550"/>
      <c r="G1" s="550"/>
      <c r="H1" s="550"/>
    </row>
    <row r="2" spans="1:17" ht="38.25">
      <c r="A2" s="47" t="s">
        <v>87</v>
      </c>
      <c r="B2" s="46" t="s">
        <v>160</v>
      </c>
      <c r="C2" s="46" t="s">
        <v>159</v>
      </c>
      <c r="D2" s="46" t="s">
        <v>158</v>
      </c>
      <c r="E2" s="47" t="s">
        <v>157</v>
      </c>
      <c r="F2" s="46" t="s">
        <v>156</v>
      </c>
      <c r="G2" s="47" t="s">
        <v>161</v>
      </c>
      <c r="H2" s="48" t="s">
        <v>131</v>
      </c>
    </row>
    <row r="3" spans="1:17">
      <c r="A3" s="147" t="s">
        <v>718</v>
      </c>
      <c r="B3" s="367">
        <v>946</v>
      </c>
      <c r="C3" s="367">
        <v>6778</v>
      </c>
      <c r="D3" s="367">
        <v>12326</v>
      </c>
      <c r="E3" s="367">
        <v>2173</v>
      </c>
      <c r="F3" s="367">
        <v>783</v>
      </c>
      <c r="G3" s="368">
        <v>34</v>
      </c>
      <c r="H3" s="369">
        <f>SUM(B3:G3)</f>
        <v>23040</v>
      </c>
      <c r="I3" s="1"/>
    </row>
    <row r="4" spans="1:17">
      <c r="A4" s="366"/>
      <c r="B4" s="366"/>
      <c r="C4" s="366"/>
      <c r="D4" s="366"/>
      <c r="E4" s="366"/>
      <c r="F4" s="366"/>
      <c r="G4" s="366"/>
      <c r="H4" s="366"/>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sqref="A1:L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0" t="s">
        <v>723</v>
      </c>
      <c r="B1" s="550"/>
      <c r="C1" s="550"/>
      <c r="D1" s="550"/>
      <c r="E1" s="550"/>
      <c r="F1" s="550"/>
      <c r="G1" s="550"/>
      <c r="H1" s="550"/>
      <c r="I1" s="550"/>
      <c r="J1" s="550"/>
      <c r="K1" s="550"/>
      <c r="L1" s="550"/>
    </row>
    <row r="2" spans="1:16" ht="96.75" customHeight="1">
      <c r="A2" s="47" t="s">
        <v>87</v>
      </c>
      <c r="B2" s="46" t="s">
        <v>461</v>
      </c>
      <c r="C2" s="47" t="s">
        <v>134</v>
      </c>
      <c r="D2" s="46" t="s">
        <v>135</v>
      </c>
      <c r="E2" s="47" t="s">
        <v>136</v>
      </c>
      <c r="F2" s="46" t="s">
        <v>137</v>
      </c>
      <c r="G2" s="47" t="s">
        <v>138</v>
      </c>
      <c r="H2" s="46" t="s">
        <v>139</v>
      </c>
      <c r="I2" s="47" t="s">
        <v>140</v>
      </c>
      <c r="J2" s="46" t="s">
        <v>141</v>
      </c>
      <c r="K2" s="47" t="s">
        <v>142</v>
      </c>
      <c r="L2" s="48" t="s">
        <v>131</v>
      </c>
    </row>
    <row r="3" spans="1:16">
      <c r="A3" s="147" t="s">
        <v>718</v>
      </c>
      <c r="B3" s="310">
        <v>0</v>
      </c>
      <c r="C3" s="110">
        <v>78</v>
      </c>
      <c r="D3" s="110">
        <v>1946</v>
      </c>
      <c r="E3" s="110">
        <v>1801</v>
      </c>
      <c r="F3" s="110">
        <v>1474</v>
      </c>
      <c r="G3" s="110">
        <v>8222</v>
      </c>
      <c r="H3" s="110">
        <v>109</v>
      </c>
      <c r="I3" s="110">
        <v>1555</v>
      </c>
      <c r="J3" s="110">
        <v>864</v>
      </c>
      <c r="K3" s="110">
        <v>6973</v>
      </c>
      <c r="L3" s="113">
        <f>SUM(B3:K3)</f>
        <v>23022</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sqref="A1:S1"/>
    </sheetView>
  </sheetViews>
  <sheetFormatPr baseColWidth="10" defaultRowHeight="15"/>
  <cols>
    <col min="1" max="1" width="25.7109375" style="209" customWidth="1"/>
    <col min="2" max="2" width="11.42578125" style="209"/>
    <col min="3" max="3" width="11.42578125" style="341"/>
    <col min="4" max="4" width="11.42578125" style="209"/>
    <col min="5" max="5" width="11.42578125" style="341"/>
    <col min="6" max="6" width="11.42578125" style="209"/>
    <col min="7" max="7" width="11.42578125" style="341"/>
    <col min="8" max="8" width="11.42578125" style="209"/>
    <col min="9" max="9" width="11.42578125" style="341"/>
    <col min="10" max="10" width="11.42578125" style="209"/>
    <col min="11" max="11" width="11.42578125" style="341"/>
    <col min="12" max="12" width="11.42578125" style="209"/>
    <col min="13" max="13" width="11.42578125" style="341"/>
    <col min="14" max="14" width="11.42578125" style="209"/>
    <col min="15" max="15" width="11.42578125" style="341"/>
    <col min="16" max="16" width="11.42578125" style="209"/>
    <col min="17" max="17" width="11.42578125" style="341"/>
    <col min="18" max="19" width="11.42578125" style="209"/>
    <col min="20" max="20" width="13.42578125" style="432" bestFit="1" customWidth="1"/>
    <col min="21" max="21" width="11.42578125" style="374"/>
    <col min="22" max="23" width="11.42578125" style="394"/>
    <col min="24" max="16384" width="11.42578125" style="209"/>
  </cols>
  <sheetData>
    <row r="1" spans="1:23" ht="28.5" customHeight="1">
      <c r="A1" s="529" t="s">
        <v>436</v>
      </c>
      <c r="B1" s="529"/>
      <c r="C1" s="529"/>
      <c r="D1" s="529"/>
      <c r="E1" s="529"/>
      <c r="F1" s="529"/>
      <c r="G1" s="529"/>
      <c r="H1" s="529"/>
      <c r="I1" s="529"/>
      <c r="J1" s="529"/>
      <c r="K1" s="529"/>
      <c r="L1" s="529"/>
      <c r="M1" s="529"/>
      <c r="N1" s="529"/>
      <c r="O1" s="529"/>
      <c r="P1" s="529"/>
      <c r="Q1" s="529"/>
      <c r="R1" s="529"/>
      <c r="S1" s="529"/>
      <c r="T1" s="468"/>
      <c r="U1" s="459"/>
      <c r="V1" s="459"/>
      <c r="W1" s="459"/>
    </row>
    <row r="2" spans="1:23" ht="15.75">
      <c r="A2" s="533" t="s">
        <v>36</v>
      </c>
      <c r="B2" s="530">
        <v>2013</v>
      </c>
      <c r="C2" s="530"/>
      <c r="D2" s="530">
        <v>2014</v>
      </c>
      <c r="E2" s="530"/>
      <c r="F2" s="530">
        <v>2015</v>
      </c>
      <c r="G2" s="530"/>
      <c r="H2" s="530">
        <v>2016</v>
      </c>
      <c r="I2" s="530"/>
      <c r="J2" s="530">
        <v>2017</v>
      </c>
      <c r="K2" s="530"/>
      <c r="L2" s="530">
        <v>2018</v>
      </c>
      <c r="M2" s="530"/>
      <c r="N2" s="530">
        <v>2019</v>
      </c>
      <c r="O2" s="530"/>
      <c r="P2" s="530">
        <v>2020</v>
      </c>
      <c r="Q2" s="530"/>
      <c r="R2" s="530">
        <v>2021</v>
      </c>
      <c r="S2" s="530"/>
      <c r="T2" s="530">
        <v>2022</v>
      </c>
      <c r="U2" s="530"/>
      <c r="V2" s="530">
        <v>2023</v>
      </c>
      <c r="W2" s="530"/>
    </row>
    <row r="3" spans="1:23" s="341" customFormat="1" ht="38.25">
      <c r="A3" s="533"/>
      <c r="B3" s="462" t="s">
        <v>32</v>
      </c>
      <c r="C3" s="463" t="s">
        <v>527</v>
      </c>
      <c r="D3" s="462" t="s">
        <v>32</v>
      </c>
      <c r="E3" s="463" t="s">
        <v>527</v>
      </c>
      <c r="F3" s="462" t="s">
        <v>32</v>
      </c>
      <c r="G3" s="463" t="s">
        <v>527</v>
      </c>
      <c r="H3" s="462" t="s">
        <v>32</v>
      </c>
      <c r="I3" s="463" t="s">
        <v>527</v>
      </c>
      <c r="J3" s="462" t="s">
        <v>32</v>
      </c>
      <c r="K3" s="463" t="s">
        <v>527</v>
      </c>
      <c r="L3" s="462" t="s">
        <v>32</v>
      </c>
      <c r="M3" s="463" t="s">
        <v>527</v>
      </c>
      <c r="N3" s="462" t="s">
        <v>32</v>
      </c>
      <c r="O3" s="463" t="s">
        <v>527</v>
      </c>
      <c r="P3" s="462" t="s">
        <v>32</v>
      </c>
      <c r="Q3" s="463" t="s">
        <v>527</v>
      </c>
      <c r="R3" s="462" t="s">
        <v>32</v>
      </c>
      <c r="S3" s="463" t="s">
        <v>527</v>
      </c>
      <c r="T3" s="464" t="s">
        <v>32</v>
      </c>
      <c r="U3" s="463" t="s">
        <v>527</v>
      </c>
      <c r="V3" s="462" t="s">
        <v>32</v>
      </c>
      <c r="W3" s="463" t="s">
        <v>527</v>
      </c>
    </row>
    <row r="4" spans="1:23">
      <c r="A4" s="460" t="s">
        <v>1</v>
      </c>
      <c r="B4" s="1">
        <v>49387</v>
      </c>
      <c r="C4" s="342">
        <f t="shared" ref="C4:C34" si="0">(B4*100)/$B$35</f>
        <v>5.502227094571861</v>
      </c>
      <c r="D4" s="1">
        <v>46667</v>
      </c>
      <c r="E4" s="342">
        <f>(D4*100)/$D$35</f>
        <v>5.2438602326459431</v>
      </c>
      <c r="F4" s="1">
        <v>45405</v>
      </c>
      <c r="G4" s="342">
        <f>(F4*100)/$F$35</f>
        <v>5.1121164083117909</v>
      </c>
      <c r="H4" s="1">
        <v>47316</v>
      </c>
      <c r="I4" s="342">
        <f>(H4*100)/$H$35</f>
        <v>5.3097762231641177</v>
      </c>
      <c r="J4" s="1">
        <v>46833</v>
      </c>
      <c r="K4" s="342">
        <f>(J4*100)/$J$35</f>
        <v>5.2348664708328307</v>
      </c>
      <c r="L4" s="1">
        <v>47280</v>
      </c>
      <c r="M4" s="342">
        <f>(L4*100)/$L$35</f>
        <v>5.2259666877783344</v>
      </c>
      <c r="N4" s="1">
        <v>47869</v>
      </c>
      <c r="O4" s="342">
        <f>(N4*100)/$N$35</f>
        <v>5.2153913368437452</v>
      </c>
      <c r="P4" s="1">
        <v>49030</v>
      </c>
      <c r="Q4" s="342">
        <f>(P4*100)/$P$35</f>
        <v>5.2799686410999733</v>
      </c>
      <c r="R4" s="1">
        <v>48733</v>
      </c>
      <c r="S4" s="342">
        <f>(R4*100)/$R$35</f>
        <v>5.2514404742277154</v>
      </c>
      <c r="T4" s="453">
        <v>49270</v>
      </c>
      <c r="U4" s="342">
        <f>(T4*100)/$T$35</f>
        <v>5.2884894047739159</v>
      </c>
      <c r="V4" s="453">
        <v>50167</v>
      </c>
      <c r="W4" s="342">
        <f>(V4*100)/$V$35</f>
        <v>5.313698553236021</v>
      </c>
    </row>
    <row r="5" spans="1:23">
      <c r="A5" s="460" t="s">
        <v>2</v>
      </c>
      <c r="B5" s="1">
        <v>5497</v>
      </c>
      <c r="C5" s="342">
        <f t="shared" si="0"/>
        <v>0.61242315465327957</v>
      </c>
      <c r="D5" s="1">
        <v>5464</v>
      </c>
      <c r="E5" s="342">
        <f t="shared" ref="E5:E35" si="1">(D5*100)/$D$35</f>
        <v>0.61397673540569209</v>
      </c>
      <c r="F5" s="1">
        <v>5499</v>
      </c>
      <c r="G5" s="342">
        <f t="shared" ref="G5:G35" si="2">(F5*100)/$F$35</f>
        <v>0.61912846887581852</v>
      </c>
      <c r="H5" s="1">
        <v>5458</v>
      </c>
      <c r="I5" s="342">
        <f t="shared" ref="I5:I35" si="3">(H5*100)/$H$35</f>
        <v>0.6124938419568382</v>
      </c>
      <c r="J5" s="1">
        <v>5531</v>
      </c>
      <c r="K5" s="342">
        <f t="shared" ref="K5:K35" si="4">(J5*100)/$J$35</f>
        <v>0.61824026755015449</v>
      </c>
      <c r="L5" s="1">
        <v>5562</v>
      </c>
      <c r="M5" s="342">
        <f t="shared" ref="M5:M35" si="5">(L5*100)/$L$35</f>
        <v>0.61478059893026848</v>
      </c>
      <c r="N5" s="1">
        <v>5551</v>
      </c>
      <c r="O5" s="342">
        <f t="shared" ref="O5:O35" si="6">(N5*100)/$N$35</f>
        <v>0.60478884686999168</v>
      </c>
      <c r="P5" s="1">
        <v>5593</v>
      </c>
      <c r="Q5" s="342">
        <f t="shared" ref="Q5:Q35" si="7">(P5*100)/$P$35</f>
        <v>0.60230195002390685</v>
      </c>
      <c r="R5" s="1">
        <v>5604</v>
      </c>
      <c r="S5" s="342">
        <f t="shared" ref="S5:S35" si="8">(R5*100)/$R$35</f>
        <v>0.60388386550329587</v>
      </c>
      <c r="T5" s="453">
        <v>5623</v>
      </c>
      <c r="U5" s="342">
        <f t="shared" ref="U5:U35" si="9">(T5*100)/$T$35</f>
        <v>0.60355542770537307</v>
      </c>
      <c r="V5" s="453">
        <v>5712</v>
      </c>
      <c r="W5" s="342">
        <f t="shared" ref="W5:W35" si="10">(V5*100)/$V$35</f>
        <v>0.60501616871816433</v>
      </c>
    </row>
    <row r="6" spans="1:23">
      <c r="A6" s="460" t="s">
        <v>3</v>
      </c>
      <c r="B6" s="1">
        <v>7392</v>
      </c>
      <c r="C6" s="342">
        <f t="shared" si="0"/>
        <v>0.82354592672312943</v>
      </c>
      <c r="D6" s="1">
        <v>7670</v>
      </c>
      <c r="E6" s="342">
        <f t="shared" si="1"/>
        <v>0.86185972923895648</v>
      </c>
      <c r="F6" s="1">
        <v>7327</v>
      </c>
      <c r="G6" s="342">
        <f t="shared" si="2"/>
        <v>0.8249416787512498</v>
      </c>
      <c r="H6" s="1">
        <v>7423</v>
      </c>
      <c r="I6" s="342">
        <f t="shared" si="3"/>
        <v>0.83300509139714352</v>
      </c>
      <c r="J6" s="1">
        <v>7594</v>
      </c>
      <c r="K6" s="342">
        <f t="shared" si="4"/>
        <v>0.84883684537622006</v>
      </c>
      <c r="L6" s="1">
        <v>7831</v>
      </c>
      <c r="M6" s="342">
        <f t="shared" si="5"/>
        <v>0.86557836573587421</v>
      </c>
      <c r="N6" s="1">
        <v>7988</v>
      </c>
      <c r="O6" s="342">
        <f t="shared" si="6"/>
        <v>0.87030324424382877</v>
      </c>
      <c r="P6" s="1">
        <v>8111</v>
      </c>
      <c r="Q6" s="342">
        <f t="shared" si="7"/>
        <v>0.87346166934452141</v>
      </c>
      <c r="R6" s="1">
        <v>8234</v>
      </c>
      <c r="S6" s="342">
        <f t="shared" si="8"/>
        <v>0.88729117568774762</v>
      </c>
      <c r="T6" s="453">
        <v>8754</v>
      </c>
      <c r="U6" s="342">
        <f t="shared" si="9"/>
        <v>0.93962728332435286</v>
      </c>
      <c r="V6" s="453">
        <v>9020</v>
      </c>
      <c r="W6" s="342">
        <f t="shared" si="10"/>
        <v>0.95540018239458024</v>
      </c>
    </row>
    <row r="7" spans="1:23">
      <c r="A7" s="460" t="s">
        <v>4</v>
      </c>
      <c r="B7" s="1">
        <v>80987</v>
      </c>
      <c r="C7" s="342">
        <f t="shared" si="0"/>
        <v>9.0227968029661909</v>
      </c>
      <c r="D7" s="1">
        <v>79890</v>
      </c>
      <c r="E7" s="342">
        <f t="shared" si="1"/>
        <v>8.977050035058701</v>
      </c>
      <c r="F7" s="1">
        <v>79928</v>
      </c>
      <c r="G7" s="342">
        <f t="shared" si="2"/>
        <v>8.9990362357349376</v>
      </c>
      <c r="H7" s="1">
        <v>79172</v>
      </c>
      <c r="I7" s="342">
        <f t="shared" si="3"/>
        <v>8.8846395118004384</v>
      </c>
      <c r="J7" s="1">
        <v>78930</v>
      </c>
      <c r="K7" s="342">
        <f t="shared" si="4"/>
        <v>8.8225825922498089</v>
      </c>
      <c r="L7" s="1">
        <v>79448</v>
      </c>
      <c r="M7" s="342">
        <f t="shared" si="5"/>
        <v>8.7815694037777732</v>
      </c>
      <c r="N7" s="1">
        <v>81216</v>
      </c>
      <c r="O7" s="342">
        <f t="shared" si="6"/>
        <v>8.8485914226973961</v>
      </c>
      <c r="P7" s="1">
        <v>82777</v>
      </c>
      <c r="Q7" s="342">
        <f t="shared" si="7"/>
        <v>8.9141334734720079</v>
      </c>
      <c r="R7" s="1">
        <v>82563</v>
      </c>
      <c r="S7" s="342">
        <f t="shared" si="8"/>
        <v>8.8969421105547131</v>
      </c>
      <c r="T7" s="453">
        <v>82982</v>
      </c>
      <c r="U7" s="342">
        <f t="shared" si="9"/>
        <v>8.9070312114257995</v>
      </c>
      <c r="V7" s="453">
        <v>85249</v>
      </c>
      <c r="W7" s="342">
        <f t="shared" si="10"/>
        <v>9.0295909256048308</v>
      </c>
    </row>
    <row r="8" spans="1:23">
      <c r="A8" s="460" t="s">
        <v>5</v>
      </c>
      <c r="B8" s="1">
        <v>4961</v>
      </c>
      <c r="C8" s="342">
        <f t="shared" si="0"/>
        <v>0.5527071621311479</v>
      </c>
      <c r="D8" s="1">
        <v>4884</v>
      </c>
      <c r="E8" s="342">
        <f t="shared" si="1"/>
        <v>0.54880350946584922</v>
      </c>
      <c r="F8" s="1">
        <v>4859</v>
      </c>
      <c r="G8" s="342">
        <f t="shared" si="2"/>
        <v>0.54707132756275723</v>
      </c>
      <c r="H8" s="1">
        <v>4832</v>
      </c>
      <c r="I8" s="342">
        <f t="shared" si="3"/>
        <v>0.5422444566389597</v>
      </c>
      <c r="J8" s="1">
        <v>4797</v>
      </c>
      <c r="K8" s="342">
        <f t="shared" si="4"/>
        <v>0.53619572653011949</v>
      </c>
      <c r="L8" s="1">
        <v>4755</v>
      </c>
      <c r="M8" s="342">
        <f t="shared" si="5"/>
        <v>0.52558104061730071</v>
      </c>
      <c r="N8" s="1">
        <v>4778</v>
      </c>
      <c r="O8" s="342">
        <f t="shared" si="6"/>
        <v>0.52056946682486405</v>
      </c>
      <c r="P8" s="1">
        <v>4786</v>
      </c>
      <c r="Q8" s="342">
        <f t="shared" si="7"/>
        <v>0.5153973060637258</v>
      </c>
      <c r="R8" s="1">
        <v>4766</v>
      </c>
      <c r="S8" s="342">
        <f t="shared" si="8"/>
        <v>0.51358146020497997</v>
      </c>
      <c r="T8" s="453">
        <v>4753</v>
      </c>
      <c r="U8" s="342">
        <f t="shared" si="9"/>
        <v>0.51017231867039625</v>
      </c>
      <c r="V8" s="453">
        <v>4710</v>
      </c>
      <c r="W8" s="342">
        <f t="shared" si="10"/>
        <v>0.49888413071823429</v>
      </c>
    </row>
    <row r="9" spans="1:23">
      <c r="A9" s="460" t="s">
        <v>6</v>
      </c>
      <c r="B9" s="1">
        <v>26134</v>
      </c>
      <c r="C9" s="342">
        <f t="shared" si="0"/>
        <v>2.9116002771891591</v>
      </c>
      <c r="D9" s="1">
        <v>26543</v>
      </c>
      <c r="E9" s="342">
        <f t="shared" si="1"/>
        <v>2.9825740277952573</v>
      </c>
      <c r="F9" s="1">
        <v>26490</v>
      </c>
      <c r="G9" s="342">
        <f t="shared" si="2"/>
        <v>2.982490114660926</v>
      </c>
      <c r="H9" s="1">
        <v>26746</v>
      </c>
      <c r="I9" s="342">
        <f t="shared" si="3"/>
        <v>3.0014218206261623</v>
      </c>
      <c r="J9" s="1">
        <v>27149</v>
      </c>
      <c r="K9" s="342">
        <f t="shared" si="4"/>
        <v>3.0346420220067154</v>
      </c>
      <c r="L9" s="1">
        <v>27641</v>
      </c>
      <c r="M9" s="342">
        <f t="shared" si="5"/>
        <v>3.0552230375820839</v>
      </c>
      <c r="N9" s="1">
        <v>27985</v>
      </c>
      <c r="O9" s="342">
        <f t="shared" si="6"/>
        <v>3.0490030408316908</v>
      </c>
      <c r="P9" s="1">
        <v>28383</v>
      </c>
      <c r="Q9" s="342">
        <f t="shared" si="7"/>
        <v>3.0565235557891199</v>
      </c>
      <c r="R9" s="1">
        <v>28463</v>
      </c>
      <c r="S9" s="342">
        <f t="shared" si="8"/>
        <v>3.0671567565703621</v>
      </c>
      <c r="T9" s="453">
        <v>28485</v>
      </c>
      <c r="U9" s="342">
        <f t="shared" si="9"/>
        <v>3.0574917940934645</v>
      </c>
      <c r="V9" s="453">
        <v>28694</v>
      </c>
      <c r="W9" s="342">
        <f t="shared" si="10"/>
        <v>3.0392741500698546</v>
      </c>
    </row>
    <row r="10" spans="1:23">
      <c r="A10" s="460" t="s">
        <v>7</v>
      </c>
      <c r="B10" s="1">
        <v>2873</v>
      </c>
      <c r="C10" s="342">
        <f t="shared" si="0"/>
        <v>0.32008217633597824</v>
      </c>
      <c r="D10" s="1">
        <v>2846</v>
      </c>
      <c r="E10" s="342">
        <f t="shared" si="1"/>
        <v>0.31979827762895308</v>
      </c>
      <c r="F10" s="1">
        <v>2820</v>
      </c>
      <c r="G10" s="342">
        <f t="shared" si="2"/>
        <v>0.31750177891067616</v>
      </c>
      <c r="H10" s="1">
        <v>2783</v>
      </c>
      <c r="I10" s="342">
        <f t="shared" si="3"/>
        <v>0.31230677210807634</v>
      </c>
      <c r="J10" s="1">
        <v>2743</v>
      </c>
      <c r="K10" s="342">
        <f t="shared" si="4"/>
        <v>0.30660514443863202</v>
      </c>
      <c r="L10" s="1">
        <v>2768</v>
      </c>
      <c r="M10" s="342">
        <f t="shared" si="5"/>
        <v>0.3059533796905759</v>
      </c>
      <c r="N10" s="1">
        <v>2786</v>
      </c>
      <c r="O10" s="342">
        <f t="shared" si="6"/>
        <v>0.30353841242655316</v>
      </c>
      <c r="P10" s="1">
        <v>2818</v>
      </c>
      <c r="Q10" s="342">
        <f t="shared" si="7"/>
        <v>0.30346627841361873</v>
      </c>
      <c r="R10" s="1">
        <v>2807</v>
      </c>
      <c r="S10" s="342">
        <f t="shared" si="8"/>
        <v>0.30248072991929897</v>
      </c>
      <c r="T10" s="453">
        <v>2849</v>
      </c>
      <c r="U10" s="342">
        <f t="shared" si="9"/>
        <v>0.30580284786281486</v>
      </c>
      <c r="V10" s="453">
        <v>2984</v>
      </c>
      <c r="W10" s="342">
        <f t="shared" si="10"/>
        <v>0.3160658696524864</v>
      </c>
    </row>
    <row r="11" spans="1:23">
      <c r="A11" s="460" t="s">
        <v>8</v>
      </c>
      <c r="B11" s="1">
        <v>5086</v>
      </c>
      <c r="C11" s="342">
        <f t="shared" si="0"/>
        <v>0.56663346635739131</v>
      </c>
      <c r="D11" s="1">
        <v>5169</v>
      </c>
      <c r="E11" s="342">
        <f t="shared" si="1"/>
        <v>0.58082828428111688</v>
      </c>
      <c r="F11" s="1">
        <v>4966</v>
      </c>
      <c r="G11" s="342">
        <f t="shared" si="2"/>
        <v>0.55911838087603472</v>
      </c>
      <c r="H11" s="1">
        <v>4916</v>
      </c>
      <c r="I11" s="342">
        <f t="shared" si="3"/>
        <v>0.55167089172953765</v>
      </c>
      <c r="J11" s="1">
        <v>4827</v>
      </c>
      <c r="K11" s="342">
        <f t="shared" si="4"/>
        <v>0.53954904564537975</v>
      </c>
      <c r="L11" s="1">
        <v>4819</v>
      </c>
      <c r="M11" s="342">
        <f t="shared" si="5"/>
        <v>0.53265510719974185</v>
      </c>
      <c r="N11" s="1">
        <v>4871</v>
      </c>
      <c r="O11" s="342">
        <f t="shared" si="6"/>
        <v>0.53070194075008637</v>
      </c>
      <c r="P11" s="1">
        <v>4869</v>
      </c>
      <c r="Q11" s="342">
        <f t="shared" si="7"/>
        <v>0.52433545407945692</v>
      </c>
      <c r="R11" s="1">
        <v>4895</v>
      </c>
      <c r="S11" s="342">
        <f t="shared" si="8"/>
        <v>0.52748242713037707</v>
      </c>
      <c r="T11" s="453">
        <v>4920</v>
      </c>
      <c r="U11" s="342">
        <f t="shared" si="9"/>
        <v>0.5280975821288344</v>
      </c>
      <c r="V11" s="453">
        <v>4936</v>
      </c>
      <c r="W11" s="342">
        <f t="shared" si="10"/>
        <v>0.52282209537690116</v>
      </c>
    </row>
    <row r="12" spans="1:23">
      <c r="A12" s="460" t="s">
        <v>9</v>
      </c>
      <c r="B12" s="1">
        <v>43608</v>
      </c>
      <c r="C12" s="342">
        <f t="shared" si="0"/>
        <v>4.858386197584176</v>
      </c>
      <c r="D12" s="1">
        <v>43455</v>
      </c>
      <c r="E12" s="342">
        <f t="shared" si="1"/>
        <v>4.8829354020963303</v>
      </c>
      <c r="F12" s="1">
        <v>44846</v>
      </c>
      <c r="G12" s="342">
        <f t="shared" si="2"/>
        <v>5.0491789989461644</v>
      </c>
      <c r="H12" s="1">
        <v>45332</v>
      </c>
      <c r="I12" s="342">
        <f t="shared" si="3"/>
        <v>5.0871328038818957</v>
      </c>
      <c r="J12" s="1">
        <v>46816</v>
      </c>
      <c r="K12" s="342">
        <f t="shared" si="4"/>
        <v>5.2329662566675159</v>
      </c>
      <c r="L12" s="1">
        <v>48374</v>
      </c>
      <c r="M12" s="342">
        <f t="shared" si="5"/>
        <v>5.3468890134219365</v>
      </c>
      <c r="N12" s="1">
        <v>50146</v>
      </c>
      <c r="O12" s="342">
        <f t="shared" si="6"/>
        <v>5.4634735210128991</v>
      </c>
      <c r="P12" s="1">
        <v>51233</v>
      </c>
      <c r="Q12" s="342">
        <f t="shared" si="7"/>
        <v>5.5172064733729336</v>
      </c>
      <c r="R12" s="1">
        <v>51850</v>
      </c>
      <c r="S12" s="342">
        <f t="shared" si="8"/>
        <v>5.587326628541379</v>
      </c>
      <c r="T12" s="453">
        <v>52447</v>
      </c>
      <c r="U12" s="342">
        <f t="shared" si="9"/>
        <v>5.6294987581119864</v>
      </c>
      <c r="V12" s="453">
        <v>54942</v>
      </c>
      <c r="W12" s="342">
        <f t="shared" si="10"/>
        <v>5.8194674967985618</v>
      </c>
    </row>
    <row r="13" spans="1:23">
      <c r="A13" s="460" t="s">
        <v>10</v>
      </c>
      <c r="B13" s="1">
        <v>5448</v>
      </c>
      <c r="C13" s="342">
        <f t="shared" si="0"/>
        <v>0.60696404339659216</v>
      </c>
      <c r="D13" s="1">
        <v>5482</v>
      </c>
      <c r="E13" s="342">
        <f t="shared" si="1"/>
        <v>0.61599935276244588</v>
      </c>
      <c r="F13" s="1">
        <v>5433</v>
      </c>
      <c r="G13" s="342">
        <f t="shared" si="2"/>
        <v>0.6116975761779091</v>
      </c>
      <c r="H13" s="1">
        <v>5423</v>
      </c>
      <c r="I13" s="342">
        <f t="shared" si="3"/>
        <v>0.6085661606690973</v>
      </c>
      <c r="J13" s="1">
        <v>5426</v>
      </c>
      <c r="K13" s="342">
        <f t="shared" si="4"/>
        <v>0.6065036506467435</v>
      </c>
      <c r="L13" s="1">
        <v>5428</v>
      </c>
      <c r="M13" s="342">
        <f t="shared" si="5"/>
        <v>0.59996927202328254</v>
      </c>
      <c r="N13" s="1">
        <v>5520</v>
      </c>
      <c r="O13" s="342">
        <f t="shared" si="6"/>
        <v>0.6014113555615842</v>
      </c>
      <c r="P13" s="1">
        <v>5540</v>
      </c>
      <c r="Q13" s="342">
        <f t="shared" si="7"/>
        <v>0.59659445791747612</v>
      </c>
      <c r="R13" s="1">
        <v>5553</v>
      </c>
      <c r="S13" s="342">
        <f t="shared" si="8"/>
        <v>0.59838813439325511</v>
      </c>
      <c r="T13" s="453">
        <v>5561</v>
      </c>
      <c r="U13" s="342">
        <f t="shared" si="9"/>
        <v>0.59690053947529431</v>
      </c>
      <c r="V13" s="453">
        <v>5562</v>
      </c>
      <c r="W13" s="342">
        <f t="shared" si="10"/>
        <v>0.58912813907745631</v>
      </c>
    </row>
    <row r="14" spans="1:23">
      <c r="A14" s="460" t="s">
        <v>11</v>
      </c>
      <c r="B14" s="1">
        <v>20537</v>
      </c>
      <c r="C14" s="342">
        <f t="shared" si="0"/>
        <v>2.2880360791548848</v>
      </c>
      <c r="D14" s="1">
        <v>20061</v>
      </c>
      <c r="E14" s="342">
        <f t="shared" si="1"/>
        <v>2.2542070441020479</v>
      </c>
      <c r="F14" s="1">
        <v>20373</v>
      </c>
      <c r="G14" s="342">
        <f t="shared" si="2"/>
        <v>2.2937814687046827</v>
      </c>
      <c r="H14" s="1">
        <v>20460</v>
      </c>
      <c r="I14" s="342">
        <f t="shared" si="3"/>
        <v>2.296010261347913</v>
      </c>
      <c r="J14" s="1">
        <v>20537</v>
      </c>
      <c r="K14" s="342">
        <f t="shared" si="4"/>
        <v>2.295570489003349</v>
      </c>
      <c r="L14" s="1">
        <v>20991</v>
      </c>
      <c r="M14" s="342">
        <f t="shared" si="5"/>
        <v>2.3201833067503177</v>
      </c>
      <c r="N14" s="1">
        <v>21368</v>
      </c>
      <c r="O14" s="342">
        <f t="shared" si="6"/>
        <v>2.3280720734854947</v>
      </c>
      <c r="P14" s="1">
        <v>21796</v>
      </c>
      <c r="Q14" s="342">
        <f t="shared" si="7"/>
        <v>2.3471792066370596</v>
      </c>
      <c r="R14" s="1">
        <v>21827</v>
      </c>
      <c r="S14" s="342">
        <f t="shared" si="8"/>
        <v>2.3520651556638899</v>
      </c>
      <c r="T14" s="453">
        <v>21711</v>
      </c>
      <c r="U14" s="342">
        <f t="shared" si="9"/>
        <v>2.3303915865038869</v>
      </c>
      <c r="V14" s="453">
        <v>22301</v>
      </c>
      <c r="W14" s="342">
        <f t="shared" si="10"/>
        <v>2.3621263267828754</v>
      </c>
    </row>
    <row r="15" spans="1:23">
      <c r="A15" s="460" t="s">
        <v>12</v>
      </c>
      <c r="B15" s="1">
        <v>18589</v>
      </c>
      <c r="C15" s="342">
        <f t="shared" si="0"/>
        <v>2.0710085540931078</v>
      </c>
      <c r="D15" s="1">
        <v>18751</v>
      </c>
      <c r="E15" s="342">
        <f t="shared" si="1"/>
        <v>2.1070054475827473</v>
      </c>
      <c r="F15" s="1">
        <v>18777</v>
      </c>
      <c r="G15" s="342">
        <f t="shared" si="2"/>
        <v>2.1140889725552361</v>
      </c>
      <c r="H15" s="1">
        <v>19000</v>
      </c>
      <c r="I15" s="342">
        <f t="shared" si="3"/>
        <v>2.132169841916439</v>
      </c>
      <c r="J15" s="1">
        <v>19273</v>
      </c>
      <c r="K15" s="342">
        <f t="shared" si="4"/>
        <v>2.154283976947049</v>
      </c>
      <c r="L15" s="1">
        <v>19739</v>
      </c>
      <c r="M15" s="342">
        <f t="shared" si="5"/>
        <v>2.1817968792313143</v>
      </c>
      <c r="N15" s="1">
        <v>20190</v>
      </c>
      <c r="O15" s="342">
        <f t="shared" si="6"/>
        <v>2.1997274037660119</v>
      </c>
      <c r="P15" s="1">
        <v>20662</v>
      </c>
      <c r="Q15" s="342">
        <f t="shared" si="7"/>
        <v>2.2250604132655041</v>
      </c>
      <c r="R15" s="1">
        <v>21000</v>
      </c>
      <c r="S15" s="342">
        <f t="shared" si="8"/>
        <v>2.2629481041344062</v>
      </c>
      <c r="T15" s="453">
        <v>21224</v>
      </c>
      <c r="U15" s="342">
        <f t="shared" si="9"/>
        <v>2.2781185128256869</v>
      </c>
      <c r="V15" s="453">
        <v>21536</v>
      </c>
      <c r="W15" s="342">
        <f t="shared" si="10"/>
        <v>2.2810973756152642</v>
      </c>
    </row>
    <row r="16" spans="1:23">
      <c r="A16" s="460" t="s">
        <v>13</v>
      </c>
      <c r="B16" s="1">
        <v>23092</v>
      </c>
      <c r="C16" s="342">
        <f t="shared" si="0"/>
        <v>2.5726897375392999</v>
      </c>
      <c r="D16" s="1">
        <v>22913</v>
      </c>
      <c r="E16" s="342">
        <f t="shared" si="1"/>
        <v>2.5746795275165852</v>
      </c>
      <c r="F16" s="1">
        <v>22659</v>
      </c>
      <c r="G16" s="342">
        <f t="shared" si="2"/>
        <v>2.5511605703322733</v>
      </c>
      <c r="H16" s="1">
        <v>22606</v>
      </c>
      <c r="I16" s="342">
        <f t="shared" si="3"/>
        <v>2.5368332340191064</v>
      </c>
      <c r="J16" s="1">
        <v>22558</v>
      </c>
      <c r="K16" s="342">
        <f t="shared" si="4"/>
        <v>2.5214724200680498</v>
      </c>
      <c r="L16" s="1">
        <v>22749</v>
      </c>
      <c r="M16" s="342">
        <f t="shared" si="5"/>
        <v>2.5144990731867454</v>
      </c>
      <c r="N16" s="1">
        <v>23254</v>
      </c>
      <c r="O16" s="342">
        <f t="shared" si="6"/>
        <v>2.5335542866357028</v>
      </c>
      <c r="P16" s="1">
        <v>23316</v>
      </c>
      <c r="Q16" s="342">
        <f t="shared" si="7"/>
        <v>2.5108657727082804</v>
      </c>
      <c r="R16" s="1">
        <v>23310</v>
      </c>
      <c r="S16" s="342">
        <f t="shared" si="8"/>
        <v>2.5118723955891911</v>
      </c>
      <c r="T16" s="453">
        <v>23496</v>
      </c>
      <c r="U16" s="342">
        <f t="shared" si="9"/>
        <v>2.5219879653859945</v>
      </c>
      <c r="V16" s="453">
        <v>23971</v>
      </c>
      <c r="W16" s="342">
        <f t="shared" si="10"/>
        <v>2.5390130567827587</v>
      </c>
    </row>
    <row r="17" spans="1:31">
      <c r="A17" s="460" t="s">
        <v>14</v>
      </c>
      <c r="B17" s="1">
        <v>151718</v>
      </c>
      <c r="C17" s="342">
        <f t="shared" si="0"/>
        <v>16.902968196777564</v>
      </c>
      <c r="D17" s="1">
        <v>153009</v>
      </c>
      <c r="E17" s="342">
        <f t="shared" si="1"/>
        <v>17.1932588410852</v>
      </c>
      <c r="F17" s="1">
        <v>152843</v>
      </c>
      <c r="G17" s="342">
        <f t="shared" si="2"/>
        <v>17.208483827675348</v>
      </c>
      <c r="H17" s="1">
        <v>153111</v>
      </c>
      <c r="I17" s="342">
        <f t="shared" si="3"/>
        <v>17.182034561350942</v>
      </c>
      <c r="J17" s="1">
        <v>153655</v>
      </c>
      <c r="K17" s="342">
        <f t="shared" si="4"/>
        <v>17.175141621843967</v>
      </c>
      <c r="L17" s="1">
        <v>155549</v>
      </c>
      <c r="M17" s="342">
        <f t="shared" si="5"/>
        <v>17.193187231751949</v>
      </c>
      <c r="N17" s="1">
        <v>157503</v>
      </c>
      <c r="O17" s="342">
        <f t="shared" si="6"/>
        <v>17.160161727358005</v>
      </c>
      <c r="P17" s="1">
        <v>158911</v>
      </c>
      <c r="Q17" s="342">
        <f t="shared" si="7"/>
        <v>17.112892040094593</v>
      </c>
      <c r="R17" s="1">
        <v>158010</v>
      </c>
      <c r="S17" s="342">
        <f t="shared" si="8"/>
        <v>17.027068092108454</v>
      </c>
      <c r="T17" s="453">
        <v>157815</v>
      </c>
      <c r="U17" s="342">
        <f t="shared" si="9"/>
        <v>16.939373968223983</v>
      </c>
      <c r="V17" s="453">
        <v>159034</v>
      </c>
      <c r="W17" s="342">
        <f t="shared" si="10"/>
        <v>16.844912705869145</v>
      </c>
    </row>
    <row r="18" spans="1:31">
      <c r="A18" s="460" t="s">
        <v>15</v>
      </c>
      <c r="B18" s="1">
        <v>8944</v>
      </c>
      <c r="C18" s="342">
        <f t="shared" si="0"/>
        <v>0.99645491999616753</v>
      </c>
      <c r="D18" s="1">
        <v>8745</v>
      </c>
      <c r="E18" s="342">
        <f t="shared" si="1"/>
        <v>0.98265493248952729</v>
      </c>
      <c r="F18" s="1">
        <v>8752</v>
      </c>
      <c r="G18" s="342">
        <f t="shared" si="2"/>
        <v>0.98538140745611269</v>
      </c>
      <c r="H18" s="1">
        <v>8772</v>
      </c>
      <c r="I18" s="342">
        <f t="shared" si="3"/>
        <v>0.98438915017321071</v>
      </c>
      <c r="J18" s="1">
        <v>8854</v>
      </c>
      <c r="K18" s="342">
        <f t="shared" si="4"/>
        <v>0.98967624821715205</v>
      </c>
      <c r="L18" s="1">
        <v>8956</v>
      </c>
      <c r="M18" s="342">
        <f t="shared" si="5"/>
        <v>0.98992719238034599</v>
      </c>
      <c r="N18" s="1">
        <v>9061</v>
      </c>
      <c r="O18" s="342">
        <f t="shared" si="6"/>
        <v>0.98720802404773811</v>
      </c>
      <c r="P18" s="1">
        <v>9059</v>
      </c>
      <c r="Q18" s="342">
        <f t="shared" si="7"/>
        <v>0.97555039607841443</v>
      </c>
      <c r="R18" s="1">
        <v>9114</v>
      </c>
      <c r="S18" s="342">
        <f t="shared" si="8"/>
        <v>0.98211947719433224</v>
      </c>
      <c r="T18" s="453">
        <v>9054</v>
      </c>
      <c r="U18" s="342">
        <f t="shared" si="9"/>
        <v>0.97182835540537926</v>
      </c>
      <c r="V18" s="453">
        <v>9092</v>
      </c>
      <c r="W18" s="342">
        <f t="shared" si="10"/>
        <v>0.96302643662212017</v>
      </c>
    </row>
    <row r="19" spans="1:31" ht="15" customHeight="1">
      <c r="A19" s="460" t="s">
        <v>16</v>
      </c>
      <c r="B19" s="1">
        <v>41255</v>
      </c>
      <c r="C19" s="342">
        <f t="shared" si="0"/>
        <v>4.5962374468293703</v>
      </c>
      <c r="D19" s="1">
        <v>41179</v>
      </c>
      <c r="E19" s="342">
        <f t="shared" si="1"/>
        <v>4.6271866740979126</v>
      </c>
      <c r="F19" s="1">
        <v>41317</v>
      </c>
      <c r="G19" s="342">
        <f t="shared" si="2"/>
        <v>4.6518514181746129</v>
      </c>
      <c r="H19" s="1">
        <v>41294</v>
      </c>
      <c r="I19" s="342">
        <f t="shared" si="3"/>
        <v>4.6339906027419708</v>
      </c>
      <c r="J19" s="1">
        <v>41500</v>
      </c>
      <c r="K19" s="342">
        <f t="shared" si="4"/>
        <v>4.6387581094433941</v>
      </c>
      <c r="L19" s="1">
        <v>41833</v>
      </c>
      <c r="M19" s="342">
        <f t="shared" si="5"/>
        <v>4.6238973022383894</v>
      </c>
      <c r="N19" s="1">
        <v>42029</v>
      </c>
      <c r="O19" s="342">
        <f t="shared" si="6"/>
        <v>4.5791155548727938</v>
      </c>
      <c r="P19" s="1">
        <v>42187</v>
      </c>
      <c r="Q19" s="342">
        <f t="shared" si="7"/>
        <v>4.5430560281885493</v>
      </c>
      <c r="R19" s="1">
        <v>42219</v>
      </c>
      <c r="S19" s="342">
        <f t="shared" si="8"/>
        <v>4.5494955242119284</v>
      </c>
      <c r="T19" s="453">
        <v>42434</v>
      </c>
      <c r="U19" s="342">
        <f t="shared" si="9"/>
        <v>4.5547343089542593</v>
      </c>
      <c r="V19" s="453">
        <v>42454</v>
      </c>
      <c r="W19" s="342">
        <f t="shared" si="10"/>
        <v>4.4967360691108107</v>
      </c>
      <c r="Y19" s="531" t="s">
        <v>672</v>
      </c>
      <c r="Z19" s="531"/>
      <c r="AA19" s="531"/>
      <c r="AB19" s="531"/>
      <c r="AC19" s="531"/>
      <c r="AD19" s="531"/>
      <c r="AE19" s="343"/>
    </row>
    <row r="20" spans="1:31">
      <c r="A20" s="460" t="s">
        <v>17</v>
      </c>
      <c r="B20" s="1">
        <v>28929</v>
      </c>
      <c r="C20" s="342">
        <f t="shared" si="0"/>
        <v>3.2229924396879617</v>
      </c>
      <c r="D20" s="1">
        <v>29435</v>
      </c>
      <c r="E20" s="342">
        <f t="shared" si="1"/>
        <v>3.3075412164470253</v>
      </c>
      <c r="F20" s="1">
        <v>29412</v>
      </c>
      <c r="G20" s="342">
        <f t="shared" si="2"/>
        <v>3.3114760004683714</v>
      </c>
      <c r="H20" s="1">
        <v>29497</v>
      </c>
      <c r="I20" s="342">
        <f t="shared" si="3"/>
        <v>3.3101375698425897</v>
      </c>
      <c r="J20" s="1">
        <v>30036</v>
      </c>
      <c r="K20" s="342">
        <f t="shared" si="4"/>
        <v>3.357343098198597</v>
      </c>
      <c r="L20" s="1">
        <v>30483</v>
      </c>
      <c r="M20" s="342">
        <f t="shared" si="5"/>
        <v>3.3693558067586076</v>
      </c>
      <c r="N20" s="1">
        <v>30468</v>
      </c>
      <c r="O20" s="342">
        <f t="shared" si="6"/>
        <v>3.3195291995018743</v>
      </c>
      <c r="P20" s="1">
        <v>30492</v>
      </c>
      <c r="Q20" s="342">
        <f t="shared" si="7"/>
        <v>3.2836386662129389</v>
      </c>
      <c r="R20" s="1">
        <v>30179</v>
      </c>
      <c r="S20" s="342">
        <f t="shared" si="8"/>
        <v>3.2520719445082023</v>
      </c>
      <c r="T20" s="453">
        <v>30349</v>
      </c>
      <c r="U20" s="342">
        <f t="shared" si="9"/>
        <v>3.2575677886235761</v>
      </c>
      <c r="V20" s="453">
        <v>30849</v>
      </c>
      <c r="W20" s="342">
        <f t="shared" si="10"/>
        <v>3.2675321759080274</v>
      </c>
      <c r="X20" s="344"/>
      <c r="Y20" s="531"/>
      <c r="Z20" s="531"/>
      <c r="AA20" s="531"/>
      <c r="AB20" s="531"/>
      <c r="AC20" s="531"/>
      <c r="AD20" s="531"/>
      <c r="AE20" s="343"/>
    </row>
    <row r="21" spans="1:31">
      <c r="A21" s="460" t="s">
        <v>18</v>
      </c>
      <c r="B21" s="1">
        <v>37970</v>
      </c>
      <c r="C21" s="342">
        <f t="shared" si="0"/>
        <v>4.2302541717636943</v>
      </c>
      <c r="D21" s="1">
        <v>36860</v>
      </c>
      <c r="E21" s="342">
        <f t="shared" si="1"/>
        <v>4.1418708761079452</v>
      </c>
      <c r="F21" s="1">
        <v>36276</v>
      </c>
      <c r="G21" s="342">
        <f t="shared" si="2"/>
        <v>4.0842888410509532</v>
      </c>
      <c r="H21" s="1">
        <v>36149</v>
      </c>
      <c r="I21" s="342">
        <f t="shared" si="3"/>
        <v>4.0566214534440714</v>
      </c>
      <c r="J21" s="1">
        <v>36218</v>
      </c>
      <c r="K21" s="342">
        <f t="shared" si="4"/>
        <v>4.0483503905498992</v>
      </c>
      <c r="L21" s="1">
        <v>36405</v>
      </c>
      <c r="M21" s="342">
        <f t="shared" si="5"/>
        <v>4.0239280302151066</v>
      </c>
      <c r="N21" s="1">
        <v>36402</v>
      </c>
      <c r="O21" s="342">
        <f t="shared" si="6"/>
        <v>3.9660464067305776</v>
      </c>
      <c r="P21" s="1">
        <v>36727</v>
      </c>
      <c r="Q21" s="342">
        <f t="shared" si="7"/>
        <v>3.9550766526958747</v>
      </c>
      <c r="R21" s="1">
        <v>36824</v>
      </c>
      <c r="S21" s="342">
        <f t="shared" si="8"/>
        <v>3.9681333803164462</v>
      </c>
      <c r="T21" s="453">
        <v>37076</v>
      </c>
      <c r="U21" s="342">
        <f t="shared" si="9"/>
        <v>3.9796231615871265</v>
      </c>
      <c r="V21" s="453">
        <v>37207</v>
      </c>
      <c r="W21" s="342">
        <f t="shared" si="10"/>
        <v>3.9409727922788411</v>
      </c>
      <c r="X21" s="344"/>
      <c r="Y21" s="531"/>
      <c r="Z21" s="531"/>
      <c r="AA21" s="531"/>
      <c r="AB21" s="531"/>
      <c r="AC21" s="531"/>
      <c r="AD21" s="531"/>
      <c r="AE21" s="343"/>
    </row>
    <row r="22" spans="1:31">
      <c r="A22" s="460" t="s">
        <v>19</v>
      </c>
      <c r="B22" s="1">
        <v>17465</v>
      </c>
      <c r="C22" s="342">
        <f t="shared" si="0"/>
        <v>1.9457832264907273</v>
      </c>
      <c r="D22" s="1">
        <v>17329</v>
      </c>
      <c r="E22" s="342">
        <f t="shared" si="1"/>
        <v>1.9472186763992017</v>
      </c>
      <c r="F22" s="1">
        <v>17277</v>
      </c>
      <c r="G22" s="342">
        <f t="shared" si="2"/>
        <v>1.9452050476027489</v>
      </c>
      <c r="H22" s="1">
        <v>17191</v>
      </c>
      <c r="I22" s="342">
        <f t="shared" si="3"/>
        <v>1.9291648290729213</v>
      </c>
      <c r="J22" s="1">
        <v>17312</v>
      </c>
      <c r="K22" s="342">
        <f t="shared" si="4"/>
        <v>1.9350886841128683</v>
      </c>
      <c r="L22" s="1">
        <v>17352</v>
      </c>
      <c r="M22" s="342">
        <f t="shared" si="5"/>
        <v>1.9179563021643329</v>
      </c>
      <c r="N22" s="1">
        <v>17370</v>
      </c>
      <c r="O22" s="342">
        <f t="shared" si="6"/>
        <v>1.8924846460334632</v>
      </c>
      <c r="P22" s="1">
        <v>17496</v>
      </c>
      <c r="Q22" s="342">
        <f t="shared" si="7"/>
        <v>1.8841185263040003</v>
      </c>
      <c r="R22" s="1">
        <v>17590</v>
      </c>
      <c r="S22" s="342">
        <f t="shared" si="8"/>
        <v>1.8954884357963908</v>
      </c>
      <c r="T22" s="453">
        <v>17750</v>
      </c>
      <c r="U22" s="342">
        <f t="shared" si="9"/>
        <v>1.9052300981274004</v>
      </c>
      <c r="V22" s="453">
        <v>17866</v>
      </c>
      <c r="W22" s="342">
        <f t="shared" si="10"/>
        <v>1.8923702504059392</v>
      </c>
      <c r="X22" s="344"/>
      <c r="Y22" s="531"/>
      <c r="Z22" s="531"/>
      <c r="AA22" s="531"/>
      <c r="AB22" s="531"/>
      <c r="AC22" s="531"/>
      <c r="AD22" s="531"/>
      <c r="AE22" s="343"/>
    </row>
    <row r="23" spans="1:31">
      <c r="A23" s="460" t="s">
        <v>20</v>
      </c>
      <c r="B23" s="1">
        <v>5110</v>
      </c>
      <c r="C23" s="342">
        <f t="shared" si="0"/>
        <v>0.56930731676883006</v>
      </c>
      <c r="D23" s="1">
        <v>5053</v>
      </c>
      <c r="E23" s="342">
        <f t="shared" si="1"/>
        <v>0.56779363909314828</v>
      </c>
      <c r="F23" s="1">
        <v>4958</v>
      </c>
      <c r="G23" s="342">
        <f t="shared" si="2"/>
        <v>0.55821766660962147</v>
      </c>
      <c r="H23" s="1">
        <v>4910</v>
      </c>
      <c r="I23" s="342">
        <f t="shared" si="3"/>
        <v>0.55099757493735346</v>
      </c>
      <c r="J23" s="1">
        <v>4828</v>
      </c>
      <c r="K23" s="342">
        <f t="shared" si="4"/>
        <v>0.5396608229492218</v>
      </c>
      <c r="L23" s="1">
        <v>4799</v>
      </c>
      <c r="M23" s="342">
        <f t="shared" si="5"/>
        <v>0.53044446139272894</v>
      </c>
      <c r="N23" s="1">
        <v>4828</v>
      </c>
      <c r="O23" s="342">
        <f t="shared" si="6"/>
        <v>0.52601703345132766</v>
      </c>
      <c r="P23" s="1">
        <v>4873</v>
      </c>
      <c r="Q23" s="342">
        <f t="shared" si="7"/>
        <v>0.52476620820069697</v>
      </c>
      <c r="R23" s="1">
        <v>4854</v>
      </c>
      <c r="S23" s="342">
        <f t="shared" si="8"/>
        <v>0.52306429035563851</v>
      </c>
      <c r="T23" s="453">
        <v>4864</v>
      </c>
      <c r="U23" s="342">
        <f t="shared" si="9"/>
        <v>0.5220867153403761</v>
      </c>
      <c r="V23" s="453">
        <v>4908</v>
      </c>
      <c r="W23" s="342">
        <f t="shared" si="10"/>
        <v>0.51985632984396901</v>
      </c>
      <c r="X23" s="344"/>
      <c r="Y23" s="531"/>
      <c r="Z23" s="531"/>
      <c r="AA23" s="531"/>
      <c r="AB23" s="531"/>
      <c r="AC23" s="531"/>
      <c r="AD23" s="531"/>
      <c r="AE23" s="343"/>
    </row>
    <row r="24" spans="1:31">
      <c r="A24" s="460" t="s">
        <v>21</v>
      </c>
      <c r="B24" s="1">
        <v>16099</v>
      </c>
      <c r="C24" s="342">
        <f t="shared" si="0"/>
        <v>1.7935965739063395</v>
      </c>
      <c r="D24" s="1">
        <v>16221</v>
      </c>
      <c r="E24" s="342">
        <f t="shared" si="1"/>
        <v>1.8227153413279158</v>
      </c>
      <c r="F24" s="1">
        <v>17090</v>
      </c>
      <c r="G24" s="342">
        <f t="shared" si="2"/>
        <v>1.9241508516253389</v>
      </c>
      <c r="H24" s="1">
        <v>17870</v>
      </c>
      <c r="I24" s="342">
        <f t="shared" si="3"/>
        <v>2.0053618460550928</v>
      </c>
      <c r="J24" s="1">
        <v>18887</v>
      </c>
      <c r="K24" s="342">
        <f t="shared" si="4"/>
        <v>2.1111379376640333</v>
      </c>
      <c r="L24" s="1">
        <v>19672</v>
      </c>
      <c r="M24" s="342">
        <f t="shared" si="5"/>
        <v>2.1743912157778214</v>
      </c>
      <c r="N24" s="1">
        <v>20886</v>
      </c>
      <c r="O24" s="342">
        <f t="shared" si="6"/>
        <v>2.2755575312063856</v>
      </c>
      <c r="P24" s="1">
        <v>21621</v>
      </c>
      <c r="Q24" s="342">
        <f t="shared" si="7"/>
        <v>2.3283337138328073</v>
      </c>
      <c r="R24" s="1">
        <v>21872</v>
      </c>
      <c r="S24" s="342">
        <f t="shared" si="8"/>
        <v>2.3569143301727493</v>
      </c>
      <c r="T24" s="453">
        <v>21915</v>
      </c>
      <c r="U24" s="342">
        <f t="shared" si="9"/>
        <v>2.3522883155189849</v>
      </c>
      <c r="V24" s="453">
        <v>22606</v>
      </c>
      <c r="W24" s="342">
        <f t="shared" si="10"/>
        <v>2.394431987052315</v>
      </c>
      <c r="X24" s="344"/>
      <c r="Y24" s="531"/>
      <c r="Z24" s="531"/>
      <c r="AA24" s="531"/>
      <c r="AB24" s="531"/>
      <c r="AC24" s="531"/>
      <c r="AD24" s="531"/>
      <c r="AE24" s="343"/>
    </row>
    <row r="25" spans="1:31">
      <c r="A25" s="460" t="s">
        <v>22</v>
      </c>
      <c r="B25" s="1">
        <v>206593</v>
      </c>
      <c r="C25" s="342">
        <f t="shared" si="0"/>
        <v>23.016615752098417</v>
      </c>
      <c r="D25" s="1">
        <v>205279</v>
      </c>
      <c r="E25" s="342">
        <f t="shared" si="1"/>
        <v>23.066714909836215</v>
      </c>
      <c r="F25" s="1">
        <v>203811</v>
      </c>
      <c r="G25" s="342">
        <f t="shared" si="2"/>
        <v>22.946934418994264</v>
      </c>
      <c r="H25" s="1">
        <v>203585</v>
      </c>
      <c r="I25" s="342">
        <f t="shared" si="3"/>
        <v>22.846199856134646</v>
      </c>
      <c r="J25" s="1">
        <v>203692</v>
      </c>
      <c r="K25" s="342">
        <f t="shared" si="4"/>
        <v>22.768142574186598</v>
      </c>
      <c r="L25" s="1">
        <v>204856</v>
      </c>
      <c r="M25" s="342">
        <f t="shared" si="5"/>
        <v>22.643202872071033</v>
      </c>
      <c r="N25" s="1">
        <v>207312</v>
      </c>
      <c r="O25" s="342">
        <f t="shared" si="6"/>
        <v>22.58691864930854</v>
      </c>
      <c r="P25" s="1">
        <v>209194</v>
      </c>
      <c r="Q25" s="342">
        <f t="shared" si="7"/>
        <v>22.527794409673014</v>
      </c>
      <c r="R25" s="1">
        <v>208563</v>
      </c>
      <c r="S25" s="342">
        <f t="shared" si="8"/>
        <v>22.474630735361149</v>
      </c>
      <c r="T25" s="453">
        <v>208688</v>
      </c>
      <c r="U25" s="342">
        <f t="shared" si="9"/>
        <v>22.399924434817517</v>
      </c>
      <c r="V25" s="453">
        <v>209395</v>
      </c>
      <c r="W25" s="342">
        <f t="shared" si="10"/>
        <v>22.179159777440482</v>
      </c>
      <c r="X25" s="344"/>
      <c r="Y25" s="531"/>
      <c r="Z25" s="531"/>
      <c r="AA25" s="531"/>
      <c r="AB25" s="531"/>
      <c r="AC25" s="531"/>
      <c r="AD25" s="531"/>
      <c r="AE25" s="343"/>
    </row>
    <row r="26" spans="1:31">
      <c r="A26" s="460" t="s">
        <v>23</v>
      </c>
      <c r="B26" s="1">
        <v>14545</v>
      </c>
      <c r="C26" s="342">
        <f t="shared" si="0"/>
        <v>1.6204647597656816</v>
      </c>
      <c r="D26" s="1">
        <v>14296</v>
      </c>
      <c r="E26" s="342">
        <f t="shared" si="1"/>
        <v>1.6064076517861958</v>
      </c>
      <c r="F26" s="1">
        <v>14246</v>
      </c>
      <c r="G26" s="342">
        <f t="shared" si="2"/>
        <v>1.603946929915423</v>
      </c>
      <c r="H26" s="1">
        <v>14125</v>
      </c>
      <c r="I26" s="342">
        <f t="shared" si="3"/>
        <v>1.5850999482668264</v>
      </c>
      <c r="J26" s="1">
        <v>14189</v>
      </c>
      <c r="K26" s="342">
        <f t="shared" si="4"/>
        <v>1.5860081642142727</v>
      </c>
      <c r="L26" s="1">
        <v>14445</v>
      </c>
      <c r="M26" s="342">
        <f t="shared" si="5"/>
        <v>1.5966389341150178</v>
      </c>
      <c r="N26" s="1">
        <v>14679</v>
      </c>
      <c r="O26" s="342">
        <f t="shared" si="6"/>
        <v>1.599296610197191</v>
      </c>
      <c r="P26" s="1">
        <v>14953</v>
      </c>
      <c r="Q26" s="342">
        <f t="shared" si="7"/>
        <v>1.6102665937256355</v>
      </c>
      <c r="R26" s="1">
        <v>14987</v>
      </c>
      <c r="S26" s="342">
        <f t="shared" si="8"/>
        <v>1.6149906303172545</v>
      </c>
      <c r="T26" s="453">
        <v>15114</v>
      </c>
      <c r="U26" s="342">
        <f t="shared" si="9"/>
        <v>1.6222900114421144</v>
      </c>
      <c r="V26" s="453">
        <v>15285</v>
      </c>
      <c r="W26" s="342">
        <f t="shared" si="10"/>
        <v>1.6189902203881552</v>
      </c>
      <c r="X26" s="344"/>
      <c r="Y26" s="531"/>
      <c r="Z26" s="531"/>
      <c r="AA26" s="531"/>
      <c r="AB26" s="531"/>
      <c r="AC26" s="531"/>
      <c r="AD26" s="531"/>
      <c r="AE26" s="343"/>
    </row>
    <row r="27" spans="1:31">
      <c r="A27" s="460" t="s">
        <v>24</v>
      </c>
      <c r="B27" s="1">
        <v>12634</v>
      </c>
      <c r="C27" s="342">
        <f t="shared" si="0"/>
        <v>1.4075594207548725</v>
      </c>
      <c r="D27" s="1">
        <v>10468</v>
      </c>
      <c r="E27" s="342">
        <f t="shared" si="1"/>
        <v>1.176264360583233</v>
      </c>
      <c r="F27" s="1">
        <v>10690</v>
      </c>
      <c r="G27" s="342">
        <f t="shared" si="2"/>
        <v>1.2035794384947263</v>
      </c>
      <c r="H27" s="1">
        <v>11338</v>
      </c>
      <c r="I27" s="342">
        <f t="shared" si="3"/>
        <v>1.2723442982972941</v>
      </c>
      <c r="J27" s="1">
        <v>10576</v>
      </c>
      <c r="K27" s="342">
        <f t="shared" si="4"/>
        <v>1.1821567654330924</v>
      </c>
      <c r="L27" s="1">
        <v>10755</v>
      </c>
      <c r="M27" s="342">
        <f t="shared" si="5"/>
        <v>1.1887747827211503</v>
      </c>
      <c r="N27" s="1">
        <v>11111</v>
      </c>
      <c r="O27" s="342">
        <f t="shared" si="6"/>
        <v>1.2105582557327468</v>
      </c>
      <c r="P27" s="1">
        <v>11281</v>
      </c>
      <c r="Q27" s="342">
        <f t="shared" si="7"/>
        <v>1.214834310427265</v>
      </c>
      <c r="R27" s="1">
        <v>11115</v>
      </c>
      <c r="S27" s="342">
        <f t="shared" si="8"/>
        <v>1.1977461036882822</v>
      </c>
      <c r="T27" s="453">
        <v>11162</v>
      </c>
      <c r="U27" s="342">
        <f t="shared" si="9"/>
        <v>1.1980945552280586</v>
      </c>
      <c r="V27" s="453">
        <v>11972</v>
      </c>
      <c r="W27" s="342">
        <f t="shared" si="10"/>
        <v>1.2680766057237156</v>
      </c>
      <c r="X27" s="344"/>
      <c r="Y27" s="531"/>
      <c r="Z27" s="531"/>
      <c r="AA27" s="531"/>
      <c r="AB27" s="531"/>
      <c r="AC27" s="531"/>
      <c r="AD27" s="531"/>
      <c r="AE27" s="343"/>
    </row>
    <row r="28" spans="1:31">
      <c r="A28" s="460" t="s">
        <v>25</v>
      </c>
      <c r="B28" s="1">
        <v>9076</v>
      </c>
      <c r="C28" s="342">
        <f t="shared" si="0"/>
        <v>1.0111610972590805</v>
      </c>
      <c r="D28" s="1">
        <v>8998</v>
      </c>
      <c r="E28" s="342">
        <f t="shared" si="1"/>
        <v>1.0110839431150105</v>
      </c>
      <c r="F28" s="1">
        <v>8930</v>
      </c>
      <c r="G28" s="342">
        <f t="shared" si="2"/>
        <v>1.0054222998838078</v>
      </c>
      <c r="H28" s="1">
        <v>8873</v>
      </c>
      <c r="I28" s="342">
        <f t="shared" si="3"/>
        <v>0.99572331617497711</v>
      </c>
      <c r="J28" s="1">
        <v>8873</v>
      </c>
      <c r="K28" s="342">
        <f t="shared" si="4"/>
        <v>0.99180001699015019</v>
      </c>
      <c r="L28" s="1">
        <v>8947</v>
      </c>
      <c r="M28" s="342">
        <f t="shared" si="5"/>
        <v>0.98893240176719022</v>
      </c>
      <c r="N28" s="1">
        <v>8934</v>
      </c>
      <c r="O28" s="342">
        <f t="shared" si="6"/>
        <v>0.97337120481652051</v>
      </c>
      <c r="P28" s="1">
        <v>8940</v>
      </c>
      <c r="Q28" s="342">
        <f t="shared" si="7"/>
        <v>0.96273546097152285</v>
      </c>
      <c r="R28" s="1">
        <v>8918</v>
      </c>
      <c r="S28" s="342">
        <f t="shared" si="8"/>
        <v>0.96099862822241111</v>
      </c>
      <c r="T28" s="453">
        <v>9005</v>
      </c>
      <c r="U28" s="342">
        <f t="shared" si="9"/>
        <v>0.96656884696547829</v>
      </c>
      <c r="V28" s="453">
        <v>9145</v>
      </c>
      <c r="W28" s="342">
        <f t="shared" si="10"/>
        <v>0.9686402070951704</v>
      </c>
      <c r="X28" s="344"/>
      <c r="Y28" s="531"/>
      <c r="Z28" s="531"/>
      <c r="AA28" s="531"/>
      <c r="AB28" s="531"/>
      <c r="AC28" s="531"/>
      <c r="AD28" s="531"/>
      <c r="AE28" s="343"/>
    </row>
    <row r="29" spans="1:31">
      <c r="A29" s="460" t="s">
        <v>26</v>
      </c>
      <c r="B29" s="1">
        <v>5082</v>
      </c>
      <c r="C29" s="342">
        <f t="shared" si="0"/>
        <v>0.56618782462215156</v>
      </c>
      <c r="D29" s="1">
        <v>4727</v>
      </c>
      <c r="E29" s="342">
        <f t="shared" si="1"/>
        <v>0.53116179140971931</v>
      </c>
      <c r="F29" s="1">
        <v>4805</v>
      </c>
      <c r="G29" s="342">
        <f t="shared" si="2"/>
        <v>0.54099150626446768</v>
      </c>
      <c r="H29" s="1">
        <v>4786</v>
      </c>
      <c r="I29" s="342">
        <f t="shared" si="3"/>
        <v>0.53708236123221464</v>
      </c>
      <c r="J29" s="1">
        <v>4848</v>
      </c>
      <c r="K29" s="342">
        <f t="shared" si="4"/>
        <v>0.54189636902606197</v>
      </c>
      <c r="L29" s="1">
        <v>4757</v>
      </c>
      <c r="M29" s="342">
        <f t="shared" si="5"/>
        <v>0.52580210519800197</v>
      </c>
      <c r="N29" s="1">
        <v>4693</v>
      </c>
      <c r="O29" s="342">
        <f t="shared" si="6"/>
        <v>0.51130860355987584</v>
      </c>
      <c r="P29" s="1">
        <v>4743</v>
      </c>
      <c r="Q29" s="342">
        <f t="shared" si="7"/>
        <v>0.5107666992603952</v>
      </c>
      <c r="R29" s="1">
        <v>4692</v>
      </c>
      <c r="S29" s="342">
        <f t="shared" si="8"/>
        <v>0.50560726212374452</v>
      </c>
      <c r="T29" s="453">
        <v>4644</v>
      </c>
      <c r="U29" s="342">
        <f t="shared" si="9"/>
        <v>0.49847259581428999</v>
      </c>
      <c r="V29" s="453">
        <v>4679</v>
      </c>
      <c r="W29" s="342">
        <f t="shared" si="10"/>
        <v>0.49560060459248795</v>
      </c>
      <c r="X29" s="210"/>
      <c r="Y29" s="531"/>
      <c r="Z29" s="531"/>
      <c r="AA29" s="531"/>
      <c r="AB29" s="531"/>
      <c r="AC29" s="531"/>
      <c r="AD29" s="531"/>
    </row>
    <row r="30" spans="1:31">
      <c r="A30" s="460" t="s">
        <v>27</v>
      </c>
      <c r="B30" s="1">
        <v>23805</v>
      </c>
      <c r="C30" s="342">
        <f t="shared" si="0"/>
        <v>2.6521253768457922</v>
      </c>
      <c r="D30" s="1">
        <v>23929</v>
      </c>
      <c r="E30" s="342">
        <f t="shared" si="1"/>
        <v>2.6888450405422413</v>
      </c>
      <c r="F30" s="1">
        <v>23893</v>
      </c>
      <c r="G30" s="342">
        <f t="shared" si="2"/>
        <v>2.6900957459265196</v>
      </c>
      <c r="H30" s="1">
        <v>23772</v>
      </c>
      <c r="I30" s="342">
        <f t="shared" si="3"/>
        <v>2.6676811306335573</v>
      </c>
      <c r="J30" s="1">
        <v>23812</v>
      </c>
      <c r="K30" s="342">
        <f t="shared" si="4"/>
        <v>2.6616411590859301</v>
      </c>
      <c r="L30" s="1">
        <v>23961</v>
      </c>
      <c r="M30" s="342">
        <f t="shared" si="5"/>
        <v>2.6484642090917232</v>
      </c>
      <c r="N30" s="1">
        <v>24134</v>
      </c>
      <c r="O30" s="342">
        <f t="shared" si="6"/>
        <v>2.6294314592614625</v>
      </c>
      <c r="P30" s="1">
        <v>24201</v>
      </c>
      <c r="Q30" s="342">
        <f t="shared" si="7"/>
        <v>2.6061701220326428</v>
      </c>
      <c r="R30" s="1">
        <v>24346</v>
      </c>
      <c r="S30" s="342">
        <f t="shared" si="8"/>
        <v>2.623511168726488</v>
      </c>
      <c r="T30" s="453">
        <v>24592</v>
      </c>
      <c r="U30" s="342">
        <f t="shared" si="9"/>
        <v>2.6396292153886778</v>
      </c>
      <c r="V30" s="453">
        <v>24652</v>
      </c>
      <c r="W30" s="342">
        <f t="shared" si="10"/>
        <v>2.6111447113515736</v>
      </c>
      <c r="Y30" s="531"/>
      <c r="Z30" s="531"/>
      <c r="AA30" s="531"/>
      <c r="AB30" s="531"/>
      <c r="AC30" s="531"/>
      <c r="AD30" s="531"/>
    </row>
    <row r="31" spans="1:31">
      <c r="A31" s="460" t="s">
        <v>28</v>
      </c>
      <c r="B31" s="1">
        <v>2815</v>
      </c>
      <c r="C31" s="342">
        <f t="shared" si="0"/>
        <v>0.3136203711750013</v>
      </c>
      <c r="D31" s="1">
        <v>2775</v>
      </c>
      <c r="E31" s="342">
        <f t="shared" si="1"/>
        <v>0.31182017583286886</v>
      </c>
      <c r="F31" s="1">
        <v>2698</v>
      </c>
      <c r="G31" s="342">
        <f t="shared" si="2"/>
        <v>0.30376588634787388</v>
      </c>
      <c r="H31" s="1">
        <v>2658</v>
      </c>
      <c r="I31" s="342">
        <f t="shared" si="3"/>
        <v>0.29827933893757341</v>
      </c>
      <c r="J31" s="1">
        <v>2650</v>
      </c>
      <c r="K31" s="342">
        <f t="shared" si="4"/>
        <v>0.29620985518132514</v>
      </c>
      <c r="L31" s="1">
        <v>2670</v>
      </c>
      <c r="M31" s="342">
        <f t="shared" si="5"/>
        <v>0.29512121523621304</v>
      </c>
      <c r="N31" s="1">
        <v>2763</v>
      </c>
      <c r="O31" s="342">
        <f t="shared" si="6"/>
        <v>0.30103253177837991</v>
      </c>
      <c r="P31" s="1">
        <v>2852</v>
      </c>
      <c r="Q31" s="342">
        <f t="shared" si="7"/>
        <v>0.30712768844415916</v>
      </c>
      <c r="R31" s="1">
        <v>2829</v>
      </c>
      <c r="S31" s="342">
        <f t="shared" si="8"/>
        <v>0.30485143745696358</v>
      </c>
      <c r="T31" s="453">
        <v>2813</v>
      </c>
      <c r="U31" s="342">
        <f t="shared" si="9"/>
        <v>0.30193871921309168</v>
      </c>
      <c r="V31" s="453">
        <v>2784</v>
      </c>
      <c r="W31" s="342">
        <f t="shared" si="10"/>
        <v>0.29488183013154229</v>
      </c>
      <c r="Y31" s="531"/>
      <c r="Z31" s="531"/>
      <c r="AA31" s="531"/>
      <c r="AB31" s="531"/>
      <c r="AC31" s="531"/>
      <c r="AD31" s="531"/>
    </row>
    <row r="32" spans="1:31">
      <c r="A32" s="460" t="s">
        <v>29</v>
      </c>
      <c r="B32" s="1">
        <v>11078</v>
      </c>
      <c r="C32" s="342">
        <f t="shared" si="0"/>
        <v>1.2342047857465948</v>
      </c>
      <c r="D32" s="1">
        <v>11097</v>
      </c>
      <c r="E32" s="342">
        <f t="shared" si="1"/>
        <v>1.2469436004386831</v>
      </c>
      <c r="F32" s="1">
        <v>11107</v>
      </c>
      <c r="G32" s="342">
        <f t="shared" si="2"/>
        <v>1.2505291696315177</v>
      </c>
      <c r="H32" s="1">
        <v>11114</v>
      </c>
      <c r="I32" s="342">
        <f t="shared" si="3"/>
        <v>1.2472071380557528</v>
      </c>
      <c r="J32" s="1">
        <v>11108</v>
      </c>
      <c r="K32" s="342">
        <f t="shared" si="4"/>
        <v>1.2416222910770414</v>
      </c>
      <c r="L32" s="1">
        <v>11203</v>
      </c>
      <c r="M32" s="342">
        <f t="shared" si="5"/>
        <v>1.2382932487982377</v>
      </c>
      <c r="N32" s="1">
        <v>11294</v>
      </c>
      <c r="O32" s="342">
        <f t="shared" si="6"/>
        <v>1.2304963495856036</v>
      </c>
      <c r="P32" s="1">
        <v>11287</v>
      </c>
      <c r="Q32" s="342">
        <f t="shared" si="7"/>
        <v>1.2154804416091252</v>
      </c>
      <c r="R32" s="1">
        <v>11326</v>
      </c>
      <c r="S32" s="342">
        <f t="shared" si="8"/>
        <v>1.2204833441631564</v>
      </c>
      <c r="T32" s="453">
        <v>11359</v>
      </c>
      <c r="U32" s="342">
        <f t="shared" si="9"/>
        <v>1.2192399258945994</v>
      </c>
      <c r="V32" s="453">
        <v>11344</v>
      </c>
      <c r="W32" s="342">
        <f t="shared" si="10"/>
        <v>1.2015587216279511</v>
      </c>
      <c r="Y32" s="531"/>
      <c r="Z32" s="531"/>
      <c r="AA32" s="531"/>
      <c r="AB32" s="531"/>
      <c r="AC32" s="531"/>
      <c r="AD32" s="531"/>
    </row>
    <row r="33" spans="1:30">
      <c r="A33" s="460" t="s">
        <v>30</v>
      </c>
      <c r="B33" s="1">
        <v>9069</v>
      </c>
      <c r="C33" s="342">
        <f t="shared" si="0"/>
        <v>1.0103812242224108</v>
      </c>
      <c r="D33" s="1">
        <v>9026</v>
      </c>
      <c r="E33" s="342">
        <f t="shared" si="1"/>
        <v>1.0142302367810718</v>
      </c>
      <c r="F33" s="1">
        <v>9026</v>
      </c>
      <c r="G33" s="342">
        <f t="shared" si="2"/>
        <v>1.016230871080767</v>
      </c>
      <c r="H33" s="1">
        <v>8969</v>
      </c>
      <c r="I33" s="342">
        <f t="shared" si="3"/>
        <v>1.0064963848499233</v>
      </c>
      <c r="J33" s="1">
        <v>8969</v>
      </c>
      <c r="K33" s="342">
        <f t="shared" si="4"/>
        <v>1.0025306381589831</v>
      </c>
      <c r="L33" s="1">
        <v>9040</v>
      </c>
      <c r="M33" s="342">
        <f t="shared" si="5"/>
        <v>0.99921190476979993</v>
      </c>
      <c r="N33" s="1">
        <v>9185</v>
      </c>
      <c r="O33" s="342">
        <f t="shared" si="6"/>
        <v>1.000717989281368</v>
      </c>
      <c r="P33" s="1">
        <v>9158</v>
      </c>
      <c r="Q33" s="342">
        <f t="shared" si="7"/>
        <v>0.98621156057910586</v>
      </c>
      <c r="R33" s="1">
        <v>9161</v>
      </c>
      <c r="S33" s="342">
        <f t="shared" si="8"/>
        <v>0.9871841705702521</v>
      </c>
      <c r="T33" s="453">
        <v>9170</v>
      </c>
      <c r="U33" s="342">
        <f t="shared" si="9"/>
        <v>0.98427943661004291</v>
      </c>
      <c r="V33" s="453">
        <v>9228</v>
      </c>
      <c r="W33" s="342">
        <f t="shared" si="10"/>
        <v>0.97743158349636217</v>
      </c>
      <c r="Y33" s="531"/>
      <c r="Z33" s="531"/>
      <c r="AA33" s="531"/>
      <c r="AB33" s="531"/>
      <c r="AC33" s="531"/>
      <c r="AD33" s="531"/>
    </row>
    <row r="34" spans="1:30">
      <c r="A34" s="460" t="s">
        <v>31</v>
      </c>
      <c r="B34" s="1">
        <v>1804</v>
      </c>
      <c r="C34" s="342">
        <f t="shared" si="0"/>
        <v>0.2009844225931447</v>
      </c>
      <c r="D34" s="1">
        <v>1715</v>
      </c>
      <c r="E34" s="342">
        <f t="shared" si="1"/>
        <v>0.19271048704625951</v>
      </c>
      <c r="F34" s="1">
        <v>1671</v>
      </c>
      <c r="G34" s="342">
        <f t="shared" si="2"/>
        <v>0.18813669239707087</v>
      </c>
      <c r="H34" s="1">
        <v>1630</v>
      </c>
      <c r="I34" s="342">
        <f t="shared" si="3"/>
        <v>0.18291772854335767</v>
      </c>
      <c r="J34" s="1">
        <v>1615</v>
      </c>
      <c r="K34" s="342">
        <f t="shared" si="4"/>
        <v>0.18052034570484532</v>
      </c>
      <c r="L34" s="1">
        <v>1645</v>
      </c>
      <c r="M34" s="342">
        <f t="shared" si="5"/>
        <v>0.18182561762680541</v>
      </c>
      <c r="N34" s="1">
        <v>1667</v>
      </c>
      <c r="O34" s="342">
        <f t="shared" si="6"/>
        <v>0.18162187132629726</v>
      </c>
      <c r="P34" s="1">
        <v>1715</v>
      </c>
      <c r="Q34" s="342">
        <f t="shared" si="7"/>
        <v>0.18468582948167356</v>
      </c>
      <c r="R34" s="1">
        <v>1789</v>
      </c>
      <c r="S34" s="342">
        <f t="shared" si="8"/>
        <v>0.19278162658554537</v>
      </c>
      <c r="T34" s="453">
        <v>1767</v>
      </c>
      <c r="U34" s="342">
        <f t="shared" si="9"/>
        <v>0.189664314557246</v>
      </c>
      <c r="V34" s="453">
        <v>1823</v>
      </c>
      <c r="W34" s="342">
        <f t="shared" si="10"/>
        <v>0.19309252023340576</v>
      </c>
      <c r="Z34" s="1"/>
    </row>
    <row r="35" spans="1:30">
      <c r="A35" s="461" t="s">
        <v>0</v>
      </c>
      <c r="B35" s="465">
        <v>897582</v>
      </c>
      <c r="C35" s="342">
        <f>(B35*100)/$B$35</f>
        <v>100</v>
      </c>
      <c r="D35" s="465">
        <v>889936</v>
      </c>
      <c r="E35" s="342">
        <f t="shared" si="1"/>
        <v>100</v>
      </c>
      <c r="F35" s="465">
        <v>888184</v>
      </c>
      <c r="G35" s="342">
        <f t="shared" si="2"/>
        <v>100</v>
      </c>
      <c r="H35" s="465">
        <v>891111</v>
      </c>
      <c r="I35" s="342">
        <f t="shared" si="3"/>
        <v>100</v>
      </c>
      <c r="J35" s="465">
        <v>894636</v>
      </c>
      <c r="K35" s="342">
        <f t="shared" si="4"/>
        <v>100</v>
      </c>
      <c r="L35" s="465">
        <v>904713</v>
      </c>
      <c r="M35" s="342">
        <f t="shared" si="5"/>
        <v>100</v>
      </c>
      <c r="N35" s="465">
        <v>917841</v>
      </c>
      <c r="O35" s="342">
        <f t="shared" si="6"/>
        <v>100</v>
      </c>
      <c r="P35" s="465">
        <v>928604</v>
      </c>
      <c r="Q35" s="342">
        <f t="shared" si="7"/>
        <v>100</v>
      </c>
      <c r="R35" s="465">
        <v>927993</v>
      </c>
      <c r="S35" s="342">
        <f t="shared" si="8"/>
        <v>100</v>
      </c>
      <c r="T35" s="466">
        <v>931646</v>
      </c>
      <c r="U35" s="342">
        <f t="shared" si="9"/>
        <v>100</v>
      </c>
      <c r="V35" s="466">
        <v>944107</v>
      </c>
      <c r="W35" s="342">
        <f t="shared" si="10"/>
        <v>100</v>
      </c>
      <c r="X35" s="1"/>
    </row>
    <row r="36" spans="1:30">
      <c r="X36" s="1"/>
    </row>
    <row r="37" spans="1:30">
      <c r="A37" s="206" t="s">
        <v>425</v>
      </c>
      <c r="Y37" s="136"/>
    </row>
    <row r="38" spans="1:30">
      <c r="Y38" s="1"/>
    </row>
    <row r="39" spans="1:30" ht="25.5" customHeight="1">
      <c r="A39" s="532" t="s">
        <v>42</v>
      </c>
      <c r="B39" s="532"/>
      <c r="C39" s="532"/>
      <c r="D39" s="532"/>
      <c r="E39" s="532"/>
      <c r="F39" s="532"/>
      <c r="G39" s="532"/>
      <c r="H39" s="532"/>
      <c r="I39" s="532"/>
      <c r="J39" s="532"/>
      <c r="K39" s="532"/>
      <c r="L39" s="532"/>
      <c r="M39" s="340"/>
    </row>
    <row r="40" spans="1:30">
      <c r="A40" s="2" t="s">
        <v>41</v>
      </c>
    </row>
    <row r="41" spans="1:30">
      <c r="R41" s="1"/>
      <c r="X41" s="505"/>
    </row>
    <row r="42" spans="1:30">
      <c r="R42" s="1"/>
    </row>
    <row r="43" spans="1:30">
      <c r="R43" s="1"/>
    </row>
    <row r="44" spans="1:30">
      <c r="R44" s="1"/>
    </row>
  </sheetData>
  <sheetProtection sheet="1" objects="1" scenarios="1"/>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sqref="A1:E1"/>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58" t="s">
        <v>729</v>
      </c>
      <c r="B1" s="558"/>
      <c r="C1" s="558"/>
      <c r="D1" s="558"/>
      <c r="E1" s="558"/>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63">
        <v>114.682</v>
      </c>
      <c r="C5" s="64">
        <v>0.5</v>
      </c>
      <c r="D5" s="64">
        <v>3.4</v>
      </c>
      <c r="E5" s="65">
        <v>0.4</v>
      </c>
    </row>
    <row r="6" spans="1:9">
      <c r="A6" s="61" t="s">
        <v>171</v>
      </c>
      <c r="B6" s="66">
        <v>131.68700000000001</v>
      </c>
      <c r="C6" s="67">
        <v>0.6</v>
      </c>
      <c r="D6" s="67">
        <v>6.2</v>
      </c>
      <c r="E6" s="68">
        <v>0.7</v>
      </c>
    </row>
    <row r="7" spans="1:9">
      <c r="A7" s="61" t="s">
        <v>172</v>
      </c>
      <c r="B7" s="66">
        <v>113.01900000000001</v>
      </c>
      <c r="C7" s="67">
        <v>2.9</v>
      </c>
      <c r="D7" s="67">
        <v>6.2</v>
      </c>
      <c r="E7" s="68">
        <v>3.1</v>
      </c>
    </row>
    <row r="8" spans="1:9">
      <c r="A8" s="61" t="s">
        <v>173</v>
      </c>
      <c r="B8" s="66">
        <v>89.762</v>
      </c>
      <c r="C8" s="67">
        <v>-1.3</v>
      </c>
      <c r="D8" s="67">
        <v>2.9</v>
      </c>
      <c r="E8" s="68">
        <v>-16.3</v>
      </c>
    </row>
    <row r="9" spans="1:9">
      <c r="A9" s="61" t="s">
        <v>174</v>
      </c>
      <c r="B9" s="66">
        <v>103.779</v>
      </c>
      <c r="C9" s="67">
        <v>-0.9</v>
      </c>
      <c r="D9" s="67">
        <v>-0.5</v>
      </c>
      <c r="E9" s="68">
        <v>1.6</v>
      </c>
      <c r="I9" s="316"/>
    </row>
    <row r="10" spans="1:9" ht="12.75" customHeight="1">
      <c r="A10" s="61" t="s">
        <v>175</v>
      </c>
      <c r="B10" s="66">
        <v>112.505</v>
      </c>
      <c r="C10" s="67">
        <v>0</v>
      </c>
      <c r="D10" s="67">
        <v>1.1000000000000001</v>
      </c>
      <c r="E10" s="68">
        <v>-0.7</v>
      </c>
    </row>
    <row r="11" spans="1:9" ht="12.75" customHeight="1">
      <c r="A11" s="61" t="s">
        <v>176</v>
      </c>
      <c r="B11" s="66">
        <v>105.27800000000001</v>
      </c>
      <c r="C11" s="67">
        <v>0.2</v>
      </c>
      <c r="D11" s="67">
        <v>3.5</v>
      </c>
      <c r="E11" s="68">
        <v>0.4</v>
      </c>
    </row>
    <row r="12" spans="1:9" ht="12.75" customHeight="1">
      <c r="A12" s="61" t="s">
        <v>177</v>
      </c>
      <c r="B12" s="66">
        <v>113.557</v>
      </c>
      <c r="C12" s="67">
        <v>1.3</v>
      </c>
      <c r="D12" s="67">
        <v>1.6</v>
      </c>
      <c r="E12" s="68">
        <v>0.6</v>
      </c>
    </row>
    <row r="13" spans="1:9" ht="12.75" customHeight="1">
      <c r="A13" s="61" t="s">
        <v>178</v>
      </c>
      <c r="B13" s="66">
        <v>102.85899999999999</v>
      </c>
      <c r="C13" s="67">
        <v>-0.1</v>
      </c>
      <c r="D13" s="67">
        <v>0.6</v>
      </c>
      <c r="E13" s="68">
        <v>1.9</v>
      </c>
    </row>
    <row r="14" spans="1:9" ht="12.75" customHeight="1">
      <c r="A14" s="61" t="s">
        <v>179</v>
      </c>
      <c r="B14" s="66">
        <v>106.328</v>
      </c>
      <c r="C14" s="67">
        <v>0.4</v>
      </c>
      <c r="D14" s="67">
        <v>2.4</v>
      </c>
      <c r="E14" s="68">
        <v>-0.7</v>
      </c>
    </row>
    <row r="15" spans="1:9" ht="12.75" customHeight="1">
      <c r="A15" s="61" t="s">
        <v>180</v>
      </c>
      <c r="B15" s="66">
        <v>106.705</v>
      </c>
      <c r="C15" s="67">
        <v>0.1</v>
      </c>
      <c r="D15" s="67">
        <v>3.3</v>
      </c>
      <c r="E15" s="68">
        <v>0.2</v>
      </c>
    </row>
    <row r="16" spans="1:9" ht="12.75" customHeight="1">
      <c r="A16" s="61" t="s">
        <v>181</v>
      </c>
      <c r="B16" s="66">
        <v>120.08499999999999</v>
      </c>
      <c r="C16" s="67">
        <v>0.9</v>
      </c>
      <c r="D16" s="67">
        <v>7.1</v>
      </c>
      <c r="E16" s="68">
        <v>2.5</v>
      </c>
    </row>
    <row r="17" spans="1:8" ht="12.75" customHeight="1">
      <c r="A17" s="61" t="s">
        <v>182</v>
      </c>
      <c r="B17" s="69">
        <v>112.291</v>
      </c>
      <c r="C17" s="70">
        <v>0.2</v>
      </c>
      <c r="D17" s="70">
        <v>3</v>
      </c>
      <c r="E17" s="71">
        <v>0.8</v>
      </c>
    </row>
    <row r="18" spans="1:8" ht="12.75" customHeight="1">
      <c r="A18" s="59" t="s">
        <v>183</v>
      </c>
      <c r="B18" s="59"/>
      <c r="C18" s="59"/>
      <c r="D18" s="59"/>
      <c r="E18" s="59"/>
    </row>
    <row r="19" spans="1:8" ht="12.75" customHeight="1">
      <c r="A19" s="61" t="s">
        <v>170</v>
      </c>
      <c r="B19" s="63">
        <v>114.255</v>
      </c>
      <c r="C19" s="64">
        <v>0.3</v>
      </c>
      <c r="D19" s="64">
        <v>2.8</v>
      </c>
      <c r="E19" s="65">
        <v>0.4</v>
      </c>
    </row>
    <row r="20" spans="1:8" ht="12.75" customHeight="1">
      <c r="A20" s="61" t="s">
        <v>171</v>
      </c>
      <c r="B20" s="66">
        <v>131.821</v>
      </c>
      <c r="C20" s="67">
        <v>0.8</v>
      </c>
      <c r="D20" s="67">
        <v>6.4</v>
      </c>
      <c r="E20" s="68">
        <v>1.1000000000000001</v>
      </c>
    </row>
    <row r="21" spans="1:8" ht="12.75" customHeight="1">
      <c r="A21" s="61" t="s">
        <v>172</v>
      </c>
      <c r="B21" s="66">
        <v>112.371</v>
      </c>
      <c r="C21" s="67">
        <v>3.1</v>
      </c>
      <c r="D21" s="67">
        <v>4.5999999999999996</v>
      </c>
      <c r="E21" s="68">
        <v>3.5</v>
      </c>
    </row>
    <row r="22" spans="1:8" ht="12.75" customHeight="1">
      <c r="A22" s="61" t="s">
        <v>173</v>
      </c>
      <c r="B22" s="66">
        <v>91.347999999999999</v>
      </c>
      <c r="C22" s="67">
        <v>-5.8</v>
      </c>
      <c r="D22" s="67">
        <v>-1.7</v>
      </c>
      <c r="E22" s="68">
        <v>-13</v>
      </c>
    </row>
    <row r="23" spans="1:8" ht="12.75" customHeight="1">
      <c r="A23" s="61" t="s">
        <v>174</v>
      </c>
      <c r="B23" s="66">
        <v>102.158</v>
      </c>
      <c r="C23" s="67">
        <v>-1.3</v>
      </c>
      <c r="D23" s="67">
        <v>-1</v>
      </c>
      <c r="E23" s="68">
        <v>1.2</v>
      </c>
    </row>
    <row r="24" spans="1:8" ht="12.75" customHeight="1">
      <c r="A24" s="61" t="s">
        <v>175</v>
      </c>
      <c r="B24" s="66">
        <v>110.056</v>
      </c>
      <c r="C24" s="67">
        <v>0.2</v>
      </c>
      <c r="D24" s="67">
        <v>0.8</v>
      </c>
      <c r="E24" s="68">
        <v>-0.3</v>
      </c>
    </row>
    <row r="25" spans="1:8" ht="12.75" customHeight="1">
      <c r="A25" s="61" t="s">
        <v>176</v>
      </c>
      <c r="B25" s="66">
        <v>104.393</v>
      </c>
      <c r="C25" s="67">
        <v>0.1</v>
      </c>
      <c r="D25" s="67">
        <v>2</v>
      </c>
      <c r="E25" s="68">
        <v>0.5</v>
      </c>
    </row>
    <row r="26" spans="1:8" ht="12.75" customHeight="1">
      <c r="A26" s="61" t="s">
        <v>177</v>
      </c>
      <c r="B26" s="66">
        <v>113.842</v>
      </c>
      <c r="C26" s="67">
        <v>1.2</v>
      </c>
      <c r="D26" s="67">
        <v>1.5</v>
      </c>
      <c r="E26" s="68">
        <v>0.7</v>
      </c>
    </row>
    <row r="27" spans="1:8">
      <c r="A27" s="61" t="s">
        <v>178</v>
      </c>
      <c r="B27" s="66">
        <v>102.03</v>
      </c>
      <c r="C27" s="67">
        <v>-0.1</v>
      </c>
      <c r="D27" s="67">
        <v>0.1</v>
      </c>
      <c r="E27" s="68">
        <v>1.8</v>
      </c>
      <c r="G27" s="226"/>
      <c r="H27" s="226"/>
    </row>
    <row r="28" spans="1:8">
      <c r="A28" s="61" t="s">
        <v>179</v>
      </c>
      <c r="B28" s="66">
        <v>107.988</v>
      </c>
      <c r="C28" s="67">
        <v>0.2</v>
      </c>
      <c r="D28" s="67">
        <v>1.6</v>
      </c>
      <c r="E28" s="68">
        <v>-0.6</v>
      </c>
    </row>
    <row r="29" spans="1:8">
      <c r="A29" s="61" t="s">
        <v>180</v>
      </c>
      <c r="B29" s="66">
        <v>107.68600000000001</v>
      </c>
      <c r="C29" s="67">
        <v>0</v>
      </c>
      <c r="D29" s="67">
        <v>3.7</v>
      </c>
      <c r="E29" s="68">
        <v>0</v>
      </c>
    </row>
    <row r="30" spans="1:8">
      <c r="A30" s="61" t="s">
        <v>181</v>
      </c>
      <c r="B30" s="66">
        <v>119.41</v>
      </c>
      <c r="C30" s="67">
        <v>0.4</v>
      </c>
      <c r="D30" s="67">
        <v>5.8</v>
      </c>
      <c r="E30" s="68">
        <v>1.1000000000000001</v>
      </c>
    </row>
    <row r="31" spans="1:8">
      <c r="A31" s="61" t="s">
        <v>182</v>
      </c>
      <c r="B31" s="69">
        <v>109.114</v>
      </c>
      <c r="C31" s="70">
        <v>0.5</v>
      </c>
      <c r="D31" s="70">
        <v>2</v>
      </c>
      <c r="E31" s="71">
        <v>1.4</v>
      </c>
    </row>
    <row r="32" spans="1:8">
      <c r="A32" s="59" t="s">
        <v>184</v>
      </c>
      <c r="B32" s="59"/>
      <c r="C32" s="59"/>
      <c r="D32" s="59"/>
      <c r="E32" s="59"/>
    </row>
    <row r="33" spans="1:5" s="407" customFormat="1">
      <c r="A33" s="61" t="s">
        <v>170</v>
      </c>
      <c r="B33" s="63">
        <v>114.456</v>
      </c>
      <c r="C33" s="64">
        <v>0.4</v>
      </c>
      <c r="D33" s="64">
        <v>3.1</v>
      </c>
      <c r="E33" s="65">
        <v>0.4</v>
      </c>
    </row>
    <row r="34" spans="1:5">
      <c r="A34" s="61" t="s">
        <v>171</v>
      </c>
      <c r="B34" s="66">
        <v>131.75899999999999</v>
      </c>
      <c r="C34" s="67">
        <v>0.7</v>
      </c>
      <c r="D34" s="67">
        <v>6.3</v>
      </c>
      <c r="E34" s="68">
        <v>0.9</v>
      </c>
    </row>
    <row r="35" spans="1:5">
      <c r="A35" s="61" t="s">
        <v>172</v>
      </c>
      <c r="B35" s="66">
        <v>112.663</v>
      </c>
      <c r="C35" s="67">
        <v>3</v>
      </c>
      <c r="D35" s="67">
        <v>5.3</v>
      </c>
      <c r="E35" s="68">
        <v>3.3</v>
      </c>
    </row>
    <row r="36" spans="1:5">
      <c r="A36" s="61" t="s">
        <v>173</v>
      </c>
      <c r="B36" s="66">
        <v>90.638000000000005</v>
      </c>
      <c r="C36" s="67">
        <v>-3.8</v>
      </c>
      <c r="D36" s="67">
        <v>0.4</v>
      </c>
      <c r="E36" s="68">
        <v>-14.6</v>
      </c>
    </row>
    <row r="37" spans="1:5">
      <c r="A37" s="61" t="s">
        <v>174</v>
      </c>
      <c r="B37" s="66">
        <v>102.935</v>
      </c>
      <c r="C37" s="67">
        <v>-1.1000000000000001</v>
      </c>
      <c r="D37" s="67">
        <v>-0.8</v>
      </c>
      <c r="E37" s="68">
        <v>1.3</v>
      </c>
    </row>
    <row r="38" spans="1:5" ht="12.75" customHeight="1">
      <c r="A38" s="61" t="s">
        <v>175</v>
      </c>
      <c r="B38" s="66">
        <v>111.23399999999999</v>
      </c>
      <c r="C38" s="67">
        <v>0.1</v>
      </c>
      <c r="D38" s="67">
        <v>0.9</v>
      </c>
      <c r="E38" s="68">
        <v>-0.5</v>
      </c>
    </row>
    <row r="39" spans="1:5">
      <c r="A39" s="61" t="s">
        <v>176</v>
      </c>
      <c r="B39" s="66">
        <v>104.804</v>
      </c>
      <c r="C39" s="67">
        <v>0.2</v>
      </c>
      <c r="D39" s="67">
        <v>2.7</v>
      </c>
      <c r="E39" s="68">
        <v>0.4</v>
      </c>
    </row>
    <row r="40" spans="1:5">
      <c r="A40" s="61" t="s">
        <v>177</v>
      </c>
      <c r="B40" s="66">
        <v>113.75700000000001</v>
      </c>
      <c r="C40" s="67">
        <v>1.3</v>
      </c>
      <c r="D40" s="67">
        <v>1.5</v>
      </c>
      <c r="E40" s="68">
        <v>0.7</v>
      </c>
    </row>
    <row r="41" spans="1:5">
      <c r="A41" s="61" t="s">
        <v>178</v>
      </c>
      <c r="B41" s="66">
        <v>102.438</v>
      </c>
      <c r="C41" s="67">
        <v>-0.1</v>
      </c>
      <c r="D41" s="67">
        <v>0.4</v>
      </c>
      <c r="E41" s="68">
        <v>1.8</v>
      </c>
    </row>
    <row r="42" spans="1:5">
      <c r="A42" s="61" t="s">
        <v>179</v>
      </c>
      <c r="B42" s="66">
        <v>107.194</v>
      </c>
      <c r="C42" s="67">
        <v>0.3</v>
      </c>
      <c r="D42" s="67">
        <v>2</v>
      </c>
      <c r="E42" s="68">
        <v>-0.7</v>
      </c>
    </row>
    <row r="43" spans="1:5">
      <c r="A43" s="61" t="s">
        <v>180</v>
      </c>
      <c r="B43" s="66">
        <v>107.242</v>
      </c>
      <c r="C43" s="67">
        <v>0</v>
      </c>
      <c r="D43" s="67">
        <v>3.5</v>
      </c>
      <c r="E43" s="68">
        <v>0.1</v>
      </c>
    </row>
    <row r="44" spans="1:5">
      <c r="A44" s="61" t="s">
        <v>181</v>
      </c>
      <c r="B44" s="66">
        <v>119.724</v>
      </c>
      <c r="C44" s="67">
        <v>0.6</v>
      </c>
      <c r="D44" s="67">
        <v>6.4</v>
      </c>
      <c r="E44" s="68">
        <v>1.8</v>
      </c>
    </row>
    <row r="45" spans="1:5">
      <c r="A45" s="61" t="s">
        <v>182</v>
      </c>
      <c r="B45" s="69">
        <v>110.569</v>
      </c>
      <c r="C45" s="70">
        <v>0.3</v>
      </c>
      <c r="D45" s="70">
        <v>2.5</v>
      </c>
      <c r="E45" s="71">
        <v>1.2</v>
      </c>
    </row>
    <row r="46" spans="1:5">
      <c r="A46" s="59" t="s">
        <v>185</v>
      </c>
      <c r="B46" s="59"/>
      <c r="C46" s="59"/>
      <c r="D46" s="59"/>
      <c r="E46" s="59"/>
    </row>
    <row r="47" spans="1:5">
      <c r="A47" s="61" t="s">
        <v>170</v>
      </c>
      <c r="B47" s="63">
        <v>113.807</v>
      </c>
      <c r="C47" s="64">
        <v>0.4</v>
      </c>
      <c r="D47" s="64">
        <v>2.8</v>
      </c>
      <c r="E47" s="65">
        <v>0.4</v>
      </c>
    </row>
    <row r="48" spans="1:5">
      <c r="A48" s="61" t="s">
        <v>171</v>
      </c>
      <c r="B48" s="66">
        <v>128.357</v>
      </c>
      <c r="C48" s="67">
        <v>0</v>
      </c>
      <c r="D48" s="67">
        <v>5.3</v>
      </c>
      <c r="E48" s="68">
        <v>0.5</v>
      </c>
    </row>
    <row r="49" spans="1:5">
      <c r="A49" s="61" t="s">
        <v>172</v>
      </c>
      <c r="B49" s="66">
        <v>116.02800000000001</v>
      </c>
      <c r="C49" s="67">
        <v>1.5</v>
      </c>
      <c r="D49" s="67">
        <v>4.7</v>
      </c>
      <c r="E49" s="68">
        <v>3.9</v>
      </c>
    </row>
    <row r="50" spans="1:5">
      <c r="A50" s="61" t="s">
        <v>173</v>
      </c>
      <c r="B50" s="66">
        <v>99.216999999999999</v>
      </c>
      <c r="C50" s="67">
        <v>-1.8</v>
      </c>
      <c r="D50" s="67">
        <v>1.9</v>
      </c>
      <c r="E50" s="68">
        <v>-12.3</v>
      </c>
    </row>
    <row r="51" spans="1:5">
      <c r="A51" s="61" t="s">
        <v>174</v>
      </c>
      <c r="B51" s="66">
        <v>103.426</v>
      </c>
      <c r="C51" s="67">
        <v>-1.3</v>
      </c>
      <c r="D51" s="67">
        <v>-2.7</v>
      </c>
      <c r="E51" s="68">
        <v>2</v>
      </c>
    </row>
    <row r="52" spans="1:5" ht="12.75" customHeight="1">
      <c r="A52" s="61" t="s">
        <v>175</v>
      </c>
      <c r="B52" s="66">
        <v>112.134</v>
      </c>
      <c r="C52" s="67">
        <v>0.1</v>
      </c>
      <c r="D52" s="67">
        <v>1.4</v>
      </c>
      <c r="E52" s="68">
        <v>-0.2</v>
      </c>
    </row>
    <row r="53" spans="1:5">
      <c r="A53" s="61" t="s">
        <v>176</v>
      </c>
      <c r="B53" s="66">
        <v>104.26900000000001</v>
      </c>
      <c r="C53" s="67">
        <v>0.3</v>
      </c>
      <c r="D53" s="67">
        <v>2.2000000000000002</v>
      </c>
      <c r="E53" s="68">
        <v>0.5</v>
      </c>
    </row>
    <row r="54" spans="1:5">
      <c r="A54" s="61" t="s">
        <v>177</v>
      </c>
      <c r="B54" s="66">
        <v>113.057</v>
      </c>
      <c r="C54" s="67">
        <v>1.6</v>
      </c>
      <c r="D54" s="67">
        <v>2.4</v>
      </c>
      <c r="E54" s="68">
        <v>1.7</v>
      </c>
    </row>
    <row r="55" spans="1:5">
      <c r="A55" s="61" t="s">
        <v>178</v>
      </c>
      <c r="B55" s="66">
        <v>102.467</v>
      </c>
      <c r="C55" s="67">
        <v>-0.1</v>
      </c>
      <c r="D55" s="67">
        <v>0.4</v>
      </c>
      <c r="E55" s="68">
        <v>1.8</v>
      </c>
    </row>
    <row r="56" spans="1:5">
      <c r="A56" s="61" t="s">
        <v>179</v>
      </c>
      <c r="B56" s="66">
        <v>107.212</v>
      </c>
      <c r="C56" s="67">
        <v>1.1000000000000001</v>
      </c>
      <c r="D56" s="67">
        <v>2.8</v>
      </c>
      <c r="E56" s="68">
        <v>-1.1000000000000001</v>
      </c>
    </row>
    <row r="57" spans="1:5">
      <c r="A57" s="61" t="s">
        <v>180</v>
      </c>
      <c r="B57" s="66">
        <v>105.304</v>
      </c>
      <c r="C57" s="67">
        <v>0</v>
      </c>
      <c r="D57" s="67">
        <v>2.8</v>
      </c>
      <c r="E57" s="68">
        <v>0.1</v>
      </c>
    </row>
    <row r="58" spans="1:5">
      <c r="A58" s="61" t="s">
        <v>181</v>
      </c>
      <c r="B58" s="66">
        <v>116.379</v>
      </c>
      <c r="C58" s="67">
        <v>0.9</v>
      </c>
      <c r="D58" s="67">
        <v>5.5</v>
      </c>
      <c r="E58" s="68">
        <v>0.8</v>
      </c>
    </row>
    <row r="59" spans="1:5">
      <c r="A59" s="61" t="s">
        <v>182</v>
      </c>
      <c r="B59" s="69">
        <v>110.595</v>
      </c>
      <c r="C59" s="70">
        <v>0.6</v>
      </c>
      <c r="D59" s="70">
        <v>3.3</v>
      </c>
      <c r="E59" s="71">
        <v>1.1000000000000001</v>
      </c>
    </row>
    <row r="61" spans="1:5" ht="25.5">
      <c r="A61" s="391" t="s">
        <v>550</v>
      </c>
    </row>
    <row r="62" spans="1:5" ht="15">
      <c r="A62" s="230" t="s">
        <v>552</v>
      </c>
    </row>
    <row r="63" spans="1:5" ht="15">
      <c r="A63" s="230" t="s">
        <v>551</v>
      </c>
    </row>
    <row r="65" spans="1:1">
      <c r="A65" s="2" t="s">
        <v>186</v>
      </c>
    </row>
    <row r="66" spans="1:1">
      <c r="A66" s="2" t="s">
        <v>41</v>
      </c>
    </row>
  </sheetData>
  <sheetProtection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zoomScale="80" zoomScaleNormal="80" workbookViewId="0">
      <selection activeCell="Q18" sqref="Q18"/>
    </sheetView>
  </sheetViews>
  <sheetFormatPr baseColWidth="10" defaultRowHeight="15"/>
  <cols>
    <col min="2" max="2" width="14" customWidth="1"/>
    <col min="18" max="18" width="23.28515625" customWidth="1"/>
  </cols>
  <sheetData>
    <row r="1" spans="1:20" ht="21" customHeight="1">
      <c r="A1" s="558" t="s">
        <v>541</v>
      </c>
      <c r="B1" s="558"/>
      <c r="C1" s="558"/>
      <c r="D1" s="558"/>
      <c r="E1" s="558"/>
      <c r="F1" s="558"/>
      <c r="G1" s="558"/>
      <c r="H1" s="558"/>
      <c r="I1" s="558"/>
      <c r="J1" s="558"/>
      <c r="K1" s="558"/>
    </row>
    <row r="2" spans="1:20">
      <c r="A2" s="114" t="s">
        <v>163</v>
      </c>
      <c r="B2" s="114"/>
      <c r="C2" s="114"/>
      <c r="D2" s="114"/>
      <c r="E2" s="114"/>
      <c r="F2" s="114"/>
      <c r="G2" s="114"/>
      <c r="H2" s="114"/>
      <c r="I2" s="114"/>
      <c r="J2" s="114"/>
      <c r="K2" s="114"/>
    </row>
    <row r="3" spans="1:20">
      <c r="A3" s="115" t="s">
        <v>254</v>
      </c>
      <c r="B3" s="115"/>
      <c r="C3" s="115"/>
      <c r="D3" s="115"/>
      <c r="E3" s="115"/>
      <c r="F3" s="115"/>
      <c r="G3" s="115"/>
      <c r="H3" s="115"/>
      <c r="I3" s="115"/>
      <c r="J3" s="115"/>
      <c r="K3" s="115"/>
    </row>
    <row r="4" spans="1:20">
      <c r="A4" s="62" t="s">
        <v>87</v>
      </c>
      <c r="B4" s="60" t="s">
        <v>255</v>
      </c>
    </row>
    <row r="5" spans="1:20" s="492" customFormat="1">
      <c r="A5" s="59" t="s">
        <v>730</v>
      </c>
      <c r="B5" s="116">
        <v>114.682</v>
      </c>
    </row>
    <row r="6" spans="1:20" s="489" customFormat="1">
      <c r="A6" s="59" t="s">
        <v>645</v>
      </c>
      <c r="B6" s="116">
        <v>114.123</v>
      </c>
    </row>
    <row r="7" spans="1:20" s="456" customFormat="1">
      <c r="A7" s="59" t="s">
        <v>641</v>
      </c>
      <c r="B7" s="116">
        <v>114.249</v>
      </c>
    </row>
    <row r="8" spans="1:20" s="452" customFormat="1">
      <c r="A8" s="59" t="s">
        <v>637</v>
      </c>
      <c r="B8" s="116">
        <v>114.093</v>
      </c>
    </row>
    <row r="9" spans="1:20">
      <c r="A9" s="59" t="s">
        <v>635</v>
      </c>
      <c r="B9" s="116">
        <v>114.331</v>
      </c>
      <c r="L9" s="58"/>
      <c r="M9" s="225"/>
    </row>
    <row r="10" spans="1:20" ht="15" customHeight="1">
      <c r="A10" s="59" t="s">
        <v>631</v>
      </c>
      <c r="B10" s="116">
        <v>113.91800000000001</v>
      </c>
      <c r="K10" s="559" t="s">
        <v>745</v>
      </c>
      <c r="L10" s="559"/>
      <c r="M10" s="559"/>
      <c r="N10" s="559"/>
      <c r="O10" s="559"/>
      <c r="P10" s="559"/>
      <c r="Q10" s="559"/>
    </row>
    <row r="11" spans="1:20">
      <c r="A11" s="59" t="s">
        <v>627</v>
      </c>
      <c r="B11" s="116">
        <v>113.455</v>
      </c>
      <c r="K11" s="559"/>
      <c r="L11" s="559"/>
      <c r="M11" s="559"/>
      <c r="N11" s="559"/>
      <c r="O11" s="559"/>
      <c r="P11" s="559"/>
      <c r="Q11" s="559"/>
    </row>
    <row r="12" spans="1:20">
      <c r="A12" s="59" t="s">
        <v>624</v>
      </c>
      <c r="B12" s="116">
        <v>112.98</v>
      </c>
      <c r="K12" s="559"/>
      <c r="L12" s="559"/>
      <c r="M12" s="559"/>
      <c r="N12" s="559"/>
      <c r="O12" s="559"/>
      <c r="P12" s="559"/>
      <c r="Q12" s="559"/>
    </row>
    <row r="13" spans="1:20">
      <c r="A13" s="59" t="s">
        <v>623</v>
      </c>
      <c r="B13" s="116">
        <v>113.038</v>
      </c>
      <c r="K13" s="559"/>
      <c r="L13" s="559"/>
      <c r="M13" s="559"/>
      <c r="N13" s="559"/>
      <c r="O13" s="559"/>
      <c r="P13" s="559"/>
      <c r="Q13" s="559"/>
    </row>
    <row r="14" spans="1:20">
      <c r="A14" s="59" t="s">
        <v>595</v>
      </c>
      <c r="B14" s="116">
        <v>112.254</v>
      </c>
      <c r="K14" s="559"/>
      <c r="L14" s="559"/>
      <c r="M14" s="559"/>
      <c r="N14" s="559"/>
      <c r="O14" s="559"/>
      <c r="P14" s="559"/>
      <c r="Q14" s="559"/>
    </row>
    <row r="15" spans="1:20">
      <c r="A15" s="59" t="s">
        <v>593</v>
      </c>
      <c r="B15" s="116">
        <v>112.151</v>
      </c>
      <c r="K15" s="559"/>
      <c r="L15" s="559"/>
      <c r="M15" s="559"/>
      <c r="N15" s="559"/>
      <c r="O15" s="559"/>
      <c r="P15" s="559"/>
      <c r="Q15" s="559"/>
    </row>
    <row r="16" spans="1:20" ht="15" customHeight="1">
      <c r="A16" s="59" t="s">
        <v>587</v>
      </c>
      <c r="B16" s="116">
        <v>111.262</v>
      </c>
      <c r="K16" s="559"/>
      <c r="L16" s="559"/>
      <c r="M16" s="559"/>
      <c r="N16" s="559"/>
      <c r="O16" s="559"/>
      <c r="P16" s="559"/>
      <c r="Q16" s="559"/>
      <c r="T16" s="227"/>
    </row>
    <row r="17" spans="1:20">
      <c r="A17" s="59" t="s">
        <v>585</v>
      </c>
      <c r="B17" s="116">
        <v>110.861</v>
      </c>
      <c r="K17" s="559"/>
      <c r="L17" s="559"/>
      <c r="M17" s="559"/>
      <c r="N17" s="559"/>
      <c r="O17" s="559"/>
      <c r="P17" s="559"/>
      <c r="Q17" s="559"/>
      <c r="T17" s="227"/>
    </row>
    <row r="18" spans="1:20">
      <c r="K18" s="227"/>
      <c r="L18" s="387"/>
      <c r="M18" s="387"/>
      <c r="N18" s="227"/>
      <c r="O18" s="227"/>
      <c r="P18" s="227"/>
      <c r="Q18" s="227"/>
      <c r="R18" s="227"/>
      <c r="S18" s="227"/>
      <c r="T18" s="227"/>
    </row>
    <row r="19" spans="1:20">
      <c r="K19" s="227"/>
      <c r="L19" s="227"/>
      <c r="M19" s="227"/>
      <c r="N19" s="227"/>
      <c r="O19" s="388"/>
      <c r="P19" s="227"/>
      <c r="Q19" s="227"/>
      <c r="R19" s="227"/>
      <c r="S19" s="227"/>
      <c r="T19" s="227"/>
    </row>
    <row r="20" spans="1:20">
      <c r="A20" s="2" t="s">
        <v>186</v>
      </c>
      <c r="J20" s="232"/>
      <c r="K20" s="227"/>
      <c r="L20" s="227"/>
      <c r="M20" s="227"/>
      <c r="N20" s="227"/>
      <c r="O20" s="227"/>
      <c r="P20" s="227"/>
      <c r="Q20" s="227"/>
      <c r="R20" s="227"/>
      <c r="S20" s="227"/>
      <c r="T20" s="227"/>
    </row>
    <row r="21" spans="1:20">
      <c r="A21" s="2" t="s">
        <v>41</v>
      </c>
      <c r="K21" s="227"/>
      <c r="L21" s="227"/>
      <c r="M21" s="227"/>
      <c r="N21" s="227"/>
      <c r="O21" s="227"/>
      <c r="P21" s="227"/>
      <c r="Q21" s="227"/>
      <c r="R21" s="227"/>
      <c r="S21" s="227"/>
      <c r="T21" s="227"/>
    </row>
    <row r="22" spans="1:20">
      <c r="N22" s="227"/>
      <c r="O22" s="227"/>
      <c r="P22" s="445"/>
      <c r="Q22" s="227"/>
      <c r="R22" s="227"/>
      <c r="S22" s="227"/>
      <c r="T22" s="227"/>
    </row>
    <row r="23" spans="1:20">
      <c r="L23" s="232"/>
      <c r="N23" s="227"/>
      <c r="O23" s="227"/>
      <c r="P23" s="227"/>
      <c r="Q23" s="227"/>
      <c r="R23" s="227"/>
      <c r="S23" s="227"/>
      <c r="T23" s="227"/>
    </row>
    <row r="24" spans="1:20">
      <c r="N24" s="227"/>
      <c r="O24" s="227"/>
      <c r="P24" s="227"/>
      <c r="Q24" s="227"/>
      <c r="R24" s="227"/>
      <c r="S24" s="227"/>
      <c r="T24" s="227"/>
    </row>
    <row r="25" spans="1:20">
      <c r="N25" s="227"/>
      <c r="O25" s="227"/>
      <c r="P25" s="227"/>
      <c r="Q25" s="227"/>
      <c r="R25" s="227"/>
      <c r="S25" s="227"/>
      <c r="T25" s="227"/>
    </row>
    <row r="26" spans="1:20">
      <c r="N26" s="227"/>
      <c r="O26" s="227"/>
      <c r="P26" s="227"/>
      <c r="Q26" s="227"/>
      <c r="R26" s="227"/>
      <c r="S26" s="227"/>
      <c r="T26" s="227"/>
    </row>
    <row r="27" spans="1:20">
      <c r="N27" s="227"/>
      <c r="O27" s="227"/>
      <c r="P27" s="227"/>
      <c r="Q27" s="227"/>
      <c r="R27" s="227"/>
      <c r="S27" s="227"/>
      <c r="T27" s="227"/>
    </row>
    <row r="28" spans="1:20">
      <c r="N28" s="227"/>
      <c r="O28" s="227"/>
      <c r="P28" s="227"/>
      <c r="Q28" s="227"/>
      <c r="R28" s="227"/>
      <c r="S28" s="227"/>
      <c r="T28" s="227"/>
    </row>
    <row r="29" spans="1:20">
      <c r="N29" s="227"/>
      <c r="O29" s="227"/>
      <c r="P29" s="227"/>
      <c r="Q29" s="227"/>
      <c r="R29" s="227"/>
      <c r="S29" s="227"/>
      <c r="T29" s="227"/>
    </row>
    <row r="30" spans="1:20">
      <c r="N30" s="227"/>
      <c r="O30" s="227"/>
      <c r="P30" s="227"/>
      <c r="Q30" s="227"/>
      <c r="R30" s="227"/>
      <c r="S30" s="227"/>
      <c r="T30" s="227"/>
    </row>
    <row r="31" spans="1:20">
      <c r="N31" s="227"/>
      <c r="O31" s="227"/>
      <c r="P31" s="227"/>
      <c r="Q31" s="227"/>
      <c r="R31" s="227"/>
      <c r="S31" s="227"/>
      <c r="T31" s="227"/>
    </row>
    <row r="32" spans="1:20">
      <c r="N32" s="227"/>
      <c r="O32" s="227"/>
      <c r="P32" s="227"/>
      <c r="Q32" s="227"/>
      <c r="R32" s="227"/>
      <c r="S32" s="227"/>
      <c r="T32" s="227"/>
    </row>
    <row r="33" spans="14:20">
      <c r="N33" s="227"/>
      <c r="O33" s="227"/>
      <c r="P33" s="227"/>
      <c r="Q33" s="227"/>
      <c r="R33" s="227"/>
      <c r="S33" s="227"/>
      <c r="T33" s="227"/>
    </row>
  </sheetData>
  <sheetProtection sheet="1" objects="1" scenarios="1"/>
  <mergeCells count="2">
    <mergeCell ref="A1:K1"/>
    <mergeCell ref="K10: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sqref="A1:L1"/>
    </sheetView>
  </sheetViews>
  <sheetFormatPr baseColWidth="10" defaultRowHeight="15"/>
  <cols>
    <col min="1" max="1" width="22.5703125" style="455" customWidth="1"/>
    <col min="2" max="2" width="17.85546875" style="455" customWidth="1"/>
    <col min="3" max="3" width="17.85546875" style="455" bestFit="1" customWidth="1"/>
    <col min="4" max="4" width="18.140625" style="455" customWidth="1"/>
    <col min="5" max="5" width="11.42578125" style="455"/>
    <col min="6" max="6" width="12.85546875" style="455" bestFit="1" customWidth="1"/>
    <col min="7" max="7" width="12.42578125" style="455" bestFit="1" customWidth="1"/>
    <col min="8" max="8" width="13.5703125" style="455" bestFit="1" customWidth="1"/>
    <col min="9" max="9" width="11.42578125" style="455"/>
    <col min="10" max="10" width="15.28515625" style="455" bestFit="1" customWidth="1"/>
    <col min="11" max="12" width="21.85546875" style="455" customWidth="1"/>
    <col min="13" max="13" width="14.5703125" style="455" hidden="1" customWidth="1"/>
    <col min="14" max="14" width="11.42578125" style="455"/>
    <col min="15" max="15" width="16.28515625" style="455" bestFit="1" customWidth="1"/>
    <col min="16" max="16" width="12.7109375" style="455" bestFit="1" customWidth="1"/>
    <col min="17" max="16384" width="11.42578125" style="455"/>
  </cols>
  <sheetData>
    <row r="1" spans="1:20" ht="21" customHeight="1">
      <c r="A1" s="560" t="s">
        <v>557</v>
      </c>
      <c r="B1" s="560"/>
      <c r="C1" s="560"/>
      <c r="D1" s="560"/>
      <c r="E1" s="560"/>
      <c r="F1" s="560"/>
      <c r="G1" s="560"/>
      <c r="H1" s="560"/>
      <c r="I1" s="560"/>
      <c r="J1" s="560"/>
      <c r="K1" s="560"/>
      <c r="L1" s="560"/>
      <c r="R1" s="395"/>
      <c r="S1" s="395"/>
      <c r="T1" s="395"/>
    </row>
    <row r="2" spans="1:20" ht="21" customHeight="1">
      <c r="A2" s="454"/>
      <c r="B2" s="454"/>
      <c r="C2" s="454"/>
      <c r="D2" s="454"/>
      <c r="E2" s="454"/>
      <c r="F2" s="454"/>
      <c r="G2" s="454"/>
      <c r="H2" s="454"/>
      <c r="I2" s="454"/>
      <c r="J2" s="454"/>
      <c r="K2" s="454"/>
      <c r="L2" s="454"/>
      <c r="R2" s="395"/>
      <c r="S2" s="395"/>
      <c r="T2" s="395"/>
    </row>
    <row r="3" spans="1:20" ht="37.5" customHeight="1">
      <c r="A3" s="561" t="s">
        <v>555</v>
      </c>
      <c r="B3" s="561"/>
      <c r="C3" s="561"/>
      <c r="D3" s="561"/>
      <c r="J3" s="561" t="s">
        <v>554</v>
      </c>
      <c r="K3" s="561"/>
      <c r="L3" s="561"/>
      <c r="R3" s="395"/>
      <c r="S3" s="395"/>
      <c r="T3" s="395"/>
    </row>
    <row r="4" spans="1:20" ht="31.5" customHeight="1">
      <c r="A4" s="475" t="s">
        <v>83</v>
      </c>
      <c r="B4" s="476">
        <v>2023</v>
      </c>
      <c r="C4" s="475">
        <v>2022</v>
      </c>
      <c r="D4" s="477" t="s">
        <v>588</v>
      </c>
      <c r="E4" s="537" t="s">
        <v>716</v>
      </c>
      <c r="F4" s="537"/>
      <c r="G4" s="537"/>
      <c r="H4" s="537"/>
      <c r="I4" s="537"/>
      <c r="J4" s="475" t="s">
        <v>87</v>
      </c>
      <c r="K4" s="476">
        <v>2023</v>
      </c>
      <c r="L4" s="475">
        <v>2022</v>
      </c>
      <c r="R4" s="395"/>
      <c r="S4" s="395"/>
      <c r="T4" s="395"/>
    </row>
    <row r="5" spans="1:20" ht="27.75" customHeight="1">
      <c r="A5" s="475" t="s">
        <v>553</v>
      </c>
      <c r="B5" s="404">
        <v>142495305</v>
      </c>
      <c r="C5" s="404">
        <v>117119676</v>
      </c>
      <c r="D5" s="392">
        <f>((B5-C5)/C5)*100</f>
        <v>21.666409835355076</v>
      </c>
      <c r="E5" s="537"/>
      <c r="F5" s="537"/>
      <c r="G5" s="537"/>
      <c r="H5" s="537"/>
      <c r="I5" s="537"/>
      <c r="J5" s="478" t="s">
        <v>72</v>
      </c>
      <c r="K5" s="509">
        <v>121924944</v>
      </c>
      <c r="L5" s="509">
        <v>122045779</v>
      </c>
      <c r="R5" s="395"/>
      <c r="S5" s="395"/>
      <c r="T5" s="395"/>
    </row>
    <row r="6" spans="1:20" ht="28.5" customHeight="1">
      <c r="A6" s="477" t="s">
        <v>556</v>
      </c>
      <c r="B6" s="404">
        <v>171817873</v>
      </c>
      <c r="C6" s="404">
        <v>141883625</v>
      </c>
      <c r="D6" s="392">
        <f>((B6-C6)/C6)*100</f>
        <v>21.097746833011914</v>
      </c>
      <c r="E6" s="537"/>
      <c r="F6" s="537"/>
      <c r="G6" s="537"/>
      <c r="H6" s="537"/>
      <c r="I6" s="537"/>
      <c r="J6" s="479" t="s">
        <v>73</v>
      </c>
      <c r="K6" s="510">
        <v>453902198</v>
      </c>
      <c r="L6" s="510">
        <v>404767250</v>
      </c>
      <c r="R6" s="395"/>
      <c r="S6" s="395"/>
      <c r="T6" s="395"/>
    </row>
    <row r="7" spans="1:20">
      <c r="B7" s="297"/>
      <c r="C7" s="297"/>
      <c r="J7" s="479" t="s">
        <v>74</v>
      </c>
      <c r="K7" s="510">
        <v>581382230</v>
      </c>
      <c r="L7" s="510">
        <v>507773379</v>
      </c>
      <c r="R7" s="395"/>
      <c r="S7" s="395"/>
      <c r="T7" s="395"/>
    </row>
    <row r="8" spans="1:20">
      <c r="J8" s="479" t="s">
        <v>75</v>
      </c>
      <c r="K8" s="511">
        <v>862465409</v>
      </c>
      <c r="L8" s="511">
        <v>762627136</v>
      </c>
      <c r="R8" s="395"/>
      <c r="S8" s="395"/>
      <c r="T8" s="395"/>
    </row>
    <row r="9" spans="1:20">
      <c r="J9" s="479" t="s">
        <v>76</v>
      </c>
      <c r="K9" s="512">
        <v>970943203</v>
      </c>
      <c r="L9" s="509">
        <v>865407966</v>
      </c>
      <c r="R9" s="395"/>
      <c r="S9" s="395"/>
      <c r="T9" s="395"/>
    </row>
    <row r="10" spans="1:20">
      <c r="J10" s="479" t="s">
        <v>77</v>
      </c>
      <c r="K10" s="510">
        <v>1064387199</v>
      </c>
      <c r="L10" s="510">
        <v>928998792</v>
      </c>
      <c r="M10" s="136"/>
    </row>
    <row r="11" spans="1:20">
      <c r="J11" s="479" t="s">
        <v>78</v>
      </c>
      <c r="K11" s="510">
        <v>1281617470</v>
      </c>
      <c r="L11" s="510">
        <v>1158115113</v>
      </c>
    </row>
    <row r="12" spans="1:20">
      <c r="J12" s="479" t="s">
        <v>79</v>
      </c>
      <c r="K12" s="510">
        <v>1436613574</v>
      </c>
      <c r="L12" s="510">
        <v>1265422803</v>
      </c>
    </row>
    <row r="13" spans="1:20">
      <c r="I13" s="136"/>
      <c r="J13" s="479" t="s">
        <v>80</v>
      </c>
      <c r="K13" s="513">
        <v>1562597808</v>
      </c>
      <c r="L13" s="513">
        <v>1372436314</v>
      </c>
    </row>
    <row r="14" spans="1:20" ht="15" customHeight="1">
      <c r="I14" s="136"/>
      <c r="J14" s="479" t="s">
        <v>81</v>
      </c>
      <c r="K14" s="510">
        <v>1856242049</v>
      </c>
      <c r="L14" s="510">
        <v>1626535280</v>
      </c>
      <c r="O14" s="508"/>
      <c r="Q14" s="395"/>
    </row>
    <row r="15" spans="1:20">
      <c r="I15" s="136"/>
      <c r="J15" s="479" t="s">
        <v>82</v>
      </c>
      <c r="K15" s="510">
        <v>1991881665</v>
      </c>
      <c r="L15" s="510">
        <v>1773583678</v>
      </c>
      <c r="O15" s="508"/>
    </row>
    <row r="16" spans="1:20">
      <c r="I16" s="136"/>
      <c r="J16" s="480" t="s">
        <v>83</v>
      </c>
      <c r="K16" s="514">
        <v>2135416210</v>
      </c>
      <c r="L16" s="514">
        <v>1890703354</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row>
    <row r="25" spans="1:16">
      <c r="I25" s="136"/>
      <c r="K25" s="136"/>
    </row>
    <row r="26" spans="1:16">
      <c r="I26" s="136"/>
      <c r="K26" s="231"/>
    </row>
    <row r="27" spans="1:16">
      <c r="A27" s="206"/>
      <c r="I27" s="136"/>
      <c r="L27" s="1"/>
    </row>
    <row r="28" spans="1:16">
      <c r="A28" s="206"/>
      <c r="I28" s="136"/>
      <c r="K28" s="231"/>
    </row>
    <row r="29" spans="1:16">
      <c r="I29" s="136"/>
      <c r="K29" s="231"/>
    </row>
    <row r="30" spans="1:16">
      <c r="A30" s="2"/>
      <c r="I30" s="136"/>
      <c r="K30" s="231"/>
    </row>
    <row r="31" spans="1:16">
      <c r="A31" s="2"/>
      <c r="I31" s="136"/>
      <c r="K31" s="231"/>
    </row>
    <row r="32" spans="1:16">
      <c r="A32" s="230"/>
      <c r="I32" s="136"/>
      <c r="K32" s="231"/>
    </row>
    <row r="33" spans="1:11">
      <c r="I33" s="136"/>
      <c r="K33" s="231"/>
    </row>
    <row r="34" spans="1:11">
      <c r="A34" s="206"/>
      <c r="H34" s="136"/>
      <c r="K34" s="231"/>
    </row>
    <row r="35" spans="1:11">
      <c r="A35" s="206"/>
      <c r="F35" s="136"/>
    </row>
    <row r="37" spans="1:11">
      <c r="A37" s="2"/>
    </row>
    <row r="38" spans="1:11">
      <c r="A38" s="2"/>
    </row>
    <row r="46" spans="1:11">
      <c r="A46" s="206" t="s">
        <v>425</v>
      </c>
    </row>
    <row r="47" spans="1:11">
      <c r="A47" s="206" t="s">
        <v>450</v>
      </c>
    </row>
    <row r="49" spans="1:1">
      <c r="A49" s="2" t="s">
        <v>451</v>
      </c>
    </row>
    <row r="50" spans="1:1">
      <c r="A50" s="2" t="s">
        <v>41</v>
      </c>
    </row>
  </sheetData>
  <sheetProtection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0" zoomScaleNormal="80" workbookViewId="0">
      <selection activeCell="G23" sqref="G23"/>
    </sheetView>
  </sheetViews>
  <sheetFormatPr baseColWidth="10" defaultRowHeight="15"/>
  <cols>
    <col min="1" max="1" width="11.42578125" style="224"/>
    <col min="2" max="2" width="24.5703125" style="224" bestFit="1" customWidth="1"/>
    <col min="3" max="6" width="14.140625" style="224" customWidth="1"/>
    <col min="7" max="7" width="14.140625" style="322" customWidth="1"/>
    <col min="8" max="15" width="11.42578125" style="224"/>
    <col min="16" max="17" width="11.42578125" style="322"/>
    <col min="18" max="19" width="11.42578125" style="224"/>
    <col min="20" max="21" width="11.42578125" style="224" customWidth="1"/>
    <col min="22" max="22" width="14.7109375" style="224" customWidth="1"/>
    <col min="23" max="23" width="18.5703125" style="224" customWidth="1"/>
    <col min="24" max="25" width="17.7109375" style="224" customWidth="1"/>
    <col min="26" max="16384" width="11.42578125" style="224"/>
  </cols>
  <sheetData>
    <row r="1" spans="1:26" s="57" customFormat="1" ht="33" customHeight="1">
      <c r="A1" s="562" t="s">
        <v>376</v>
      </c>
      <c r="B1" s="562"/>
      <c r="C1" s="562"/>
      <c r="D1" s="562"/>
      <c r="E1" s="562"/>
      <c r="F1" s="562"/>
      <c r="G1" s="323"/>
      <c r="S1" s="563" t="s">
        <v>370</v>
      </c>
      <c r="T1" s="563"/>
      <c r="U1" s="563"/>
      <c r="V1" s="563"/>
      <c r="W1" s="563"/>
      <c r="X1" s="563"/>
      <c r="Y1" s="563"/>
      <c r="Z1" s="224"/>
    </row>
    <row r="2" spans="1:26" ht="15.75">
      <c r="A2" s="562"/>
      <c r="B2" s="562"/>
      <c r="C2" s="562"/>
      <c r="D2" s="562"/>
      <c r="E2" s="562"/>
      <c r="F2" s="562"/>
      <c r="G2" s="323"/>
      <c r="S2" s="564" t="s">
        <v>380</v>
      </c>
      <c r="T2" s="565"/>
      <c r="U2" s="565"/>
      <c r="V2" s="565"/>
      <c r="W2" s="565"/>
      <c r="X2" s="565"/>
      <c r="Y2" s="565"/>
    </row>
    <row r="3" spans="1:26" ht="30.75" customHeight="1">
      <c r="A3" s="562"/>
      <c r="B3" s="562"/>
      <c r="C3" s="562"/>
      <c r="D3" s="562"/>
      <c r="E3" s="562"/>
      <c r="F3" s="562"/>
      <c r="G3" s="323"/>
      <c r="I3" s="126"/>
      <c r="S3" s="566" t="s">
        <v>647</v>
      </c>
      <c r="T3" s="567" t="s">
        <v>371</v>
      </c>
      <c r="U3" s="567"/>
      <c r="V3" s="568"/>
      <c r="W3" s="567" t="s">
        <v>372</v>
      </c>
      <c r="X3" s="567"/>
      <c r="Y3" s="568"/>
    </row>
    <row r="4" spans="1:26" ht="51">
      <c r="A4" s="481" t="s">
        <v>128</v>
      </c>
      <c r="B4" s="457" t="s">
        <v>359</v>
      </c>
      <c r="C4" s="481" t="s">
        <v>360</v>
      </c>
      <c r="D4" s="457" t="s">
        <v>361</v>
      </c>
      <c r="E4" s="481" t="s">
        <v>362</v>
      </c>
      <c r="F4" s="457" t="s">
        <v>363</v>
      </c>
      <c r="G4" s="323"/>
      <c r="I4" s="142"/>
      <c r="S4" s="566"/>
      <c r="T4" s="457" t="s">
        <v>373</v>
      </c>
      <c r="U4" s="483" t="s">
        <v>378</v>
      </c>
      <c r="V4" s="483" t="s">
        <v>379</v>
      </c>
      <c r="W4" s="457" t="s">
        <v>373</v>
      </c>
      <c r="X4" s="483" t="s">
        <v>378</v>
      </c>
      <c r="Y4" s="457" t="s">
        <v>379</v>
      </c>
    </row>
    <row r="5" spans="1:26" s="494" customFormat="1" ht="15.75">
      <c r="A5" s="482">
        <v>2021</v>
      </c>
      <c r="B5" s="143">
        <v>18680336.289999999</v>
      </c>
      <c r="C5" s="143">
        <v>346112.495</v>
      </c>
      <c r="D5" s="143">
        <v>296903.25459999999</v>
      </c>
      <c r="E5" s="143">
        <v>20069.18</v>
      </c>
      <c r="F5" s="143">
        <v>930797</v>
      </c>
      <c r="G5" s="495"/>
      <c r="I5" s="142"/>
      <c r="S5" s="484" t="s">
        <v>374</v>
      </c>
      <c r="T5" s="199">
        <v>113.06</v>
      </c>
      <c r="U5" s="200">
        <v>2.87</v>
      </c>
      <c r="V5" s="200">
        <v>1.0900000000000001</v>
      </c>
      <c r="W5" s="200">
        <v>111.55</v>
      </c>
      <c r="X5" s="200">
        <v>2.84</v>
      </c>
      <c r="Y5" s="201">
        <v>0.36</v>
      </c>
    </row>
    <row r="6" spans="1:26">
      <c r="A6" s="482">
        <v>2020</v>
      </c>
      <c r="B6" s="143">
        <v>16971265.039999999</v>
      </c>
      <c r="C6" s="143">
        <v>341154.48460000003</v>
      </c>
      <c r="D6" s="143">
        <v>292287.73849999998</v>
      </c>
      <c r="E6" s="143">
        <v>18256.09</v>
      </c>
      <c r="F6" s="143">
        <v>929622</v>
      </c>
      <c r="G6" s="143"/>
      <c r="I6" s="142"/>
      <c r="S6" s="485" t="s">
        <v>375</v>
      </c>
      <c r="T6" s="202">
        <v>117.13</v>
      </c>
      <c r="U6" s="203">
        <v>2.06</v>
      </c>
      <c r="V6" s="203">
        <v>3.89</v>
      </c>
      <c r="W6" s="203">
        <v>114.32</v>
      </c>
      <c r="X6" s="203">
        <v>2.04</v>
      </c>
      <c r="Y6" s="204">
        <v>0.62</v>
      </c>
    </row>
    <row r="7" spans="1:26">
      <c r="A7" s="482">
        <v>2019</v>
      </c>
      <c r="B7" s="143">
        <v>20712995.388205603</v>
      </c>
      <c r="C7" s="143">
        <v>374525.59558320738</v>
      </c>
      <c r="D7" s="143">
        <v>320849.06394394417</v>
      </c>
      <c r="E7" s="143">
        <v>21633.274902560501</v>
      </c>
      <c r="F7" s="143">
        <v>957460</v>
      </c>
      <c r="G7" s="143"/>
      <c r="I7" s="142"/>
    </row>
    <row r="8" spans="1:26" ht="15" customHeight="1">
      <c r="A8" s="482">
        <v>2018</v>
      </c>
      <c r="B8" s="143">
        <v>20058652.287629358</v>
      </c>
      <c r="C8" s="143">
        <v>358073.31828358001</v>
      </c>
      <c r="D8" s="143">
        <v>306938.39399568998</v>
      </c>
      <c r="E8" s="143">
        <v>21346.394906775498</v>
      </c>
      <c r="F8" s="143">
        <v>939674</v>
      </c>
      <c r="G8" s="143"/>
      <c r="I8" s="142"/>
      <c r="S8" s="570" t="s">
        <v>649</v>
      </c>
      <c r="T8" s="570"/>
      <c r="U8" s="570"/>
      <c r="V8" s="570"/>
      <c r="W8" s="570"/>
      <c r="X8" s="570"/>
      <c r="Y8" s="570"/>
    </row>
    <row r="9" spans="1:26">
      <c r="A9" s="482">
        <v>2017</v>
      </c>
      <c r="B9" s="143">
        <v>19401910.717225634</v>
      </c>
      <c r="C9" s="143">
        <v>349715</v>
      </c>
      <c r="D9" s="143">
        <v>300095</v>
      </c>
      <c r="E9" s="143">
        <v>20968.5100392803</v>
      </c>
      <c r="F9" s="143">
        <v>925288</v>
      </c>
      <c r="G9" s="143"/>
      <c r="I9" s="142"/>
      <c r="S9" s="570"/>
      <c r="T9" s="570"/>
      <c r="U9" s="570"/>
      <c r="V9" s="570"/>
      <c r="W9" s="570"/>
      <c r="X9" s="570"/>
      <c r="Y9" s="570"/>
    </row>
    <row r="10" spans="1:26" ht="15" customHeight="1">
      <c r="A10" s="482">
        <v>2016</v>
      </c>
      <c r="B10" s="143">
        <v>18375422.805275425</v>
      </c>
      <c r="C10" s="143">
        <v>336399</v>
      </c>
      <c r="D10" s="143">
        <v>286623</v>
      </c>
      <c r="E10" s="143">
        <v>20117.871928770099</v>
      </c>
      <c r="F10" s="143">
        <v>913388</v>
      </c>
      <c r="G10" s="143"/>
      <c r="S10" s="570"/>
      <c r="T10" s="570"/>
      <c r="U10" s="570"/>
      <c r="V10" s="570"/>
      <c r="W10" s="570"/>
      <c r="X10" s="570"/>
      <c r="Y10" s="570"/>
    </row>
    <row r="11" spans="1:26">
      <c r="A11" s="482">
        <v>2015</v>
      </c>
      <c r="B11" s="143">
        <v>17951073.361025687</v>
      </c>
      <c r="C11" s="143">
        <v>327058</v>
      </c>
      <c r="D11" s="143">
        <v>277788</v>
      </c>
      <c r="E11" s="143">
        <v>19822.145103809598</v>
      </c>
      <c r="F11" s="143">
        <v>905607</v>
      </c>
      <c r="G11" s="143"/>
      <c r="S11" s="570"/>
      <c r="T11" s="570"/>
      <c r="U11" s="570"/>
      <c r="V11" s="570"/>
      <c r="W11" s="570"/>
      <c r="X11" s="570"/>
      <c r="Y11" s="570"/>
    </row>
    <row r="12" spans="1:26">
      <c r="A12" s="482">
        <v>2014</v>
      </c>
      <c r="B12" s="143">
        <v>17197973.465272252</v>
      </c>
      <c r="C12" s="143">
        <v>311356</v>
      </c>
      <c r="D12" s="143">
        <v>263135</v>
      </c>
      <c r="E12" s="143">
        <v>19092.461103155001</v>
      </c>
      <c r="F12" s="143">
        <v>900773</v>
      </c>
      <c r="G12" s="143"/>
      <c r="S12" s="570"/>
      <c r="T12" s="570"/>
      <c r="U12" s="570"/>
      <c r="V12" s="570"/>
      <c r="W12" s="570"/>
      <c r="X12" s="570"/>
      <c r="Y12" s="570"/>
    </row>
    <row r="13" spans="1:26">
      <c r="A13" s="482">
        <v>2013</v>
      </c>
      <c r="B13" s="143">
        <v>17031898.41675321</v>
      </c>
      <c r="C13" s="143">
        <v>305948</v>
      </c>
      <c r="D13" s="143">
        <v>258565</v>
      </c>
      <c r="E13" s="143">
        <v>19054.430994683898</v>
      </c>
      <c r="F13" s="143">
        <v>893855</v>
      </c>
      <c r="G13" s="143"/>
      <c r="S13" s="570"/>
      <c r="T13" s="570"/>
      <c r="U13" s="570"/>
      <c r="V13" s="570"/>
      <c r="W13" s="570"/>
      <c r="X13" s="570"/>
      <c r="Y13" s="570"/>
    </row>
    <row r="14" spans="1:26" ht="15" customHeight="1">
      <c r="A14" s="482">
        <v>2012</v>
      </c>
      <c r="B14" s="143">
        <v>17284060.24065394</v>
      </c>
      <c r="C14" s="143">
        <v>312295</v>
      </c>
      <c r="D14" s="143">
        <v>265798</v>
      </c>
      <c r="E14" s="143">
        <v>19535.640484720399</v>
      </c>
      <c r="F14" s="143">
        <v>884745</v>
      </c>
      <c r="G14" s="143"/>
      <c r="H14" s="571" t="s">
        <v>650</v>
      </c>
      <c r="I14" s="571"/>
      <c r="J14" s="571"/>
      <c r="K14" s="571"/>
      <c r="L14" s="571"/>
      <c r="M14" s="571"/>
      <c r="N14" s="571"/>
      <c r="O14" s="571"/>
      <c r="P14" s="571"/>
      <c r="Q14" s="571"/>
      <c r="R14" s="324"/>
      <c r="S14" s="570"/>
      <c r="T14" s="570"/>
      <c r="U14" s="570"/>
      <c r="V14" s="570"/>
      <c r="W14" s="570"/>
      <c r="X14" s="570"/>
      <c r="Y14" s="570"/>
    </row>
    <row r="15" spans="1:26">
      <c r="A15" s="482">
        <v>2011</v>
      </c>
      <c r="B15" s="143">
        <v>17836532</v>
      </c>
      <c r="C15" s="143">
        <v>324886</v>
      </c>
      <c r="D15" s="143">
        <v>279003</v>
      </c>
      <c r="E15" s="143">
        <v>20382</v>
      </c>
      <c r="F15" s="143">
        <v>875130</v>
      </c>
      <c r="G15" s="143"/>
      <c r="H15" s="571"/>
      <c r="I15" s="571"/>
      <c r="J15" s="571"/>
      <c r="K15" s="571"/>
      <c r="L15" s="571"/>
      <c r="M15" s="571"/>
      <c r="N15" s="571"/>
      <c r="O15" s="571"/>
      <c r="P15" s="571"/>
      <c r="Q15" s="571"/>
      <c r="R15" s="324"/>
      <c r="S15" s="570"/>
      <c r="T15" s="570"/>
      <c r="U15" s="570"/>
      <c r="V15" s="570"/>
      <c r="W15" s="570"/>
      <c r="X15" s="570"/>
      <c r="Y15" s="570"/>
    </row>
    <row r="16" spans="1:26">
      <c r="A16" s="482">
        <v>2010</v>
      </c>
      <c r="B16" s="143">
        <v>17913125</v>
      </c>
      <c r="C16" s="143">
        <v>332709</v>
      </c>
      <c r="D16" s="143">
        <v>286492</v>
      </c>
      <c r="E16" s="143">
        <v>20694</v>
      </c>
      <c r="F16" s="143">
        <v>865640</v>
      </c>
      <c r="G16" s="143"/>
      <c r="H16" s="571"/>
      <c r="I16" s="571"/>
      <c r="J16" s="571"/>
      <c r="K16" s="571"/>
      <c r="L16" s="571"/>
      <c r="M16" s="571"/>
      <c r="N16" s="571"/>
      <c r="O16" s="571"/>
      <c r="P16" s="571"/>
      <c r="Q16" s="571"/>
      <c r="R16" s="324"/>
      <c r="S16" s="570"/>
      <c r="T16" s="570"/>
      <c r="U16" s="570"/>
      <c r="V16" s="570"/>
      <c r="W16" s="570"/>
      <c r="X16" s="570"/>
      <c r="Y16" s="570"/>
    </row>
    <row r="17" spans="1:26">
      <c r="A17" s="482">
        <v>2009</v>
      </c>
      <c r="B17" s="143">
        <v>17294711</v>
      </c>
      <c r="C17" s="143">
        <v>328256</v>
      </c>
      <c r="D17" s="143">
        <v>281652</v>
      </c>
      <c r="E17" s="143">
        <v>20189</v>
      </c>
      <c r="F17" s="143">
        <v>856646</v>
      </c>
      <c r="G17" s="143"/>
      <c r="H17" s="571"/>
      <c r="I17" s="571"/>
      <c r="J17" s="571"/>
      <c r="K17" s="571"/>
      <c r="L17" s="571"/>
      <c r="M17" s="571"/>
      <c r="N17" s="571"/>
      <c r="O17" s="571"/>
      <c r="P17" s="571"/>
      <c r="Q17" s="571"/>
      <c r="R17" s="324"/>
      <c r="S17" s="570"/>
      <c r="T17" s="570"/>
      <c r="U17" s="570"/>
      <c r="V17" s="570"/>
      <c r="W17" s="570"/>
      <c r="X17" s="570"/>
      <c r="Y17" s="570"/>
    </row>
    <row r="18" spans="1:26" ht="15" customHeight="1">
      <c r="A18" s="482">
        <v>2008</v>
      </c>
      <c r="B18" s="143">
        <v>18370162</v>
      </c>
      <c r="C18" s="143">
        <v>358140</v>
      </c>
      <c r="D18" s="143">
        <v>308145</v>
      </c>
      <c r="E18" s="143">
        <v>21732</v>
      </c>
      <c r="F18" s="143">
        <v>845317</v>
      </c>
      <c r="G18" s="143"/>
      <c r="H18" s="571"/>
      <c r="I18" s="571"/>
      <c r="J18" s="571"/>
      <c r="K18" s="571"/>
      <c r="L18" s="571"/>
      <c r="M18" s="571"/>
      <c r="N18" s="571"/>
      <c r="O18" s="571"/>
      <c r="P18" s="571"/>
      <c r="Q18" s="571"/>
      <c r="R18" s="324"/>
      <c r="S18" s="570"/>
      <c r="T18" s="570"/>
      <c r="U18" s="570"/>
      <c r="V18" s="570"/>
      <c r="W18" s="570"/>
      <c r="X18" s="570"/>
      <c r="Y18" s="570"/>
    </row>
    <row r="19" spans="1:26">
      <c r="A19" s="482">
        <v>2007</v>
      </c>
      <c r="B19" s="143">
        <v>18007815</v>
      </c>
      <c r="C19" s="143">
        <v>371390</v>
      </c>
      <c r="D19" s="143">
        <v>321789</v>
      </c>
      <c r="E19" s="143">
        <v>21812</v>
      </c>
      <c r="F19" s="143">
        <v>825595</v>
      </c>
      <c r="G19" s="143"/>
      <c r="H19" s="571"/>
      <c r="I19" s="571"/>
      <c r="J19" s="571"/>
      <c r="K19" s="571"/>
      <c r="L19" s="571"/>
      <c r="M19" s="571"/>
      <c r="N19" s="571"/>
      <c r="O19" s="571"/>
      <c r="P19" s="571"/>
      <c r="Q19" s="571"/>
      <c r="R19" s="324"/>
      <c r="S19" s="570"/>
      <c r="T19" s="570"/>
      <c r="U19" s="570"/>
      <c r="V19" s="570"/>
      <c r="W19" s="570"/>
      <c r="X19" s="570"/>
      <c r="Y19" s="570"/>
    </row>
    <row r="20" spans="1:26" ht="15" customHeight="1">
      <c r="A20" s="482">
        <v>2006</v>
      </c>
      <c r="B20" s="143">
        <v>16828963</v>
      </c>
      <c r="C20" s="143">
        <v>357592</v>
      </c>
      <c r="D20" s="143">
        <v>309185</v>
      </c>
      <c r="E20" s="143">
        <v>20898</v>
      </c>
      <c r="F20" s="143">
        <v>805294</v>
      </c>
      <c r="G20" s="143"/>
      <c r="H20" s="571"/>
      <c r="I20" s="571"/>
      <c r="J20" s="571"/>
      <c r="K20" s="571"/>
      <c r="L20" s="571"/>
      <c r="M20" s="571"/>
      <c r="N20" s="571"/>
      <c r="O20" s="571"/>
      <c r="P20" s="571"/>
      <c r="Q20" s="571"/>
      <c r="R20" s="324"/>
      <c r="S20" s="570"/>
      <c r="T20" s="570"/>
      <c r="U20" s="570"/>
      <c r="V20" s="570"/>
      <c r="W20" s="570"/>
      <c r="X20" s="570"/>
      <c r="Y20" s="570"/>
    </row>
    <row r="21" spans="1:26" ht="15" customHeight="1">
      <c r="A21" s="482">
        <v>2005</v>
      </c>
      <c r="B21" s="143">
        <v>15832506</v>
      </c>
      <c r="C21" s="143">
        <v>342277</v>
      </c>
      <c r="D21" s="143">
        <v>294706</v>
      </c>
      <c r="E21" s="143">
        <v>20176</v>
      </c>
      <c r="F21" s="143">
        <v>784704</v>
      </c>
      <c r="G21" s="143"/>
      <c r="H21" s="571"/>
      <c r="I21" s="571"/>
      <c r="J21" s="571"/>
      <c r="K21" s="571"/>
      <c r="L21" s="571"/>
      <c r="M21" s="571"/>
      <c r="N21" s="571"/>
      <c r="O21" s="571"/>
      <c r="P21" s="571"/>
      <c r="Q21" s="571"/>
      <c r="R21" s="324"/>
    </row>
    <row r="22" spans="1:26" ht="31.5" customHeight="1">
      <c r="A22" s="482">
        <v>2004</v>
      </c>
      <c r="B22" s="143">
        <v>14590939</v>
      </c>
      <c r="C22" s="143">
        <v>323690</v>
      </c>
      <c r="D22" s="143">
        <v>278102</v>
      </c>
      <c r="E22" s="143">
        <v>19169</v>
      </c>
      <c r="F22" s="143">
        <v>761192</v>
      </c>
      <c r="G22" s="143"/>
      <c r="H22" s="571"/>
      <c r="I22" s="571"/>
      <c r="J22" s="571"/>
      <c r="K22" s="571"/>
      <c r="L22" s="571"/>
      <c r="M22" s="571"/>
      <c r="N22" s="571"/>
      <c r="O22" s="571"/>
      <c r="P22" s="571"/>
      <c r="Q22" s="571"/>
      <c r="R22" s="324"/>
      <c r="W22" s="563" t="s">
        <v>648</v>
      </c>
      <c r="X22" s="563"/>
      <c r="Y22" s="563"/>
      <c r="Z22" s="563"/>
    </row>
    <row r="23" spans="1:26" ht="14.25" customHeight="1">
      <c r="A23" s="482">
        <v>2003</v>
      </c>
      <c r="B23" s="143">
        <v>13559487</v>
      </c>
      <c r="C23" s="143">
        <v>311442</v>
      </c>
      <c r="D23" s="143">
        <v>267821</v>
      </c>
      <c r="E23" s="143">
        <v>18349</v>
      </c>
      <c r="F23" s="143">
        <v>738982</v>
      </c>
      <c r="G23" s="143"/>
      <c r="H23" s="571"/>
      <c r="I23" s="571"/>
      <c r="J23" s="571"/>
      <c r="K23" s="571"/>
      <c r="L23" s="571"/>
      <c r="M23" s="571"/>
      <c r="N23" s="571"/>
      <c r="O23" s="571"/>
      <c r="P23" s="571"/>
      <c r="Q23" s="571"/>
      <c r="R23" s="324"/>
      <c r="W23" s="563"/>
      <c r="X23" s="563"/>
      <c r="Y23" s="563"/>
      <c r="Z23" s="563"/>
    </row>
    <row r="24" spans="1:26" ht="15" customHeight="1">
      <c r="A24" s="482">
        <v>2002</v>
      </c>
      <c r="B24" s="143">
        <v>12601912</v>
      </c>
      <c r="C24" s="143">
        <v>302975</v>
      </c>
      <c r="D24" s="143">
        <v>259493</v>
      </c>
      <c r="E24" s="143">
        <v>17587</v>
      </c>
      <c r="F24" s="143">
        <v>716555</v>
      </c>
      <c r="G24" s="143"/>
      <c r="H24" s="571"/>
      <c r="I24" s="571"/>
      <c r="J24" s="571"/>
      <c r="K24" s="571"/>
      <c r="L24" s="571"/>
      <c r="M24" s="571"/>
      <c r="N24" s="571"/>
      <c r="O24" s="571"/>
      <c r="P24" s="571"/>
      <c r="Q24" s="571"/>
      <c r="R24" s="324"/>
      <c r="W24" s="563"/>
      <c r="X24" s="563"/>
      <c r="Y24" s="563"/>
      <c r="Z24" s="563"/>
    </row>
    <row r="25" spans="1:26">
      <c r="A25" s="482">
        <v>2001</v>
      </c>
      <c r="B25" s="143">
        <v>11723287</v>
      </c>
      <c r="C25" s="143">
        <v>292590</v>
      </c>
      <c r="D25" s="143">
        <v>251234</v>
      </c>
      <c r="E25" s="143">
        <v>16824</v>
      </c>
      <c r="F25" s="143">
        <v>696805</v>
      </c>
      <c r="H25" s="571"/>
      <c r="I25" s="571"/>
      <c r="J25" s="571"/>
      <c r="K25" s="571"/>
      <c r="L25" s="571"/>
      <c r="M25" s="571"/>
      <c r="N25" s="571"/>
      <c r="O25" s="571"/>
      <c r="P25" s="571"/>
      <c r="Q25" s="571"/>
      <c r="R25" s="324"/>
      <c r="W25" s="564" t="s">
        <v>442</v>
      </c>
      <c r="X25" s="565"/>
      <c r="Y25" s="565"/>
      <c r="Z25" s="565"/>
    </row>
    <row r="26" spans="1:26" ht="51" customHeight="1">
      <c r="A26" s="482">
        <v>2000</v>
      </c>
      <c r="B26" s="143">
        <v>10755822</v>
      </c>
      <c r="C26" s="143">
        <v>279513</v>
      </c>
      <c r="D26" s="143">
        <v>243556</v>
      </c>
      <c r="E26" s="143">
        <v>15623</v>
      </c>
      <c r="F26" s="143">
        <v>688455</v>
      </c>
      <c r="W26" s="458"/>
      <c r="X26" s="569" t="s">
        <v>372</v>
      </c>
      <c r="Y26" s="567"/>
      <c r="Z26" s="568"/>
    </row>
    <row r="27" spans="1:26" ht="51">
      <c r="A27" s="223" t="s">
        <v>377</v>
      </c>
      <c r="W27" s="481" t="s">
        <v>374</v>
      </c>
      <c r="X27" s="486" t="s">
        <v>373</v>
      </c>
      <c r="Y27" s="483" t="s">
        <v>378</v>
      </c>
      <c r="Z27" s="487" t="s">
        <v>379</v>
      </c>
    </row>
    <row r="28" spans="1:26">
      <c r="A28" s="223" t="s">
        <v>365</v>
      </c>
      <c r="W28" s="488">
        <v>2023</v>
      </c>
      <c r="X28" s="199">
        <v>111.55</v>
      </c>
      <c r="Y28" s="199">
        <v>2.84</v>
      </c>
      <c r="Z28" s="199">
        <v>0.36</v>
      </c>
    </row>
    <row r="29" spans="1:26">
      <c r="A29" s="223" t="s">
        <v>366</v>
      </c>
      <c r="W29" s="488">
        <v>2022</v>
      </c>
      <c r="X29" s="199">
        <v>108.47</v>
      </c>
      <c r="Y29" s="199">
        <v>6.35</v>
      </c>
      <c r="Z29" s="199">
        <v>0.25</v>
      </c>
    </row>
    <row r="30" spans="1:26">
      <c r="A30" s="223" t="s">
        <v>367</v>
      </c>
      <c r="W30" s="488">
        <v>2021</v>
      </c>
      <c r="X30" s="199">
        <v>102</v>
      </c>
      <c r="Y30" s="199">
        <v>12.25</v>
      </c>
      <c r="Z30" s="199">
        <v>1.61</v>
      </c>
    </row>
    <row r="31" spans="1:26">
      <c r="A31" s="223" t="s">
        <v>368</v>
      </c>
      <c r="C31" s="2"/>
      <c r="D31" s="2"/>
      <c r="E31" s="2"/>
      <c r="F31" s="2"/>
      <c r="G31" s="2"/>
      <c r="H31" s="2"/>
      <c r="W31" s="488">
        <v>2020</v>
      </c>
      <c r="X31" s="199">
        <v>90.86</v>
      </c>
      <c r="Y31" s="199">
        <v>-18.23</v>
      </c>
      <c r="Z31" s="199">
        <v>-0.38</v>
      </c>
    </row>
    <row r="32" spans="1:26">
      <c r="A32" s="223" t="s">
        <v>369</v>
      </c>
      <c r="W32" s="488">
        <v>2019</v>
      </c>
      <c r="X32" s="199">
        <v>111.12</v>
      </c>
      <c r="Y32" s="199">
        <v>1.52</v>
      </c>
      <c r="Z32" s="199">
        <v>0.28999999999999998</v>
      </c>
    </row>
    <row r="33" spans="1:26">
      <c r="A33" s="206" t="s">
        <v>425</v>
      </c>
      <c r="W33" s="488">
        <v>2018</v>
      </c>
      <c r="X33" s="199">
        <v>109.46</v>
      </c>
      <c r="Y33" s="199">
        <v>1.34</v>
      </c>
      <c r="Z33" s="199">
        <v>0.21</v>
      </c>
    </row>
    <row r="34" spans="1:26">
      <c r="B34" s="2"/>
      <c r="W34" s="488">
        <v>2017</v>
      </c>
      <c r="X34" s="199">
        <v>108.02</v>
      </c>
      <c r="Y34" s="199">
        <v>4.05</v>
      </c>
      <c r="Z34" s="199">
        <v>0.79</v>
      </c>
    </row>
    <row r="35" spans="1:26">
      <c r="W35" s="488">
        <v>2016</v>
      </c>
      <c r="X35" s="199">
        <v>103.81</v>
      </c>
      <c r="Y35" s="199">
        <v>2.74</v>
      </c>
      <c r="Z35" s="199">
        <v>0.85</v>
      </c>
    </row>
    <row r="36" spans="1:26">
      <c r="W36" s="488">
        <v>2015</v>
      </c>
      <c r="X36" s="199">
        <v>101.04</v>
      </c>
      <c r="Y36" s="199">
        <v>3.08</v>
      </c>
      <c r="Z36" s="199">
        <v>0.52</v>
      </c>
    </row>
    <row r="37" spans="1:26">
      <c r="W37" s="488">
        <v>2014</v>
      </c>
      <c r="X37" s="199">
        <v>98.03</v>
      </c>
      <c r="Y37" s="199">
        <v>1.44</v>
      </c>
      <c r="Z37" s="199">
        <v>0.88</v>
      </c>
    </row>
    <row r="38" spans="1:26">
      <c r="W38" s="488">
        <v>2013</v>
      </c>
      <c r="X38" s="199">
        <v>96.63</v>
      </c>
      <c r="Y38" s="199">
        <v>0.11</v>
      </c>
      <c r="Z38" s="199">
        <v>0.12</v>
      </c>
    </row>
    <row r="39" spans="1:26">
      <c r="W39" s="488">
        <v>2012</v>
      </c>
      <c r="X39" s="199">
        <v>96.53</v>
      </c>
      <c r="Y39" s="199">
        <v>-2.85</v>
      </c>
      <c r="Z39" s="199">
        <v>-0.45</v>
      </c>
    </row>
    <row r="40" spans="1:26" s="322" customFormat="1">
      <c r="W40" s="488">
        <v>2011</v>
      </c>
      <c r="X40" s="199">
        <v>99.36</v>
      </c>
      <c r="Y40" s="199">
        <v>-1.83</v>
      </c>
      <c r="Z40" s="199">
        <v>-0.64</v>
      </c>
    </row>
    <row r="41" spans="1:26" s="322" customFormat="1">
      <c r="W41" s="488">
        <v>2010</v>
      </c>
      <c r="X41" s="199">
        <v>101.21</v>
      </c>
      <c r="Y41" s="199">
        <v>0.77</v>
      </c>
      <c r="Z41" s="199">
        <v>-0.2</v>
      </c>
    </row>
    <row r="42" spans="1:26" s="322" customFormat="1">
      <c r="W42" s="488">
        <v>2009</v>
      </c>
      <c r="X42" s="199">
        <v>100.44</v>
      </c>
      <c r="Y42" s="199">
        <v>-2.74</v>
      </c>
      <c r="Z42" s="199">
        <v>0.44</v>
      </c>
    </row>
    <row r="43" spans="1:26" s="322" customFormat="1">
      <c r="W43" s="488">
        <v>2008</v>
      </c>
      <c r="X43" s="199">
        <v>103.27</v>
      </c>
      <c r="Y43" s="199">
        <v>-3.13</v>
      </c>
      <c r="Z43" s="199">
        <v>-1.89</v>
      </c>
    </row>
    <row r="44" spans="1:26">
      <c r="W44" s="322"/>
      <c r="X44" s="322"/>
      <c r="Y44" s="322"/>
      <c r="Z44" s="322"/>
    </row>
    <row r="45" spans="1:26">
      <c r="A45" s="2" t="s">
        <v>364</v>
      </c>
      <c r="W45" s="206" t="s">
        <v>425</v>
      </c>
    </row>
    <row r="46" spans="1:26">
      <c r="A46" s="2" t="s">
        <v>41</v>
      </c>
    </row>
    <row r="48" spans="1:26">
      <c r="W48" s="2" t="s">
        <v>443</v>
      </c>
    </row>
    <row r="49" spans="20:23">
      <c r="W49" s="2" t="s">
        <v>41</v>
      </c>
    </row>
    <row r="54" spans="20:23">
      <c r="U54" s="2"/>
      <c r="V54" s="2"/>
    </row>
    <row r="57" spans="20:23">
      <c r="T57" s="2"/>
    </row>
  </sheetData>
  <sheetProtection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M3" sqref="M3"/>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72" t="s">
        <v>741</v>
      </c>
      <c r="B1" s="572"/>
      <c r="C1" s="572"/>
      <c r="D1" s="572"/>
      <c r="E1" s="572"/>
      <c r="F1" s="572"/>
      <c r="G1" s="572"/>
      <c r="H1" s="572"/>
      <c r="I1" s="572"/>
      <c r="J1" s="572"/>
    </row>
    <row r="2" spans="1:16" ht="30.75" customHeight="1">
      <c r="A2" s="93" t="s">
        <v>207</v>
      </c>
      <c r="B2" s="573" t="s">
        <v>206</v>
      </c>
      <c r="C2" s="573"/>
      <c r="D2" s="573"/>
      <c r="E2" s="573" t="s">
        <v>205</v>
      </c>
      <c r="F2" s="573"/>
      <c r="G2" s="573" t="s">
        <v>204</v>
      </c>
      <c r="H2" s="573"/>
      <c r="I2" s="573" t="s">
        <v>203</v>
      </c>
      <c r="J2" s="574" t="s">
        <v>202</v>
      </c>
    </row>
    <row r="3" spans="1:16" ht="30" customHeight="1">
      <c r="A3" s="94" t="s">
        <v>201</v>
      </c>
      <c r="B3" s="95" t="s">
        <v>200</v>
      </c>
      <c r="C3" s="96" t="s">
        <v>199</v>
      </c>
      <c r="D3" s="95" t="s">
        <v>198</v>
      </c>
      <c r="E3" s="96" t="s">
        <v>197</v>
      </c>
      <c r="F3" s="95" t="s">
        <v>196</v>
      </c>
      <c r="G3" s="96" t="s">
        <v>195</v>
      </c>
      <c r="H3" s="95" t="s">
        <v>194</v>
      </c>
      <c r="I3" s="573"/>
      <c r="J3" s="574"/>
    </row>
    <row r="4" spans="1:16" ht="18" customHeight="1">
      <c r="A4" s="101" t="s">
        <v>193</v>
      </c>
      <c r="B4" s="102">
        <f>D17</f>
        <v>387086</v>
      </c>
      <c r="C4" s="103">
        <f>G17</f>
        <v>5864</v>
      </c>
      <c r="D4" s="103">
        <f>J17</f>
        <v>5345</v>
      </c>
      <c r="E4" s="104">
        <f>M17</f>
        <v>69706</v>
      </c>
      <c r="F4" s="104">
        <f>P17</f>
        <v>762</v>
      </c>
      <c r="G4" s="104">
        <f>D26</f>
        <v>3704</v>
      </c>
      <c r="H4" s="104">
        <f>G26</f>
        <v>355</v>
      </c>
      <c r="I4" s="103">
        <f>J26</f>
        <v>0</v>
      </c>
      <c r="J4" s="501">
        <f>M26</f>
        <v>472822</v>
      </c>
    </row>
    <row r="5" spans="1:16" ht="18" customHeight="1">
      <c r="A5" s="106" t="s">
        <v>192</v>
      </c>
      <c r="B5" s="102">
        <f t="shared" ref="B5:B7" si="0">D18</f>
        <v>342055</v>
      </c>
      <c r="C5" s="103">
        <f t="shared" ref="C5:C7" si="1">G18</f>
        <v>7402</v>
      </c>
      <c r="D5" s="103">
        <f t="shared" ref="D5:D7" si="2">J18</f>
        <v>4108</v>
      </c>
      <c r="E5" s="104">
        <f t="shared" ref="E5:E7" si="3">M18</f>
        <v>68697</v>
      </c>
      <c r="F5" s="104">
        <f t="shared" ref="F5:F7" si="4">P18</f>
        <v>1722</v>
      </c>
      <c r="G5" s="104">
        <f t="shared" ref="G5:G7" si="5">D27</f>
        <v>2071</v>
      </c>
      <c r="H5" s="104">
        <f t="shared" ref="H5:H7" si="6">G27</f>
        <v>324</v>
      </c>
      <c r="I5" s="103">
        <f t="shared" ref="I5:I7" si="7">J27</f>
        <v>0</v>
      </c>
      <c r="J5" s="501">
        <f t="shared" ref="J5:J7" si="8">M27</f>
        <v>426379</v>
      </c>
      <c r="L5" s="504"/>
    </row>
    <row r="6" spans="1:16" ht="18" customHeight="1">
      <c r="A6" s="107" t="s">
        <v>191</v>
      </c>
      <c r="B6" s="500">
        <f t="shared" si="0"/>
        <v>729141</v>
      </c>
      <c r="C6" s="503">
        <f t="shared" si="1"/>
        <v>13266</v>
      </c>
      <c r="D6" s="503">
        <f t="shared" si="2"/>
        <v>9453</v>
      </c>
      <c r="E6" s="502">
        <f t="shared" si="3"/>
        <v>138403</v>
      </c>
      <c r="F6" s="502">
        <f t="shared" si="4"/>
        <v>2484</v>
      </c>
      <c r="G6" s="502">
        <f t="shared" si="5"/>
        <v>5775</v>
      </c>
      <c r="H6" s="502">
        <f t="shared" si="6"/>
        <v>679</v>
      </c>
      <c r="I6" s="503">
        <f t="shared" si="7"/>
        <v>0</v>
      </c>
      <c r="J6" s="501">
        <f t="shared" si="8"/>
        <v>899201</v>
      </c>
    </row>
    <row r="7" spans="1:16" ht="18" customHeight="1">
      <c r="A7" s="108" t="s">
        <v>214</v>
      </c>
      <c r="B7" s="500">
        <f t="shared" si="0"/>
        <v>16242317</v>
      </c>
      <c r="C7" s="503">
        <f t="shared" si="1"/>
        <v>670628</v>
      </c>
      <c r="D7" s="503">
        <f t="shared" si="2"/>
        <v>369737</v>
      </c>
      <c r="E7" s="502">
        <f t="shared" si="3"/>
        <v>3169488</v>
      </c>
      <c r="F7" s="502">
        <f t="shared" si="4"/>
        <v>166719</v>
      </c>
      <c r="G7" s="502">
        <f t="shared" si="5"/>
        <v>46064</v>
      </c>
      <c r="H7" s="502">
        <f t="shared" si="6"/>
        <v>12510</v>
      </c>
      <c r="I7" s="503">
        <f t="shared" si="7"/>
        <v>897</v>
      </c>
      <c r="J7" s="501">
        <f t="shared" si="8"/>
        <v>20678360</v>
      </c>
      <c r="P7" s="154"/>
    </row>
    <row r="8" spans="1:16" ht="15" customHeight="1">
      <c r="A8" s="97" t="s">
        <v>190</v>
      </c>
      <c r="B8" s="98"/>
      <c r="C8" s="98"/>
      <c r="D8" s="98"/>
      <c r="E8" s="98" t="s">
        <v>586</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99" t="s">
        <v>742</v>
      </c>
      <c r="B13" s="499"/>
      <c r="C13" s="499"/>
      <c r="D13" s="499"/>
      <c r="E13" s="499"/>
      <c r="F13" s="499"/>
      <c r="G13" s="499"/>
      <c r="H13" s="499"/>
      <c r="I13" s="499"/>
      <c r="J13" s="499"/>
      <c r="K13" s="499"/>
      <c r="L13" s="499"/>
      <c r="M13" s="499"/>
      <c r="N13" s="499"/>
      <c r="O13" s="499"/>
      <c r="P13" s="499"/>
    </row>
    <row r="14" spans="1:16" ht="15.75" customHeight="1">
      <c r="A14" s="581" t="s">
        <v>207</v>
      </c>
      <c r="B14" s="578" t="s">
        <v>652</v>
      </c>
      <c r="C14" s="579"/>
      <c r="D14" s="579"/>
      <c r="E14" s="579"/>
      <c r="F14" s="579"/>
      <c r="G14" s="579"/>
      <c r="H14" s="579"/>
      <c r="I14" s="579"/>
      <c r="J14" s="580"/>
      <c r="K14" s="578" t="s">
        <v>653</v>
      </c>
      <c r="L14" s="579"/>
      <c r="M14" s="579"/>
      <c r="N14" s="579"/>
      <c r="O14" s="579"/>
      <c r="P14" s="580"/>
    </row>
    <row r="15" spans="1:16" ht="15.75" customHeight="1">
      <c r="A15" s="582"/>
      <c r="B15" s="575" t="s">
        <v>652</v>
      </c>
      <c r="C15" s="576"/>
      <c r="D15" s="577"/>
      <c r="E15" s="575" t="s">
        <v>655</v>
      </c>
      <c r="F15" s="576"/>
      <c r="G15" s="577"/>
      <c r="H15" s="575" t="s">
        <v>656</v>
      </c>
      <c r="I15" s="576"/>
      <c r="J15" s="577"/>
      <c r="K15" s="575" t="s">
        <v>657</v>
      </c>
      <c r="L15" s="576"/>
      <c r="M15" s="577"/>
      <c r="N15" s="575" t="s">
        <v>658</v>
      </c>
      <c r="O15" s="576"/>
      <c r="P15" s="577"/>
    </row>
    <row r="16" spans="1:16" ht="31.5">
      <c r="A16" s="94" t="s">
        <v>201</v>
      </c>
      <c r="B16" s="95" t="s">
        <v>661</v>
      </c>
      <c r="C16" s="96" t="s">
        <v>662</v>
      </c>
      <c r="D16" s="95" t="s">
        <v>663</v>
      </c>
      <c r="E16" s="96" t="s">
        <v>661</v>
      </c>
      <c r="F16" s="95" t="s">
        <v>662</v>
      </c>
      <c r="G16" s="96" t="s">
        <v>663</v>
      </c>
      <c r="H16" s="95" t="s">
        <v>661</v>
      </c>
      <c r="I16" s="96" t="s">
        <v>662</v>
      </c>
      <c r="J16" s="95" t="s">
        <v>663</v>
      </c>
      <c r="K16" s="96" t="s">
        <v>661</v>
      </c>
      <c r="L16" s="95" t="s">
        <v>662</v>
      </c>
      <c r="M16" s="96" t="s">
        <v>663</v>
      </c>
      <c r="N16" s="95" t="s">
        <v>661</v>
      </c>
      <c r="O16" s="96" t="s">
        <v>662</v>
      </c>
      <c r="P16" s="95" t="s">
        <v>663</v>
      </c>
    </row>
    <row r="17" spans="1:17" ht="15.75">
      <c r="A17" s="101" t="s">
        <v>193</v>
      </c>
      <c r="B17" s="102">
        <v>194777</v>
      </c>
      <c r="C17" s="102">
        <v>192309</v>
      </c>
      <c r="D17" s="102">
        <v>387086</v>
      </c>
      <c r="E17" s="102">
        <v>3703</v>
      </c>
      <c r="F17" s="102">
        <v>2161</v>
      </c>
      <c r="G17" s="102">
        <v>5864</v>
      </c>
      <c r="H17" s="102">
        <v>377</v>
      </c>
      <c r="I17" s="102">
        <v>4968</v>
      </c>
      <c r="J17" s="102">
        <v>5345</v>
      </c>
      <c r="K17" s="102">
        <v>44278</v>
      </c>
      <c r="L17" s="102">
        <v>25428</v>
      </c>
      <c r="M17" s="102">
        <v>69706</v>
      </c>
      <c r="N17" s="102">
        <v>538</v>
      </c>
      <c r="O17" s="102">
        <v>224</v>
      </c>
      <c r="P17" s="105">
        <v>762</v>
      </c>
    </row>
    <row r="18" spans="1:17" ht="15.75">
      <c r="A18" s="106" t="s">
        <v>192</v>
      </c>
      <c r="B18" s="102">
        <v>170009</v>
      </c>
      <c r="C18" s="102">
        <v>172045</v>
      </c>
      <c r="D18" s="102">
        <v>342055</v>
      </c>
      <c r="E18" s="102">
        <v>5529</v>
      </c>
      <c r="F18" s="102">
        <v>1873</v>
      </c>
      <c r="G18" s="102">
        <v>7402</v>
      </c>
      <c r="H18" s="102">
        <v>248</v>
      </c>
      <c r="I18" s="102">
        <v>3860</v>
      </c>
      <c r="J18" s="102">
        <v>4108</v>
      </c>
      <c r="K18" s="102">
        <v>42027</v>
      </c>
      <c r="L18" s="102">
        <v>26670</v>
      </c>
      <c r="M18" s="102">
        <v>68697</v>
      </c>
      <c r="N18" s="102">
        <v>1305</v>
      </c>
      <c r="O18" s="102">
        <v>417</v>
      </c>
      <c r="P18" s="105">
        <v>1722</v>
      </c>
    </row>
    <row r="19" spans="1:17" ht="15.75">
      <c r="A19" s="107" t="s">
        <v>191</v>
      </c>
      <c r="B19" s="500">
        <v>364786</v>
      </c>
      <c r="C19" s="500">
        <v>364354</v>
      </c>
      <c r="D19" s="500">
        <v>729141</v>
      </c>
      <c r="E19" s="500">
        <v>9232</v>
      </c>
      <c r="F19" s="500">
        <v>4034</v>
      </c>
      <c r="G19" s="500">
        <v>13266</v>
      </c>
      <c r="H19" s="500">
        <v>625</v>
      </c>
      <c r="I19" s="500">
        <v>8828</v>
      </c>
      <c r="J19" s="500">
        <v>9453</v>
      </c>
      <c r="K19" s="500">
        <v>86305</v>
      </c>
      <c r="L19" s="500">
        <v>52098</v>
      </c>
      <c r="M19" s="500">
        <v>138403</v>
      </c>
      <c r="N19" s="500">
        <v>1843</v>
      </c>
      <c r="O19" s="500">
        <v>641</v>
      </c>
      <c r="P19" s="501">
        <v>2484</v>
      </c>
    </row>
    <row r="20" spans="1:17" ht="15.75">
      <c r="A20" s="108" t="s">
        <v>214</v>
      </c>
      <c r="B20" s="500">
        <v>8328027</v>
      </c>
      <c r="C20" s="500">
        <v>7914277</v>
      </c>
      <c r="D20" s="500">
        <v>16242317</v>
      </c>
      <c r="E20" s="500">
        <v>396369</v>
      </c>
      <c r="F20" s="500">
        <v>274259</v>
      </c>
      <c r="G20" s="500">
        <v>670628</v>
      </c>
      <c r="H20" s="500">
        <v>16380</v>
      </c>
      <c r="I20" s="500">
        <v>353325</v>
      </c>
      <c r="J20" s="500">
        <v>369737</v>
      </c>
      <c r="K20" s="500">
        <v>1995175</v>
      </c>
      <c r="L20" s="500">
        <v>1174310</v>
      </c>
      <c r="M20" s="500">
        <v>3169488</v>
      </c>
      <c r="N20" s="500">
        <v>114422</v>
      </c>
      <c r="O20" s="500">
        <v>52297</v>
      </c>
      <c r="P20" s="501">
        <v>166719</v>
      </c>
    </row>
    <row r="21" spans="1:17" ht="15.75">
      <c r="C21" s="498"/>
      <c r="D21" s="498"/>
      <c r="E21" s="498"/>
      <c r="F21" s="498"/>
      <c r="G21" s="498"/>
      <c r="H21" s="498"/>
      <c r="I21" s="498"/>
      <c r="J21" s="498"/>
      <c r="K21" s="498"/>
      <c r="L21" s="498"/>
      <c r="M21" s="498"/>
      <c r="N21" s="498"/>
      <c r="O21" s="498"/>
      <c r="P21" s="498"/>
      <c r="Q21" s="498"/>
    </row>
    <row r="22" spans="1:17" ht="15.75">
      <c r="C22" s="498"/>
      <c r="D22" s="498"/>
      <c r="E22" s="498"/>
      <c r="F22" s="498"/>
      <c r="G22" s="498"/>
      <c r="H22" s="498"/>
      <c r="I22" s="498"/>
      <c r="J22" s="498"/>
      <c r="K22" s="498"/>
      <c r="L22" s="498"/>
      <c r="M22" s="498"/>
      <c r="N22" s="498"/>
      <c r="O22" s="498"/>
      <c r="P22" s="498"/>
      <c r="Q22" s="498"/>
    </row>
    <row r="23" spans="1:17" ht="15.75" customHeight="1">
      <c r="A23" s="581" t="s">
        <v>207</v>
      </c>
      <c r="B23" s="578" t="s">
        <v>654</v>
      </c>
      <c r="C23" s="579"/>
      <c r="D23" s="579"/>
      <c r="E23" s="579"/>
      <c r="F23" s="579"/>
      <c r="G23" s="583"/>
      <c r="H23" s="584" t="s">
        <v>664</v>
      </c>
      <c r="I23" s="585"/>
      <c r="J23" s="581"/>
      <c r="K23" s="584" t="s">
        <v>202</v>
      </c>
      <c r="L23" s="585"/>
      <c r="M23" s="585"/>
      <c r="O23" s="498"/>
      <c r="P23" s="498"/>
      <c r="Q23" s="498"/>
    </row>
    <row r="24" spans="1:17" ht="15.75" customHeight="1">
      <c r="A24" s="582"/>
      <c r="B24" s="575" t="s">
        <v>659</v>
      </c>
      <c r="C24" s="576"/>
      <c r="D24" s="577"/>
      <c r="E24" s="575" t="s">
        <v>660</v>
      </c>
      <c r="F24" s="576"/>
      <c r="G24" s="577"/>
      <c r="H24" s="586"/>
      <c r="I24" s="587"/>
      <c r="J24" s="588"/>
      <c r="K24" s="586"/>
      <c r="L24" s="587"/>
      <c r="M24" s="587"/>
      <c r="O24" s="498"/>
      <c r="P24" s="498"/>
      <c r="Q24" s="498"/>
    </row>
    <row r="25" spans="1:17" ht="31.5">
      <c r="A25" s="94" t="s">
        <v>201</v>
      </c>
      <c r="B25" s="95" t="s">
        <v>661</v>
      </c>
      <c r="C25" s="96" t="s">
        <v>662</v>
      </c>
      <c r="D25" s="95" t="s">
        <v>131</v>
      </c>
      <c r="E25" s="96" t="s">
        <v>661</v>
      </c>
      <c r="F25" s="95" t="s">
        <v>662</v>
      </c>
      <c r="G25" s="96" t="s">
        <v>663</v>
      </c>
      <c r="H25" s="95" t="s">
        <v>661</v>
      </c>
      <c r="I25" s="96" t="s">
        <v>662</v>
      </c>
      <c r="J25" s="95" t="s">
        <v>663</v>
      </c>
      <c r="K25" s="96" t="s">
        <v>661</v>
      </c>
      <c r="L25" s="95" t="s">
        <v>662</v>
      </c>
      <c r="M25" s="96" t="s">
        <v>663</v>
      </c>
      <c r="O25" s="498"/>
      <c r="Q25" s="498"/>
    </row>
    <row r="26" spans="1:17" ht="15.75">
      <c r="A26" s="101" t="s">
        <v>193</v>
      </c>
      <c r="B26" s="102">
        <v>3045</v>
      </c>
      <c r="C26" s="102">
        <v>659</v>
      </c>
      <c r="D26" s="102">
        <v>3704</v>
      </c>
      <c r="E26" s="102">
        <v>335</v>
      </c>
      <c r="F26" s="102">
        <v>20</v>
      </c>
      <c r="G26" s="102">
        <v>355</v>
      </c>
      <c r="H26" s="102">
        <v>0</v>
      </c>
      <c r="I26" s="102">
        <v>0</v>
      </c>
      <c r="J26" s="102">
        <v>0</v>
      </c>
      <c r="K26" s="500">
        <v>247053</v>
      </c>
      <c r="L26" s="500">
        <v>225769</v>
      </c>
      <c r="M26" s="501">
        <v>472822</v>
      </c>
      <c r="O26" s="498"/>
      <c r="Q26" s="498"/>
    </row>
    <row r="27" spans="1:17" ht="15.75">
      <c r="A27" s="106" t="s">
        <v>192</v>
      </c>
      <c r="B27" s="102">
        <v>1650</v>
      </c>
      <c r="C27" s="102">
        <v>421</v>
      </c>
      <c r="D27" s="102">
        <v>2071</v>
      </c>
      <c r="E27" s="102">
        <v>306</v>
      </c>
      <c r="F27" s="102">
        <v>18</v>
      </c>
      <c r="G27" s="102">
        <v>324</v>
      </c>
      <c r="H27" s="102">
        <v>0</v>
      </c>
      <c r="I27" s="102">
        <v>0</v>
      </c>
      <c r="J27" s="102">
        <v>0</v>
      </c>
      <c r="K27" s="500">
        <v>221074</v>
      </c>
      <c r="L27" s="500">
        <v>205304</v>
      </c>
      <c r="M27" s="501">
        <v>426379</v>
      </c>
      <c r="O27" s="498"/>
      <c r="Q27" s="498"/>
    </row>
    <row r="28" spans="1:17" ht="15.75">
      <c r="A28" s="107" t="s">
        <v>191</v>
      </c>
      <c r="B28" s="500">
        <v>4695</v>
      </c>
      <c r="C28" s="500">
        <v>1080</v>
      </c>
      <c r="D28" s="500">
        <v>5775</v>
      </c>
      <c r="E28" s="500">
        <v>641</v>
      </c>
      <c r="F28" s="500">
        <v>38</v>
      </c>
      <c r="G28" s="500">
        <v>679</v>
      </c>
      <c r="H28" s="500">
        <v>0</v>
      </c>
      <c r="I28" s="500">
        <v>0</v>
      </c>
      <c r="J28" s="500">
        <v>0</v>
      </c>
      <c r="K28" s="500">
        <v>468127</v>
      </c>
      <c r="L28" s="500">
        <v>431073</v>
      </c>
      <c r="M28" s="501">
        <v>899201</v>
      </c>
      <c r="O28" s="498"/>
      <c r="Q28" s="498"/>
    </row>
    <row r="29" spans="1:17" ht="15.75">
      <c r="A29" s="108" t="s">
        <v>214</v>
      </c>
      <c r="B29" s="500">
        <v>40137</v>
      </c>
      <c r="C29" s="500">
        <v>5927</v>
      </c>
      <c r="D29" s="500">
        <v>46064</v>
      </c>
      <c r="E29" s="500">
        <v>8863</v>
      </c>
      <c r="F29" s="500">
        <v>3647</v>
      </c>
      <c r="G29" s="500">
        <v>12510</v>
      </c>
      <c r="H29" s="500">
        <v>840</v>
      </c>
      <c r="I29" s="500">
        <v>57</v>
      </c>
      <c r="J29" s="500">
        <v>897</v>
      </c>
      <c r="K29" s="500">
        <v>10900213</v>
      </c>
      <c r="L29" s="500">
        <v>9778099</v>
      </c>
      <c r="M29" s="501">
        <v>20678360</v>
      </c>
      <c r="O29" s="498"/>
      <c r="Q29" s="498"/>
    </row>
    <row r="30" spans="1:17">
      <c r="A30" s="155"/>
      <c r="B30" s="156"/>
      <c r="C30" s="156"/>
      <c r="D30" s="156"/>
      <c r="E30" s="156"/>
      <c r="F30" s="156"/>
      <c r="G30" s="156"/>
      <c r="H30" s="156"/>
      <c r="I30" s="156"/>
      <c r="J30" s="156"/>
      <c r="K30" s="156"/>
      <c r="L30" s="156"/>
      <c r="M30" s="156"/>
    </row>
    <row r="31" spans="1:17">
      <c r="A31" s="99" t="s">
        <v>665</v>
      </c>
      <c r="B31" s="156"/>
      <c r="C31" s="156"/>
      <c r="D31" s="156"/>
      <c r="E31" s="156"/>
      <c r="F31" s="156"/>
      <c r="G31" s="156"/>
      <c r="H31" s="156"/>
      <c r="I31" s="156"/>
      <c r="J31" s="156"/>
      <c r="K31" s="156"/>
      <c r="L31" s="156"/>
      <c r="M31" s="156"/>
    </row>
    <row r="32" spans="1:17">
      <c r="A32" s="99" t="s">
        <v>666</v>
      </c>
      <c r="B32" s="156"/>
      <c r="C32" s="156"/>
      <c r="D32" s="156"/>
      <c r="E32" s="156"/>
      <c r="F32" s="156"/>
      <c r="G32" s="156"/>
      <c r="H32" s="156"/>
      <c r="I32" s="156"/>
      <c r="J32" s="156"/>
    </row>
    <row r="33" spans="1:13">
      <c r="A33" s="155"/>
      <c r="B33" s="156"/>
      <c r="C33" s="156"/>
      <c r="D33" s="156"/>
      <c r="E33" s="156"/>
      <c r="F33" s="156"/>
      <c r="G33" s="156"/>
      <c r="H33" s="156"/>
      <c r="I33" s="156"/>
      <c r="J33" s="156"/>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4"/>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sheet="1" objects="1" scenarios="1"/>
  <mergeCells count="20">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K105" sqref="K105"/>
    </sheetView>
  </sheetViews>
  <sheetFormatPr baseColWidth="10" defaultColWidth="9.140625" defaultRowHeight="12.75"/>
  <cols>
    <col min="1" max="1" width="39" style="318" customWidth="1"/>
    <col min="2" max="4" width="27" style="318" customWidth="1"/>
    <col min="5" max="5" width="24.140625" style="318" customWidth="1"/>
    <col min="6" max="16384" width="9.140625" style="205"/>
  </cols>
  <sheetData>
    <row r="1" spans="1:4" ht="34.5" customHeight="1">
      <c r="A1" s="596" t="s">
        <v>465</v>
      </c>
      <c r="B1" s="596"/>
      <c r="C1" s="596"/>
      <c r="D1" s="596"/>
    </row>
    <row r="2" spans="1:4">
      <c r="A2" s="597" t="s">
        <v>213</v>
      </c>
      <c r="B2" s="597"/>
      <c r="C2" s="597"/>
    </row>
    <row r="3" spans="1:4" ht="30.75" customHeight="1" thickBot="1">
      <c r="A3" s="244" t="s">
        <v>628</v>
      </c>
      <c r="B3" s="595" t="s">
        <v>727</v>
      </c>
      <c r="C3" s="595"/>
      <c r="D3" s="595"/>
    </row>
    <row r="4" spans="1:4" ht="30" customHeight="1">
      <c r="A4" s="84" t="s">
        <v>36</v>
      </c>
      <c r="B4" s="182" t="s">
        <v>212</v>
      </c>
      <c r="C4" s="183" t="s">
        <v>211</v>
      </c>
      <c r="D4" s="183" t="s">
        <v>210</v>
      </c>
    </row>
    <row r="5" spans="1:4" ht="15" thickBot="1">
      <c r="A5" s="82" t="s">
        <v>1</v>
      </c>
      <c r="B5" s="212">
        <v>35366</v>
      </c>
      <c r="C5" s="213">
        <v>30206</v>
      </c>
      <c r="D5" s="213">
        <v>5160</v>
      </c>
    </row>
    <row r="6" spans="1:4" ht="15" thickBot="1">
      <c r="A6" s="83" t="s">
        <v>2</v>
      </c>
      <c r="B6" s="214">
        <v>3964</v>
      </c>
      <c r="C6" s="215">
        <v>3621</v>
      </c>
      <c r="D6" s="215">
        <v>343</v>
      </c>
    </row>
    <row r="7" spans="1:4" ht="15" thickBot="1">
      <c r="A7" s="83" t="s">
        <v>3</v>
      </c>
      <c r="B7" s="214">
        <v>1939</v>
      </c>
      <c r="C7" s="215">
        <v>1405</v>
      </c>
      <c r="D7" s="215">
        <v>534</v>
      </c>
    </row>
    <row r="8" spans="1:4" ht="15" thickBot="1">
      <c r="A8" s="83" t="s">
        <v>4</v>
      </c>
      <c r="B8" s="214">
        <v>32440</v>
      </c>
      <c r="C8" s="215">
        <v>25268</v>
      </c>
      <c r="D8" s="215">
        <v>7172</v>
      </c>
    </row>
    <row r="9" spans="1:4" ht="15" thickBot="1">
      <c r="A9" s="83" t="s">
        <v>5</v>
      </c>
      <c r="B9" s="214">
        <v>1253</v>
      </c>
      <c r="C9" s="215">
        <v>915</v>
      </c>
      <c r="D9" s="215">
        <v>338</v>
      </c>
    </row>
    <row r="10" spans="1:4" ht="15" thickBot="1">
      <c r="A10" s="83" t="s">
        <v>6</v>
      </c>
      <c r="B10" s="214">
        <v>6632</v>
      </c>
      <c r="C10" s="215">
        <v>4983</v>
      </c>
      <c r="D10" s="215">
        <v>1649</v>
      </c>
    </row>
    <row r="11" spans="1:4" ht="15" thickBot="1">
      <c r="A11" s="83" t="s">
        <v>7</v>
      </c>
      <c r="B11" s="214">
        <v>444</v>
      </c>
      <c r="C11" s="216">
        <v>307</v>
      </c>
      <c r="D11" s="216">
        <v>137</v>
      </c>
    </row>
    <row r="12" spans="1:4" ht="15" thickBot="1">
      <c r="A12" s="83" t="s">
        <v>8</v>
      </c>
      <c r="B12" s="214">
        <v>1144</v>
      </c>
      <c r="C12" s="215">
        <v>832</v>
      </c>
      <c r="D12" s="215">
        <v>312</v>
      </c>
    </row>
    <row r="13" spans="1:4" ht="15" thickBot="1">
      <c r="A13" s="83" t="s">
        <v>9</v>
      </c>
      <c r="B13" s="214">
        <v>14684</v>
      </c>
      <c r="C13" s="215">
        <v>11161</v>
      </c>
      <c r="D13" s="215">
        <v>3523</v>
      </c>
    </row>
    <row r="14" spans="1:4" ht="15" thickBot="1">
      <c r="A14" s="83" t="s">
        <v>10</v>
      </c>
      <c r="B14" s="214">
        <v>1111</v>
      </c>
      <c r="C14" s="215">
        <v>751</v>
      </c>
      <c r="D14" s="215">
        <v>360</v>
      </c>
    </row>
    <row r="15" spans="1:4" ht="15" thickBot="1">
      <c r="A15" s="83" t="s">
        <v>11</v>
      </c>
      <c r="B15" s="214">
        <v>6998</v>
      </c>
      <c r="C15" s="215">
        <v>5512</v>
      </c>
      <c r="D15" s="215">
        <v>1486</v>
      </c>
    </row>
    <row r="16" spans="1:4" ht="15" thickBot="1">
      <c r="A16" s="83" t="s">
        <v>12</v>
      </c>
      <c r="B16" s="214">
        <v>5792</v>
      </c>
      <c r="C16" s="215">
        <v>4641</v>
      </c>
      <c r="D16" s="215">
        <v>1151</v>
      </c>
    </row>
    <row r="17" spans="1:4" ht="15" thickBot="1">
      <c r="A17" s="83" t="s">
        <v>13</v>
      </c>
      <c r="B17" s="214">
        <v>5308</v>
      </c>
      <c r="C17" s="215">
        <v>3641</v>
      </c>
      <c r="D17" s="215">
        <v>1667</v>
      </c>
    </row>
    <row r="18" spans="1:4" ht="15" thickBot="1">
      <c r="A18" s="83" t="s">
        <v>14</v>
      </c>
      <c r="B18" s="214">
        <v>62759</v>
      </c>
      <c r="C18" s="215">
        <v>53288</v>
      </c>
      <c r="D18" s="215">
        <v>9471</v>
      </c>
    </row>
    <row r="19" spans="1:4" ht="15" thickBot="1">
      <c r="A19" s="83" t="s">
        <v>15</v>
      </c>
      <c r="B19" s="214">
        <v>1992</v>
      </c>
      <c r="C19" s="215">
        <v>1438</v>
      </c>
      <c r="D19" s="215">
        <v>554</v>
      </c>
    </row>
    <row r="20" spans="1:4" ht="15" thickBot="1">
      <c r="A20" s="83" t="s">
        <v>16</v>
      </c>
      <c r="B20" s="214">
        <v>11739</v>
      </c>
      <c r="C20" s="215">
        <v>8967</v>
      </c>
      <c r="D20" s="215">
        <v>2772</v>
      </c>
    </row>
    <row r="21" spans="1:4" ht="15" thickBot="1">
      <c r="A21" s="83" t="s">
        <v>17</v>
      </c>
      <c r="B21" s="214">
        <v>14716</v>
      </c>
      <c r="C21" s="215">
        <v>12275</v>
      </c>
      <c r="D21" s="213">
        <v>2441</v>
      </c>
    </row>
    <row r="22" spans="1:4" ht="15" thickBot="1">
      <c r="A22" s="83" t="s">
        <v>18</v>
      </c>
      <c r="B22" s="214">
        <v>7437</v>
      </c>
      <c r="C22" s="215">
        <v>4847</v>
      </c>
      <c r="D22" s="215">
        <v>2590</v>
      </c>
    </row>
    <row r="23" spans="1:4" ht="15" thickBot="1">
      <c r="A23" s="83" t="s">
        <v>19</v>
      </c>
      <c r="B23" s="214">
        <v>7226</v>
      </c>
      <c r="C23" s="215">
        <v>5766</v>
      </c>
      <c r="D23" s="215">
        <v>1460</v>
      </c>
    </row>
    <row r="24" spans="1:4" ht="15" thickBot="1">
      <c r="A24" s="83" t="s">
        <v>20</v>
      </c>
      <c r="B24" s="214">
        <v>883</v>
      </c>
      <c r="C24" s="215">
        <v>593</v>
      </c>
      <c r="D24" s="215">
        <v>290</v>
      </c>
    </row>
    <row r="25" spans="1:4" ht="15" thickBot="1">
      <c r="A25" s="83" t="s">
        <v>21</v>
      </c>
      <c r="B25" s="214">
        <v>9232</v>
      </c>
      <c r="C25" s="215">
        <v>7428</v>
      </c>
      <c r="D25" s="215">
        <v>1804</v>
      </c>
    </row>
    <row r="26" spans="1:4" ht="15" thickBot="1">
      <c r="A26" s="83" t="s">
        <v>22</v>
      </c>
      <c r="B26" s="214">
        <v>138558</v>
      </c>
      <c r="C26" s="215">
        <v>125998</v>
      </c>
      <c r="D26" s="215">
        <v>12560</v>
      </c>
    </row>
    <row r="27" spans="1:4" ht="15" thickBot="1">
      <c r="A27" s="83" t="s">
        <v>23</v>
      </c>
      <c r="B27" s="214">
        <v>3600</v>
      </c>
      <c r="C27" s="215">
        <v>2431</v>
      </c>
      <c r="D27" s="216">
        <v>1169</v>
      </c>
    </row>
    <row r="28" spans="1:4" ht="15" thickBot="1">
      <c r="A28" s="83" t="s">
        <v>24</v>
      </c>
      <c r="B28" s="214">
        <v>4117</v>
      </c>
      <c r="C28" s="215">
        <v>3193</v>
      </c>
      <c r="D28" s="215">
        <v>924</v>
      </c>
    </row>
    <row r="29" spans="1:4" ht="15" thickBot="1">
      <c r="A29" s="83" t="s">
        <v>25</v>
      </c>
      <c r="B29" s="214">
        <v>1844</v>
      </c>
      <c r="C29" s="215">
        <v>1280</v>
      </c>
      <c r="D29" s="215">
        <v>564</v>
      </c>
    </row>
    <row r="30" spans="1:4" ht="15" thickBot="1">
      <c r="A30" s="83" t="s">
        <v>26</v>
      </c>
      <c r="B30" s="214">
        <v>1044</v>
      </c>
      <c r="C30" s="215">
        <v>721</v>
      </c>
      <c r="D30" s="215">
        <v>323</v>
      </c>
    </row>
    <row r="31" spans="1:4" ht="15" thickBot="1">
      <c r="A31" s="83" t="s">
        <v>27</v>
      </c>
      <c r="B31" s="214">
        <v>5944</v>
      </c>
      <c r="C31" s="215">
        <v>4401</v>
      </c>
      <c r="D31" s="215">
        <v>1543</v>
      </c>
    </row>
    <row r="32" spans="1:4" ht="15" thickBot="1">
      <c r="A32" s="83" t="s">
        <v>28</v>
      </c>
      <c r="B32" s="217">
        <v>545</v>
      </c>
      <c r="C32" s="216">
        <v>404</v>
      </c>
      <c r="D32" s="215">
        <v>141</v>
      </c>
    </row>
    <row r="33" spans="1:4" ht="15" thickBot="1">
      <c r="A33" s="83" t="s">
        <v>29</v>
      </c>
      <c r="B33" s="214">
        <v>2288</v>
      </c>
      <c r="C33" s="215">
        <v>1491</v>
      </c>
      <c r="D33" s="215">
        <v>797</v>
      </c>
    </row>
    <row r="34" spans="1:4" ht="15" thickBot="1">
      <c r="A34" s="83" t="s">
        <v>30</v>
      </c>
      <c r="B34" s="214">
        <v>1919</v>
      </c>
      <c r="C34" s="215">
        <v>1361</v>
      </c>
      <c r="D34" s="215">
        <v>558</v>
      </c>
    </row>
    <row r="35" spans="1:4" ht="15" thickBot="1">
      <c r="A35" s="83" t="s">
        <v>31</v>
      </c>
      <c r="B35" s="217">
        <v>497</v>
      </c>
      <c r="C35" s="216">
        <v>352</v>
      </c>
      <c r="D35" s="215">
        <v>145</v>
      </c>
    </row>
    <row r="36" spans="1:4" ht="14.25">
      <c r="A36" s="84" t="s">
        <v>216</v>
      </c>
      <c r="B36" s="218">
        <v>393415</v>
      </c>
      <c r="C36" s="219">
        <v>329477</v>
      </c>
      <c r="D36" s="219">
        <v>63938</v>
      </c>
    </row>
    <row r="37" spans="1:4">
      <c r="B37" s="221"/>
      <c r="C37" s="221"/>
      <c r="D37" s="221"/>
    </row>
    <row r="38" spans="1:4" ht="12.75" customHeight="1">
      <c r="A38" s="598" t="s">
        <v>744</v>
      </c>
      <c r="B38" s="598"/>
      <c r="C38" s="598"/>
      <c r="D38" s="221"/>
    </row>
    <row r="39" spans="1:4">
      <c r="A39" s="598"/>
      <c r="B39" s="598"/>
      <c r="C39" s="598"/>
      <c r="D39" s="221"/>
    </row>
    <row r="40" spans="1:4">
      <c r="A40" s="598"/>
      <c r="B40" s="598"/>
      <c r="C40" s="598"/>
      <c r="D40" s="221"/>
    </row>
    <row r="41" spans="1:4">
      <c r="A41" s="598"/>
      <c r="B41" s="598"/>
      <c r="C41" s="598"/>
      <c r="D41" s="221"/>
    </row>
    <row r="42" spans="1:4">
      <c r="A42" s="598"/>
      <c r="B42" s="598"/>
      <c r="C42" s="598"/>
      <c r="D42" s="221"/>
    </row>
    <row r="43" spans="1:4">
      <c r="A43" s="598"/>
      <c r="B43" s="598"/>
      <c r="C43" s="598"/>
      <c r="D43" s="221"/>
    </row>
    <row r="44" spans="1:4">
      <c r="A44" s="598"/>
      <c r="B44" s="598"/>
      <c r="C44" s="598"/>
      <c r="D44" s="221"/>
    </row>
    <row r="45" spans="1:4">
      <c r="A45" s="598"/>
      <c r="B45" s="598"/>
      <c r="C45" s="598"/>
    </row>
    <row r="46" spans="1:4">
      <c r="A46" s="598"/>
      <c r="B46" s="598"/>
      <c r="C46" s="598"/>
    </row>
    <row r="47" spans="1:4">
      <c r="A47" s="598"/>
      <c r="B47" s="598"/>
      <c r="C47" s="598"/>
    </row>
    <row r="48" spans="1:4">
      <c r="A48" s="598"/>
      <c r="B48" s="598"/>
      <c r="C48" s="598"/>
      <c r="D48" s="221"/>
    </row>
    <row r="49" spans="1:5">
      <c r="A49" s="598"/>
      <c r="B49" s="598"/>
      <c r="C49" s="598"/>
    </row>
    <row r="50" spans="1:5">
      <c r="C50" s="221"/>
      <c r="D50" s="221"/>
    </row>
    <row r="52" spans="1:5" ht="15">
      <c r="A52" s="599" t="s">
        <v>685</v>
      </c>
      <c r="B52" s="599"/>
      <c r="C52" s="599"/>
      <c r="D52" s="599"/>
      <c r="E52" s="599"/>
    </row>
    <row r="53" spans="1:5">
      <c r="A53" s="597" t="s">
        <v>213</v>
      </c>
      <c r="B53" s="597"/>
    </row>
    <row r="54" spans="1:5" s="220" customFormat="1" ht="47.25" customHeight="1">
      <c r="A54" s="244" t="s">
        <v>629</v>
      </c>
      <c r="B54" s="244"/>
      <c r="C54" s="370" t="s">
        <v>712</v>
      </c>
      <c r="D54" s="319" t="s">
        <v>726</v>
      </c>
      <c r="E54" s="319" t="s">
        <v>466</v>
      </c>
    </row>
    <row r="55" spans="1:5" ht="15">
      <c r="A55" s="594" t="s">
        <v>439</v>
      </c>
      <c r="B55" s="594"/>
    </row>
    <row r="56" spans="1:5" ht="29.25" customHeight="1">
      <c r="A56" s="589" t="s">
        <v>453</v>
      </c>
      <c r="B56" s="589"/>
      <c r="C56" s="359">
        <v>10207</v>
      </c>
      <c r="D56" s="359">
        <v>10361</v>
      </c>
      <c r="E56" s="427">
        <f>((D56-C56)/C56)*100</f>
        <v>1.5087684922112277</v>
      </c>
    </row>
    <row r="57" spans="1:5" ht="15" customHeight="1">
      <c r="A57" s="589" t="s">
        <v>686</v>
      </c>
      <c r="B57" s="589"/>
      <c r="C57" s="360">
        <v>101</v>
      </c>
      <c r="D57" s="356">
        <v>101</v>
      </c>
      <c r="E57" s="428">
        <f t="shared" ref="E57:E93" si="0">((D57-C57)/C57)*100</f>
        <v>0</v>
      </c>
    </row>
    <row r="58" spans="1:5" ht="15" customHeight="1">
      <c r="A58" s="589" t="s">
        <v>687</v>
      </c>
      <c r="B58" s="589"/>
      <c r="C58" s="361">
        <v>4584</v>
      </c>
      <c r="D58" s="359">
        <v>4585</v>
      </c>
      <c r="E58" s="428">
        <f t="shared" si="0"/>
        <v>2.181500872600349E-2</v>
      </c>
    </row>
    <row r="59" spans="1:5" ht="29.25" customHeight="1">
      <c r="A59" s="589" t="s">
        <v>688</v>
      </c>
      <c r="B59" s="589"/>
      <c r="C59" s="360">
        <v>523</v>
      </c>
      <c r="D59" s="356">
        <v>519</v>
      </c>
      <c r="E59" s="428">
        <f t="shared" si="0"/>
        <v>-0.76481835564053535</v>
      </c>
    </row>
    <row r="60" spans="1:5" ht="43.5" customHeight="1">
      <c r="A60" s="589" t="s">
        <v>689</v>
      </c>
      <c r="B60" s="589"/>
      <c r="C60" s="361">
        <v>1531</v>
      </c>
      <c r="D60" s="356">
        <v>1534</v>
      </c>
      <c r="E60" s="428">
        <f>((D60-C60)/C60)*100</f>
        <v>0.19595035924232529</v>
      </c>
    </row>
    <row r="61" spans="1:5" ht="15" customHeight="1">
      <c r="A61" s="589" t="s">
        <v>690</v>
      </c>
      <c r="B61" s="589"/>
      <c r="C61" s="361">
        <v>126</v>
      </c>
      <c r="D61" s="356">
        <v>125</v>
      </c>
      <c r="E61" s="428">
        <f>((D61-C61)/C61)*100</f>
        <v>-0.79365079365079361</v>
      </c>
    </row>
    <row r="62" spans="1:5" ht="43.5" customHeight="1">
      <c r="A62" s="589" t="s">
        <v>691</v>
      </c>
      <c r="B62" s="589"/>
      <c r="C62" s="361">
        <v>229</v>
      </c>
      <c r="D62" s="356">
        <v>223</v>
      </c>
      <c r="E62" s="428">
        <f t="shared" si="0"/>
        <v>-2.6200873362445414</v>
      </c>
    </row>
    <row r="63" spans="1:5" ht="15" customHeight="1">
      <c r="A63" s="589" t="s">
        <v>692</v>
      </c>
      <c r="B63" s="589"/>
      <c r="C63" s="361">
        <v>55</v>
      </c>
      <c r="D63" s="356">
        <v>54</v>
      </c>
      <c r="E63" s="428">
        <f t="shared" si="0"/>
        <v>-1.8181818181818181</v>
      </c>
    </row>
    <row r="64" spans="1:5" ht="15" customHeight="1">
      <c r="A64" s="589" t="s">
        <v>693</v>
      </c>
      <c r="B64" s="589"/>
      <c r="C64" s="361">
        <v>936</v>
      </c>
      <c r="D64" s="356">
        <v>940</v>
      </c>
      <c r="E64" s="428">
        <f t="shared" si="0"/>
        <v>0.42735042735042739</v>
      </c>
    </row>
    <row r="65" spans="1:5" ht="15" customHeight="1">
      <c r="A65" s="589" t="s">
        <v>694</v>
      </c>
      <c r="B65" s="589"/>
      <c r="C65" s="361">
        <v>1865</v>
      </c>
      <c r="D65" s="356">
        <v>1896</v>
      </c>
      <c r="E65" s="428">
        <f t="shared" si="0"/>
        <v>1.6621983914209115</v>
      </c>
    </row>
    <row r="66" spans="1:5" ht="29.25" customHeight="1">
      <c r="A66" s="589" t="s">
        <v>695</v>
      </c>
      <c r="B66" s="589"/>
      <c r="C66" s="361">
        <v>36</v>
      </c>
      <c r="D66" s="356">
        <v>35</v>
      </c>
      <c r="E66" s="428">
        <f t="shared" si="0"/>
        <v>-2.7777777777777777</v>
      </c>
    </row>
    <row r="67" spans="1:5" ht="15" customHeight="1">
      <c r="A67" s="589" t="s">
        <v>696</v>
      </c>
      <c r="B67" s="589"/>
      <c r="C67" s="361">
        <v>95</v>
      </c>
      <c r="D67" s="356">
        <v>94</v>
      </c>
      <c r="E67" s="428">
        <f t="shared" si="0"/>
        <v>-1.0526315789473684</v>
      </c>
    </row>
    <row r="68" spans="1:5" ht="29.25" customHeight="1">
      <c r="A68" s="589" t="s">
        <v>697</v>
      </c>
      <c r="B68" s="589"/>
      <c r="C68" s="361">
        <v>346</v>
      </c>
      <c r="D68" s="356">
        <v>339</v>
      </c>
      <c r="E68" s="428">
        <f t="shared" si="0"/>
        <v>-2.0231213872832372</v>
      </c>
    </row>
    <row r="69" spans="1:5" ht="29.25" customHeight="1">
      <c r="A69" s="589" t="s">
        <v>698</v>
      </c>
      <c r="B69" s="589"/>
      <c r="C69" s="361">
        <v>140</v>
      </c>
      <c r="D69" s="356">
        <v>143</v>
      </c>
      <c r="E69" s="428">
        <f t="shared" si="0"/>
        <v>2.1428571428571428</v>
      </c>
    </row>
    <row r="70" spans="1:5" ht="29.25" customHeight="1">
      <c r="A70" s="589" t="s">
        <v>699</v>
      </c>
      <c r="B70" s="589"/>
      <c r="C70" s="361">
        <v>2091</v>
      </c>
      <c r="D70" s="356">
        <v>2154</v>
      </c>
      <c r="E70" s="428">
        <f t="shared" si="0"/>
        <v>3.0129124820659969</v>
      </c>
    </row>
    <row r="71" spans="1:5" ht="15" customHeight="1">
      <c r="A71" s="589" t="s">
        <v>700</v>
      </c>
      <c r="B71" s="589"/>
      <c r="C71" s="361">
        <v>530</v>
      </c>
      <c r="D71" s="356">
        <v>529</v>
      </c>
      <c r="E71" s="428">
        <f t="shared" si="0"/>
        <v>-0.18867924528301888</v>
      </c>
    </row>
    <row r="72" spans="1:5" ht="29.25" customHeight="1">
      <c r="A72" s="589" t="s">
        <v>701</v>
      </c>
      <c r="B72" s="589"/>
      <c r="C72" s="361">
        <v>4001</v>
      </c>
      <c r="D72" s="356">
        <v>4028</v>
      </c>
      <c r="E72" s="428">
        <f t="shared" si="0"/>
        <v>0.67483129217695581</v>
      </c>
    </row>
    <row r="73" spans="1:5" ht="29.25" customHeight="1">
      <c r="A73" s="589" t="s">
        <v>101</v>
      </c>
      <c r="B73" s="589"/>
      <c r="C73" s="361">
        <v>26113</v>
      </c>
      <c r="D73" s="356">
        <v>26250</v>
      </c>
      <c r="E73" s="428">
        <f t="shared" si="0"/>
        <v>0.52464289817332366</v>
      </c>
    </row>
    <row r="74" spans="1:5" ht="15" customHeight="1">
      <c r="A74" s="589" t="s">
        <v>702</v>
      </c>
      <c r="B74" s="589"/>
      <c r="C74" s="361">
        <v>69611</v>
      </c>
      <c r="D74" s="356">
        <v>69717</v>
      </c>
      <c r="E74" s="428">
        <f t="shared" si="0"/>
        <v>0.15227478415767623</v>
      </c>
    </row>
    <row r="75" spans="1:5" ht="43.5" customHeight="1">
      <c r="A75" s="589" t="s">
        <v>703</v>
      </c>
      <c r="B75" s="589"/>
      <c r="C75" s="361">
        <v>21267</v>
      </c>
      <c r="D75" s="361">
        <v>21353</v>
      </c>
      <c r="E75" s="428">
        <f t="shared" si="0"/>
        <v>0.40438237645177971</v>
      </c>
    </row>
    <row r="76" spans="1:5" s="497" customFormat="1" ht="43.5" customHeight="1">
      <c r="A76" s="589" t="s">
        <v>102</v>
      </c>
      <c r="B76" s="589"/>
      <c r="C76" s="507">
        <v>67705</v>
      </c>
      <c r="D76" s="507">
        <v>68244</v>
      </c>
      <c r="E76" s="428">
        <f t="shared" si="0"/>
        <v>0.79610073111291635</v>
      </c>
    </row>
    <row r="77" spans="1:5" s="497" customFormat="1" ht="43.5" customHeight="1">
      <c r="A77" s="589" t="s">
        <v>704</v>
      </c>
      <c r="B77" s="589"/>
      <c r="C77" s="507">
        <v>2045</v>
      </c>
      <c r="D77" s="507">
        <v>2024</v>
      </c>
      <c r="E77" s="428">
        <f t="shared" si="0"/>
        <v>-1.0268948655256724</v>
      </c>
    </row>
    <row r="78" spans="1:5" s="497" customFormat="1" ht="43.5" customHeight="1">
      <c r="A78" s="589" t="s">
        <v>487</v>
      </c>
      <c r="B78" s="589"/>
      <c r="C78" s="507">
        <v>573</v>
      </c>
      <c r="D78" s="507">
        <v>577</v>
      </c>
      <c r="E78" s="428">
        <f t="shared" si="0"/>
        <v>0.69808027923211169</v>
      </c>
    </row>
    <row r="79" spans="1:5" s="497" customFormat="1" ht="43.5" customHeight="1">
      <c r="A79" s="589" t="s">
        <v>488</v>
      </c>
      <c r="B79" s="589"/>
      <c r="C79" s="507">
        <v>4514</v>
      </c>
      <c r="D79" s="507">
        <v>4558</v>
      </c>
      <c r="E79" s="428">
        <f t="shared" si="0"/>
        <v>0.9747452370403189</v>
      </c>
    </row>
    <row r="80" spans="1:5" s="497" customFormat="1" ht="43.5" customHeight="1">
      <c r="A80" s="589" t="s">
        <v>705</v>
      </c>
      <c r="B80" s="589"/>
      <c r="C80" s="507">
        <v>4354</v>
      </c>
      <c r="D80" s="507">
        <v>4366</v>
      </c>
      <c r="E80" s="428">
        <f t="shared" si="0"/>
        <v>0.27560863573725308</v>
      </c>
    </row>
    <row r="81" spans="1:5" s="497" customFormat="1" ht="43.5" customHeight="1">
      <c r="A81" s="589" t="s">
        <v>272</v>
      </c>
      <c r="B81" s="589"/>
      <c r="C81" s="507">
        <v>4618</v>
      </c>
      <c r="D81" s="507">
        <v>4648</v>
      </c>
      <c r="E81" s="428">
        <f t="shared" si="0"/>
        <v>0.64963187527068</v>
      </c>
    </row>
    <row r="82" spans="1:5" s="497" customFormat="1" ht="43.5" customHeight="1">
      <c r="A82" s="589" t="s">
        <v>706</v>
      </c>
      <c r="B82" s="589"/>
      <c r="C82" s="507">
        <v>9911</v>
      </c>
      <c r="D82" s="507">
        <v>9989</v>
      </c>
      <c r="E82" s="428">
        <f t="shared" si="0"/>
        <v>0.78700433861366159</v>
      </c>
    </row>
    <row r="83" spans="1:5" s="497" customFormat="1" ht="43.5" customHeight="1">
      <c r="A83" s="589" t="s">
        <v>489</v>
      </c>
      <c r="B83" s="589"/>
      <c r="C83" s="507">
        <v>2054</v>
      </c>
      <c r="D83" s="507">
        <v>2121</v>
      </c>
      <c r="E83" s="428">
        <f t="shared" si="0"/>
        <v>3.261927945472249</v>
      </c>
    </row>
    <row r="84" spans="1:5" s="497" customFormat="1" ht="43.5" customHeight="1">
      <c r="A84" s="589" t="s">
        <v>707</v>
      </c>
      <c r="B84" s="589"/>
      <c r="C84" s="507">
        <v>5273</v>
      </c>
      <c r="D84" s="507">
        <v>5228</v>
      </c>
      <c r="E84" s="428">
        <f t="shared" si="0"/>
        <v>-0.85340413426891715</v>
      </c>
    </row>
    <row r="85" spans="1:5" s="497" customFormat="1" ht="43.5" customHeight="1">
      <c r="A85" s="589" t="s">
        <v>708</v>
      </c>
      <c r="B85" s="589"/>
      <c r="C85" s="507">
        <v>31317</v>
      </c>
      <c r="D85" s="507">
        <v>31788</v>
      </c>
      <c r="E85" s="428">
        <f t="shared" si="0"/>
        <v>1.5039754765782163</v>
      </c>
    </row>
    <row r="86" spans="1:5" s="497" customFormat="1" ht="43.5" customHeight="1">
      <c r="A86" s="589" t="s">
        <v>456</v>
      </c>
      <c r="B86" s="589"/>
      <c r="C86" s="507">
        <v>21634</v>
      </c>
      <c r="D86" s="507">
        <v>21416</v>
      </c>
      <c r="E86" s="428">
        <f t="shared" si="0"/>
        <v>-1.0076731071461589</v>
      </c>
    </row>
    <row r="87" spans="1:5" s="497" customFormat="1" ht="43.5" customHeight="1">
      <c r="A87" s="589" t="s">
        <v>457</v>
      </c>
      <c r="B87" s="589"/>
      <c r="C87" s="507">
        <v>25867</v>
      </c>
      <c r="D87" s="507">
        <v>26163</v>
      </c>
      <c r="E87" s="428">
        <f t="shared" si="0"/>
        <v>1.1443151505779565</v>
      </c>
    </row>
    <row r="88" spans="1:5" s="497" customFormat="1" ht="43.5" customHeight="1">
      <c r="A88" s="589" t="s">
        <v>518</v>
      </c>
      <c r="B88" s="589"/>
      <c r="C88" s="507">
        <v>28996</v>
      </c>
      <c r="D88" s="507">
        <v>28047</v>
      </c>
      <c r="E88" s="428">
        <f t="shared" si="0"/>
        <v>-3.27286522278935</v>
      </c>
    </row>
    <row r="89" spans="1:5" s="497" customFormat="1" ht="43.5" customHeight="1">
      <c r="A89" s="589" t="s">
        <v>490</v>
      </c>
      <c r="B89" s="589"/>
      <c r="C89" s="507">
        <v>12198</v>
      </c>
      <c r="D89" s="507">
        <v>12445</v>
      </c>
      <c r="E89" s="428">
        <f t="shared" si="0"/>
        <v>2.0249221183800623</v>
      </c>
    </row>
    <row r="90" spans="1:5" s="497" customFormat="1" ht="43.5" customHeight="1">
      <c r="A90" s="589" t="s">
        <v>709</v>
      </c>
      <c r="B90" s="589"/>
      <c r="C90" s="507">
        <v>8965</v>
      </c>
      <c r="D90" s="507">
        <v>9058</v>
      </c>
      <c r="E90" s="428">
        <f t="shared" si="0"/>
        <v>1.0373675404350251</v>
      </c>
    </row>
    <row r="91" spans="1:5" s="497" customFormat="1" ht="43.5" customHeight="1">
      <c r="A91" s="589" t="s">
        <v>710</v>
      </c>
      <c r="B91" s="589"/>
      <c r="C91" s="507">
        <v>12845</v>
      </c>
      <c r="D91" s="507">
        <v>12944</v>
      </c>
      <c r="E91" s="428">
        <f t="shared" si="0"/>
        <v>0.77072790969248739</v>
      </c>
    </row>
    <row r="92" spans="1:5" s="497" customFormat="1" ht="43.5" customHeight="1">
      <c r="A92" s="589" t="s">
        <v>458</v>
      </c>
      <c r="B92" s="589"/>
      <c r="C92" s="507">
        <v>4790</v>
      </c>
      <c r="D92" s="507">
        <v>4791</v>
      </c>
      <c r="E92" s="428">
        <f t="shared" si="0"/>
        <v>2.0876826722338204E-2</v>
      </c>
    </row>
    <row r="93" spans="1:5" s="497" customFormat="1" ht="43.5" customHeight="1">
      <c r="A93" s="589" t="s">
        <v>459</v>
      </c>
      <c r="B93" s="589"/>
      <c r="C93" s="507">
        <v>27</v>
      </c>
      <c r="D93" s="507">
        <v>28</v>
      </c>
      <c r="E93" s="428">
        <f t="shared" si="0"/>
        <v>3.7037037037037033</v>
      </c>
    </row>
    <row r="94" spans="1:5" ht="29.25" customHeight="1">
      <c r="A94" s="589" t="s">
        <v>711</v>
      </c>
      <c r="B94" s="589"/>
      <c r="C94" s="362" t="s">
        <v>713</v>
      </c>
      <c r="D94" s="362" t="s">
        <v>713</v>
      </c>
      <c r="E94" s="428" t="s">
        <v>713</v>
      </c>
    </row>
    <row r="95" spans="1:5" ht="15" customHeight="1">
      <c r="A95" s="591" t="s">
        <v>440</v>
      </c>
      <c r="B95" s="591"/>
      <c r="C95" s="358">
        <v>392073</v>
      </c>
      <c r="D95" s="358">
        <v>393415</v>
      </c>
      <c r="E95" s="429">
        <f>((D95-C95)/C95)*100</f>
        <v>0.3422831972617344</v>
      </c>
    </row>
    <row r="96" spans="1:5">
      <c r="A96" s="592" t="s">
        <v>209</v>
      </c>
      <c r="B96" s="592"/>
      <c r="C96" s="592"/>
      <c r="D96" s="221"/>
    </row>
    <row r="97" spans="1:11">
      <c r="A97" s="592" t="s">
        <v>441</v>
      </c>
      <c r="B97" s="592"/>
      <c r="C97" s="592"/>
      <c r="E97" s="221"/>
    </row>
    <row r="98" spans="1:11" ht="12.75" customHeight="1">
      <c r="A98" s="593" t="s">
        <v>715</v>
      </c>
      <c r="B98" s="593"/>
      <c r="C98" s="593"/>
      <c r="E98" s="221"/>
      <c r="I98" s="221"/>
    </row>
    <row r="99" spans="1:11" ht="30.75" customHeight="1">
      <c r="A99" s="590" t="s">
        <v>714</v>
      </c>
      <c r="B99" s="590"/>
      <c r="C99" s="590"/>
      <c r="E99" s="221"/>
      <c r="G99" s="221"/>
      <c r="H99" s="221"/>
      <c r="I99" s="221"/>
    </row>
    <row r="100" spans="1:11">
      <c r="A100" s="302" t="s">
        <v>429</v>
      </c>
    </row>
    <row r="101" spans="1:11" ht="15">
      <c r="B101" s="317"/>
    </row>
    <row r="102" spans="1:11" ht="15">
      <c r="A102" s="2" t="s">
        <v>208</v>
      </c>
      <c r="B102" s="317"/>
    </row>
    <row r="103" spans="1:11" ht="15">
      <c r="A103" s="2" t="s">
        <v>41</v>
      </c>
      <c r="B103" s="317"/>
    </row>
    <row r="105" spans="1:11">
      <c r="K105" s="221"/>
    </row>
    <row r="106" spans="1:11">
      <c r="D106" s="221"/>
    </row>
    <row r="124" spans="5:5">
      <c r="E124" s="222"/>
    </row>
  </sheetData>
  <sheetProtection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A19" sqref="A19"/>
    </sheetView>
  </sheetViews>
  <sheetFormatPr baseColWidth="10" defaultRowHeight="15"/>
  <cols>
    <col min="1" max="1" width="58.140625" customWidth="1"/>
    <col min="2" max="2" width="24.5703125" customWidth="1"/>
  </cols>
  <sheetData>
    <row r="1" spans="1:2" ht="42.75" customHeight="1">
      <c r="A1" s="602" t="s">
        <v>468</v>
      </c>
      <c r="B1" s="602"/>
    </row>
    <row r="2" spans="1:2" ht="15.75" thickBot="1">
      <c r="A2" s="597" t="s">
        <v>426</v>
      </c>
      <c r="B2" s="603"/>
    </row>
    <row r="3" spans="1:2" ht="15.75" thickBot="1">
      <c r="A3" s="84" t="s">
        <v>427</v>
      </c>
      <c r="B3" s="266" t="s">
        <v>718</v>
      </c>
    </row>
    <row r="4" spans="1:2" ht="20.25" customHeight="1" thickBot="1">
      <c r="A4" s="237" t="s">
        <v>453</v>
      </c>
      <c r="B4" s="207">
        <v>993</v>
      </c>
    </row>
    <row r="5" spans="1:2" ht="57.75" thickBot="1">
      <c r="A5" s="237" t="s">
        <v>454</v>
      </c>
      <c r="B5" s="208">
        <v>1316</v>
      </c>
    </row>
    <row r="6" spans="1:2" ht="25.5" customHeight="1" thickBot="1">
      <c r="A6" s="237" t="s">
        <v>101</v>
      </c>
      <c r="B6" s="208">
        <v>2666</v>
      </c>
    </row>
    <row r="7" spans="1:2" ht="25.5" customHeight="1" thickBot="1">
      <c r="A7" s="237" t="s">
        <v>455</v>
      </c>
      <c r="B7" s="208">
        <v>22563</v>
      </c>
    </row>
    <row r="8" spans="1:2" s="325" customFormat="1" ht="29.25" thickBot="1">
      <c r="A8" s="236" t="s">
        <v>498</v>
      </c>
      <c r="B8" s="208">
        <v>904</v>
      </c>
    </row>
    <row r="9" spans="1:2" s="325" customFormat="1" ht="29.25" thickBot="1">
      <c r="A9" s="236" t="s">
        <v>499</v>
      </c>
      <c r="B9" s="208">
        <v>1498</v>
      </c>
    </row>
    <row r="10" spans="1:2" s="325" customFormat="1" ht="29.25" thickBot="1">
      <c r="A10" s="236" t="s">
        <v>500</v>
      </c>
      <c r="B10" s="208">
        <v>4016</v>
      </c>
    </row>
    <row r="11" spans="1:2" s="325" customFormat="1" ht="15.75" thickBot="1">
      <c r="A11" s="236" t="s">
        <v>501</v>
      </c>
      <c r="B11" s="208">
        <v>1369</v>
      </c>
    </row>
    <row r="12" spans="1:2" s="325" customFormat="1" ht="15.75" thickBot="1">
      <c r="A12" s="236" t="s">
        <v>502</v>
      </c>
      <c r="B12" s="208">
        <v>75</v>
      </c>
    </row>
    <row r="13" spans="1:2" s="325" customFormat="1" ht="15.75" thickBot="1">
      <c r="A13" s="236" t="s">
        <v>503</v>
      </c>
      <c r="B13" s="208">
        <v>17</v>
      </c>
    </row>
    <row r="14" spans="1:2" s="325" customFormat="1" ht="15.75" thickBot="1">
      <c r="A14" s="236" t="s">
        <v>504</v>
      </c>
      <c r="B14" s="208">
        <v>233</v>
      </c>
    </row>
    <row r="15" spans="1:2" s="325" customFormat="1" ht="15.75" thickBot="1">
      <c r="A15" s="236" t="s">
        <v>505</v>
      </c>
      <c r="B15" s="208">
        <v>37</v>
      </c>
    </row>
    <row r="16" spans="1:2" s="325" customFormat="1" ht="15.75" thickBot="1">
      <c r="A16" s="236" t="s">
        <v>102</v>
      </c>
      <c r="B16" s="208">
        <v>4694</v>
      </c>
    </row>
    <row r="17" spans="1:2" s="325" customFormat="1" ht="15.75" thickBot="1">
      <c r="A17" s="236" t="s">
        <v>506</v>
      </c>
      <c r="B17" s="208">
        <v>34</v>
      </c>
    </row>
    <row r="18" spans="1:2" s="325" customFormat="1" ht="57.75" thickBot="1">
      <c r="A18" s="236" t="s">
        <v>507</v>
      </c>
      <c r="B18" s="208">
        <v>116</v>
      </c>
    </row>
    <row r="19" spans="1:2" s="325" customFormat="1" ht="15.75" thickBot="1">
      <c r="A19" s="236" t="s">
        <v>487</v>
      </c>
      <c r="B19" s="208">
        <v>57</v>
      </c>
    </row>
    <row r="20" spans="1:2" s="325" customFormat="1" ht="43.5" thickBot="1">
      <c r="A20" s="236" t="s">
        <v>488</v>
      </c>
      <c r="B20" s="208">
        <v>296</v>
      </c>
    </row>
    <row r="21" spans="1:2" s="325" customFormat="1" ht="29.25" thickBot="1">
      <c r="A21" s="236" t="s">
        <v>508</v>
      </c>
      <c r="B21" s="208">
        <v>41</v>
      </c>
    </row>
    <row r="22" spans="1:2" s="325" customFormat="1" ht="29.25" thickBot="1">
      <c r="A22" s="236" t="s">
        <v>509</v>
      </c>
      <c r="B22" s="208">
        <v>49</v>
      </c>
    </row>
    <row r="23" spans="1:2" s="325" customFormat="1" ht="29.25" thickBot="1">
      <c r="A23" s="236" t="s">
        <v>510</v>
      </c>
      <c r="B23" s="208">
        <v>240</v>
      </c>
    </row>
    <row r="24" spans="1:2" s="325" customFormat="1" ht="15.75" thickBot="1">
      <c r="A24" s="236" t="s">
        <v>272</v>
      </c>
      <c r="B24" s="208">
        <v>860</v>
      </c>
    </row>
    <row r="25" spans="1:2" s="325" customFormat="1" ht="43.5" thickBot="1">
      <c r="A25" s="236" t="s">
        <v>511</v>
      </c>
      <c r="B25" s="208">
        <v>1111</v>
      </c>
    </row>
    <row r="26" spans="1:2" s="325" customFormat="1" ht="29.25" thickBot="1">
      <c r="A26" s="236" t="s">
        <v>512</v>
      </c>
      <c r="B26" s="208">
        <v>275</v>
      </c>
    </row>
    <row r="27" spans="1:2" s="325" customFormat="1" ht="15.75" thickBot="1">
      <c r="A27" s="236" t="s">
        <v>489</v>
      </c>
      <c r="B27" s="208">
        <v>45</v>
      </c>
    </row>
    <row r="28" spans="1:2" s="325" customFormat="1" ht="15.75" thickBot="1">
      <c r="A28" s="236" t="s">
        <v>513</v>
      </c>
      <c r="B28" s="208">
        <v>163</v>
      </c>
    </row>
    <row r="29" spans="1:2" s="325" customFormat="1" ht="29.25" thickBot="1">
      <c r="A29" s="236" t="s">
        <v>514</v>
      </c>
      <c r="B29" s="208">
        <v>294</v>
      </c>
    </row>
    <row r="30" spans="1:2" s="325" customFormat="1" ht="15.75" thickBot="1">
      <c r="A30" s="236" t="s">
        <v>274</v>
      </c>
      <c r="B30" s="208">
        <v>250</v>
      </c>
    </row>
    <row r="31" spans="1:2" s="325" customFormat="1" ht="15.75" thickBot="1">
      <c r="A31" s="236" t="s">
        <v>515</v>
      </c>
      <c r="B31" s="208">
        <v>43</v>
      </c>
    </row>
    <row r="32" spans="1:2" s="325" customFormat="1" ht="43.5" thickBot="1">
      <c r="A32" s="236" t="s">
        <v>516</v>
      </c>
      <c r="B32" s="208">
        <v>201</v>
      </c>
    </row>
    <row r="33" spans="1:6" s="325" customFormat="1" ht="57.75" thickBot="1">
      <c r="A33" s="236" t="s">
        <v>517</v>
      </c>
      <c r="B33" s="208">
        <v>1023</v>
      </c>
    </row>
    <row r="34" spans="1:6" s="325" customFormat="1" ht="29.25" thickBot="1">
      <c r="A34" s="236" t="s">
        <v>456</v>
      </c>
      <c r="B34" s="208">
        <v>0</v>
      </c>
    </row>
    <row r="35" spans="1:6" s="325" customFormat="1" ht="15.75" thickBot="1">
      <c r="A35" s="236" t="s">
        <v>457</v>
      </c>
      <c r="B35" s="208">
        <v>704</v>
      </c>
    </row>
    <row r="36" spans="1:6" s="325" customFormat="1" ht="15.75" thickBot="1">
      <c r="A36" s="236" t="s">
        <v>518</v>
      </c>
      <c r="B36" s="208">
        <v>821</v>
      </c>
    </row>
    <row r="37" spans="1:6" s="325" customFormat="1" ht="15.75" thickBot="1">
      <c r="A37" s="236" t="s">
        <v>490</v>
      </c>
      <c r="B37" s="208">
        <v>207</v>
      </c>
    </row>
    <row r="38" spans="1:6" s="325" customFormat="1" ht="57.75" thickBot="1">
      <c r="A38" s="236" t="s">
        <v>519</v>
      </c>
      <c r="B38" s="208">
        <v>225</v>
      </c>
    </row>
    <row r="39" spans="1:6" s="325" customFormat="1" ht="29.25" thickBot="1">
      <c r="A39" s="236" t="s">
        <v>284</v>
      </c>
      <c r="B39" s="208">
        <v>511</v>
      </c>
    </row>
    <row r="40" spans="1:6" s="325" customFormat="1" ht="15.75" thickBot="1">
      <c r="A40" s="236" t="s">
        <v>520</v>
      </c>
      <c r="B40" s="208">
        <v>365</v>
      </c>
    </row>
    <row r="41" spans="1:6" s="325" customFormat="1" ht="29.25" thickBot="1">
      <c r="A41" s="236" t="s">
        <v>521</v>
      </c>
      <c r="B41" s="208">
        <v>106</v>
      </c>
    </row>
    <row r="42" spans="1:6" s="325" customFormat="1" ht="15.75" thickBot="1">
      <c r="A42" s="236" t="s">
        <v>522</v>
      </c>
      <c r="B42" s="208">
        <v>1203</v>
      </c>
    </row>
    <row r="43" spans="1:6" s="325" customFormat="1" ht="43.5" thickBot="1">
      <c r="A43" s="236" t="s">
        <v>458</v>
      </c>
      <c r="B43" s="208">
        <v>476</v>
      </c>
    </row>
    <row r="44" spans="1:6" s="325" customFormat="1" ht="29.25" thickBot="1">
      <c r="A44" s="236" t="s">
        <v>459</v>
      </c>
      <c r="B44" s="208">
        <v>4</v>
      </c>
    </row>
    <row r="45" spans="1:6" s="325" customFormat="1">
      <c r="A45" s="84" t="s">
        <v>428</v>
      </c>
      <c r="B45" s="383">
        <v>27538</v>
      </c>
      <c r="C45" s="1"/>
      <c r="D45" s="1"/>
    </row>
    <row r="46" spans="1:6">
      <c r="C46" s="1"/>
      <c r="D46" s="1"/>
    </row>
    <row r="47" spans="1:6">
      <c r="A47" s="537" t="s">
        <v>743</v>
      </c>
      <c r="B47" s="537"/>
    </row>
    <row r="48" spans="1:6" ht="15" customHeight="1">
      <c r="A48" s="537"/>
      <c r="B48" s="537"/>
      <c r="F48" s="136"/>
    </row>
    <row r="49" spans="1:6">
      <c r="A49" s="537"/>
      <c r="B49" s="537"/>
      <c r="D49" s="313"/>
      <c r="E49" s="307"/>
      <c r="F49" s="1"/>
    </row>
    <row r="50" spans="1:6">
      <c r="A50" s="537"/>
      <c r="B50" s="537"/>
      <c r="D50" s="312"/>
      <c r="E50" s="312"/>
    </row>
    <row r="51" spans="1:6">
      <c r="A51" s="537"/>
      <c r="B51" s="537"/>
    </row>
    <row r="52" spans="1:6">
      <c r="A52" s="537"/>
      <c r="B52" s="537"/>
    </row>
    <row r="54" spans="1:6">
      <c r="A54" s="600" t="s">
        <v>209</v>
      </c>
      <c r="B54" s="601"/>
    </row>
    <row r="55" spans="1:6">
      <c r="A55" s="600" t="s">
        <v>429</v>
      </c>
      <c r="B55" s="601"/>
    </row>
    <row r="56" spans="1:6">
      <c r="A56" s="265" t="s">
        <v>467</v>
      </c>
      <c r="B56" s="210"/>
      <c r="C56" s="264"/>
    </row>
    <row r="58" spans="1:6">
      <c r="A58" s="2" t="s">
        <v>430</v>
      </c>
      <c r="B58" s="2"/>
    </row>
    <row r="59" spans="1:6">
      <c r="A59" s="2" t="s">
        <v>41</v>
      </c>
    </row>
  </sheetData>
  <sheetProtection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G38" sqref="G38"/>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05" t="s">
        <v>496</v>
      </c>
      <c r="B1" s="606"/>
      <c r="C1" s="606"/>
      <c r="D1" s="606"/>
      <c r="E1" s="606"/>
      <c r="F1" s="606"/>
    </row>
    <row r="2" spans="1:7">
      <c r="A2" s="597" t="s">
        <v>217</v>
      </c>
      <c r="B2" s="603"/>
      <c r="C2" s="603"/>
      <c r="D2" s="603"/>
      <c r="E2" s="597"/>
      <c r="F2" s="603"/>
    </row>
    <row r="3" spans="1:7">
      <c r="B3" s="607" t="s">
        <v>682</v>
      </c>
      <c r="C3" s="607"/>
      <c r="D3" s="607"/>
      <c r="E3" s="607"/>
      <c r="F3" s="607"/>
    </row>
    <row r="4" spans="1:7" ht="18" customHeight="1">
      <c r="B4" s="184" t="s">
        <v>480</v>
      </c>
      <c r="C4" s="185" t="s">
        <v>251</v>
      </c>
      <c r="D4" s="185" t="s">
        <v>218</v>
      </c>
      <c r="E4" s="185" t="s">
        <v>481</v>
      </c>
      <c r="F4" s="185" t="s">
        <v>252</v>
      </c>
    </row>
    <row r="5" spans="1:7">
      <c r="A5" s="86" t="s">
        <v>219</v>
      </c>
      <c r="B5" s="304">
        <v>373.71</v>
      </c>
      <c r="C5" s="186">
        <v>219.73</v>
      </c>
      <c r="D5" s="186">
        <v>182.09</v>
      </c>
      <c r="E5" s="186">
        <v>37.64</v>
      </c>
      <c r="F5" s="187">
        <v>153.97999999999999</v>
      </c>
    </row>
    <row r="6" spans="1:7">
      <c r="A6" s="86" t="s">
        <v>220</v>
      </c>
      <c r="B6" s="305">
        <v>62.24</v>
      </c>
      <c r="C6" s="189">
        <v>37.380000000000003</v>
      </c>
      <c r="D6" s="189">
        <v>30.92</v>
      </c>
      <c r="E6" s="189">
        <v>6.46</v>
      </c>
      <c r="F6" s="190">
        <v>24.86</v>
      </c>
      <c r="G6" s="303"/>
    </row>
    <row r="7" spans="1:7">
      <c r="A7" s="86" t="s">
        <v>221</v>
      </c>
      <c r="B7" s="305">
        <v>16.43</v>
      </c>
      <c r="C7" s="189">
        <v>9.5</v>
      </c>
      <c r="D7" s="189">
        <v>7.66</v>
      </c>
      <c r="E7" s="189">
        <v>1.84</v>
      </c>
      <c r="F7" s="190">
        <v>6.93</v>
      </c>
      <c r="G7" s="303"/>
    </row>
    <row r="8" spans="1:7">
      <c r="A8" s="86" t="s">
        <v>222</v>
      </c>
      <c r="B8" s="305">
        <v>32.01</v>
      </c>
      <c r="C8" s="189">
        <v>18.579999999999998</v>
      </c>
      <c r="D8" s="189">
        <v>15.33</v>
      </c>
      <c r="E8" s="189">
        <v>3.25</v>
      </c>
      <c r="F8" s="190">
        <v>13.43</v>
      </c>
      <c r="G8" s="303"/>
    </row>
    <row r="9" spans="1:7">
      <c r="A9" s="86" t="s">
        <v>223</v>
      </c>
      <c r="B9" s="305">
        <v>103.62</v>
      </c>
      <c r="C9" s="189">
        <v>59.9</v>
      </c>
      <c r="D9" s="189">
        <v>49.96</v>
      </c>
      <c r="E9" s="189">
        <v>9.94</v>
      </c>
      <c r="F9" s="190">
        <v>43.72</v>
      </c>
      <c r="G9" s="303"/>
    </row>
    <row r="10" spans="1:7">
      <c r="A10" s="86" t="s">
        <v>224</v>
      </c>
      <c r="B10" s="305">
        <v>79.930000000000007</v>
      </c>
      <c r="C10" s="189">
        <v>49.75</v>
      </c>
      <c r="D10" s="189">
        <v>41.84</v>
      </c>
      <c r="E10" s="189">
        <v>7.91</v>
      </c>
      <c r="F10" s="190">
        <v>30.17</v>
      </c>
      <c r="G10" s="303"/>
    </row>
    <row r="11" spans="1:7">
      <c r="A11" s="86" t="s">
        <v>225</v>
      </c>
      <c r="B11" s="305">
        <v>152.88</v>
      </c>
      <c r="C11" s="189">
        <v>95.06</v>
      </c>
      <c r="D11" s="189">
        <v>79.62</v>
      </c>
      <c r="E11" s="189">
        <v>15.43</v>
      </c>
      <c r="F11" s="190">
        <v>57.82</v>
      </c>
      <c r="G11" s="303"/>
    </row>
    <row r="12" spans="1:7">
      <c r="A12" s="86" t="s">
        <v>226</v>
      </c>
      <c r="B12" s="305">
        <v>51.21</v>
      </c>
      <c r="C12" s="189">
        <v>30.79</v>
      </c>
      <c r="D12" s="189">
        <v>25.59</v>
      </c>
      <c r="E12" s="189">
        <v>5.21</v>
      </c>
      <c r="F12" s="190">
        <v>20.420000000000002</v>
      </c>
      <c r="G12" s="303"/>
    </row>
    <row r="13" spans="1:7">
      <c r="A13" s="87" t="s">
        <v>249</v>
      </c>
      <c r="B13" s="305">
        <v>872.01</v>
      </c>
      <c r="C13" s="191">
        <v>520.69000000000005</v>
      </c>
      <c r="D13" s="191">
        <v>433.01</v>
      </c>
      <c r="E13" s="191">
        <v>87.67</v>
      </c>
      <c r="F13" s="192">
        <v>351.33</v>
      </c>
      <c r="G13" s="303"/>
    </row>
    <row r="14" spans="1:7">
      <c r="A14" s="88" t="s">
        <v>250</v>
      </c>
      <c r="B14" s="306">
        <v>2004.24</v>
      </c>
      <c r="C14" s="193">
        <v>1213.25</v>
      </c>
      <c r="D14" s="194">
        <v>1016.88</v>
      </c>
      <c r="E14" s="194">
        <v>196.37</v>
      </c>
      <c r="F14" s="195">
        <v>791</v>
      </c>
      <c r="G14" s="303"/>
    </row>
    <row r="15" spans="1:7">
      <c r="B15" s="85"/>
      <c r="C15" s="85"/>
      <c r="D15" s="85"/>
      <c r="E15" s="85"/>
      <c r="F15" s="85"/>
    </row>
    <row r="16" spans="1:7">
      <c r="A16" s="592" t="s">
        <v>209</v>
      </c>
      <c r="B16" s="604"/>
      <c r="C16" s="604"/>
      <c r="D16" s="604"/>
      <c r="E16" s="604"/>
      <c r="F16" s="604"/>
    </row>
    <row r="17" spans="1:6">
      <c r="A17" s="81" t="s">
        <v>162</v>
      </c>
    </row>
    <row r="18" spans="1:6">
      <c r="A18" s="592" t="s">
        <v>227</v>
      </c>
      <c r="B18" s="604"/>
      <c r="C18" s="604"/>
      <c r="D18" s="604"/>
      <c r="E18" s="604"/>
      <c r="F18" s="604"/>
    </row>
    <row r="19" spans="1:6">
      <c r="A19" s="592" t="s">
        <v>228</v>
      </c>
      <c r="B19" s="604"/>
      <c r="C19" s="604"/>
      <c r="D19" s="604"/>
      <c r="E19" s="604"/>
      <c r="F19" s="604"/>
    </row>
    <row r="20" spans="1:6">
      <c r="A20" s="592" t="s">
        <v>229</v>
      </c>
      <c r="B20" s="604"/>
      <c r="C20" s="604"/>
      <c r="D20" s="604"/>
      <c r="E20" s="604"/>
      <c r="F20" s="604"/>
    </row>
    <row r="21" spans="1:6">
      <c r="A21" s="592" t="s">
        <v>230</v>
      </c>
      <c r="B21" s="604"/>
      <c r="C21" s="604"/>
      <c r="D21" s="604"/>
      <c r="E21" s="604"/>
      <c r="F21" s="604"/>
    </row>
    <row r="22" spans="1:6">
      <c r="A22" s="592" t="s">
        <v>231</v>
      </c>
      <c r="B22" s="604"/>
      <c r="C22" s="604"/>
      <c r="D22" s="604"/>
      <c r="E22" s="604"/>
      <c r="F22" s="604"/>
    </row>
    <row r="23" spans="1:6">
      <c r="A23" s="592" t="s">
        <v>232</v>
      </c>
      <c r="B23" s="604"/>
      <c r="C23" s="604"/>
      <c r="D23" s="604"/>
      <c r="E23" s="604"/>
      <c r="F23" s="604"/>
    </row>
    <row r="24" spans="1:6">
      <c r="A24" s="592" t="s">
        <v>233</v>
      </c>
      <c r="B24" s="604"/>
      <c r="C24" s="604"/>
      <c r="D24" s="604"/>
      <c r="E24" s="604"/>
      <c r="F24" s="604"/>
    </row>
    <row r="25" spans="1:6">
      <c r="A25" s="592" t="s">
        <v>234</v>
      </c>
      <c r="B25" s="604"/>
      <c r="C25" s="604"/>
      <c r="D25" s="604"/>
      <c r="E25" s="604"/>
      <c r="F25" s="604"/>
    </row>
    <row r="26" spans="1:6">
      <c r="A26" s="592" t="s">
        <v>235</v>
      </c>
      <c r="B26" s="604"/>
      <c r="C26" s="604"/>
      <c r="D26" s="604"/>
      <c r="E26" s="604"/>
      <c r="F26" s="604"/>
    </row>
    <row r="27" spans="1:6">
      <c r="A27" s="592" t="s">
        <v>236</v>
      </c>
      <c r="B27" s="604"/>
      <c r="C27" s="604"/>
      <c r="D27" s="604"/>
      <c r="E27" s="604"/>
      <c r="F27" s="604"/>
    </row>
    <row r="28" spans="1:6">
      <c r="A28" s="592" t="s">
        <v>237</v>
      </c>
      <c r="B28" s="604"/>
      <c r="C28" s="604"/>
      <c r="D28" s="604"/>
      <c r="E28" s="604"/>
      <c r="F28" s="604"/>
    </row>
    <row r="29" spans="1:6">
      <c r="A29" s="592" t="s">
        <v>238</v>
      </c>
      <c r="B29" s="604"/>
      <c r="C29" s="604"/>
      <c r="D29" s="604"/>
      <c r="E29" s="604"/>
      <c r="F29" s="604"/>
    </row>
    <row r="30" spans="1:6">
      <c r="A30" s="592" t="s">
        <v>239</v>
      </c>
      <c r="B30" s="604"/>
      <c r="C30" s="604"/>
      <c r="D30" s="604"/>
      <c r="E30" s="604"/>
      <c r="F30" s="604"/>
    </row>
    <row r="31" spans="1:6">
      <c r="A31" s="592" t="s">
        <v>240</v>
      </c>
      <c r="B31" s="604"/>
      <c r="C31" s="604"/>
      <c r="D31" s="604"/>
      <c r="E31" s="604"/>
      <c r="F31" s="604"/>
    </row>
    <row r="32" spans="1:6">
      <c r="A32" s="592" t="s">
        <v>241</v>
      </c>
      <c r="B32" s="604"/>
      <c r="C32" s="604"/>
      <c r="D32" s="604"/>
      <c r="E32" s="604"/>
      <c r="F32" s="604"/>
    </row>
    <row r="33" spans="1:6">
      <c r="A33" s="592" t="s">
        <v>242</v>
      </c>
      <c r="B33" s="604"/>
      <c r="C33" s="604"/>
      <c r="D33" s="604"/>
      <c r="E33" s="604"/>
      <c r="F33" s="604"/>
    </row>
    <row r="34" spans="1:6">
      <c r="A34" s="592" t="s">
        <v>243</v>
      </c>
      <c r="B34" s="604"/>
      <c r="C34" s="604"/>
      <c r="D34" s="604"/>
      <c r="E34" s="604"/>
      <c r="F34" s="604"/>
    </row>
    <row r="35" spans="1:6">
      <c r="A35" s="81" t="s">
        <v>162</v>
      </c>
    </row>
    <row r="36" spans="1:6">
      <c r="A36" s="2" t="s">
        <v>253</v>
      </c>
      <c r="B36" s="89"/>
      <c r="C36" s="89"/>
      <c r="D36" s="89"/>
      <c r="E36" s="89"/>
      <c r="F36" s="89"/>
    </row>
    <row r="37" spans="1:6">
      <c r="A37" s="2" t="s">
        <v>41</v>
      </c>
    </row>
    <row r="39" spans="1:6">
      <c r="A39" s="592"/>
      <c r="B39" s="604"/>
      <c r="C39" s="604"/>
      <c r="D39" s="604"/>
      <c r="E39" s="604"/>
      <c r="F39" s="604"/>
    </row>
    <row r="40" spans="1:6">
      <c r="A40" s="592"/>
      <c r="B40" s="604"/>
      <c r="C40" s="604"/>
      <c r="D40" s="604"/>
      <c r="E40" s="604"/>
      <c r="F40" s="604"/>
    </row>
    <row r="41" spans="1:6">
      <c r="A41" s="592"/>
      <c r="B41" s="604"/>
      <c r="C41" s="604"/>
      <c r="D41" s="604"/>
      <c r="E41" s="604"/>
      <c r="F41" s="604"/>
    </row>
  </sheetData>
  <sheetProtection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49" sqref="I49"/>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05" t="s">
        <v>248</v>
      </c>
      <c r="B1" s="606"/>
      <c r="C1" s="606"/>
      <c r="D1" s="606"/>
    </row>
    <row r="2" spans="1:4">
      <c r="A2" s="597" t="s">
        <v>244</v>
      </c>
      <c r="B2" s="603"/>
      <c r="C2" s="603"/>
      <c r="D2" s="603"/>
    </row>
    <row r="3" spans="1:4">
      <c r="B3" s="607" t="s">
        <v>683</v>
      </c>
      <c r="C3" s="607"/>
      <c r="D3" s="607"/>
    </row>
    <row r="4" spans="1:4" ht="16.5" customHeight="1">
      <c r="B4" s="185" t="s">
        <v>245</v>
      </c>
      <c r="C4" s="185" t="s">
        <v>246</v>
      </c>
      <c r="D4" s="185" t="s">
        <v>247</v>
      </c>
    </row>
    <row r="5" spans="1:4">
      <c r="A5" s="86" t="s">
        <v>219</v>
      </c>
      <c r="B5" s="196">
        <v>58.8</v>
      </c>
      <c r="C5" s="186">
        <v>48.73</v>
      </c>
      <c r="D5" s="187">
        <v>17.13</v>
      </c>
    </row>
    <row r="6" spans="1:4">
      <c r="A6" s="86" t="s">
        <v>220</v>
      </c>
      <c r="B6" s="197">
        <v>60.06</v>
      </c>
      <c r="C6" s="189">
        <v>49.67</v>
      </c>
      <c r="D6" s="190">
        <v>17.29</v>
      </c>
    </row>
    <row r="7" spans="1:4">
      <c r="A7" s="86" t="s">
        <v>221</v>
      </c>
      <c r="B7" s="197">
        <v>57.82</v>
      </c>
      <c r="C7" s="189">
        <v>46.64</v>
      </c>
      <c r="D7" s="190">
        <v>19.329999999999998</v>
      </c>
    </row>
    <row r="8" spans="1:4">
      <c r="A8" s="86" t="s">
        <v>222</v>
      </c>
      <c r="B8" s="197">
        <v>58.05</v>
      </c>
      <c r="C8" s="189">
        <v>47.9</v>
      </c>
      <c r="D8" s="190">
        <v>17.48</v>
      </c>
    </row>
    <row r="9" spans="1:4">
      <c r="A9" s="86" t="s">
        <v>223</v>
      </c>
      <c r="B9" s="197">
        <v>57.81</v>
      </c>
      <c r="C9" s="189">
        <v>48.21</v>
      </c>
      <c r="D9" s="190">
        <v>16.600000000000001</v>
      </c>
    </row>
    <row r="10" spans="1:4">
      <c r="A10" s="86" t="s">
        <v>224</v>
      </c>
      <c r="B10" s="197">
        <v>62.25</v>
      </c>
      <c r="C10" s="189">
        <v>52.35</v>
      </c>
      <c r="D10" s="190">
        <v>15.9</v>
      </c>
    </row>
    <row r="11" spans="1:4">
      <c r="A11" s="86" t="s">
        <v>225</v>
      </c>
      <c r="B11" s="197">
        <v>62.18</v>
      </c>
      <c r="C11" s="189">
        <v>52.08</v>
      </c>
      <c r="D11" s="190">
        <v>16.239999999999998</v>
      </c>
    </row>
    <row r="12" spans="1:4">
      <c r="A12" s="86" t="s">
        <v>226</v>
      </c>
      <c r="B12" s="197">
        <v>60.13</v>
      </c>
      <c r="C12" s="189">
        <v>49.96</v>
      </c>
      <c r="D12" s="190">
        <v>16.91</v>
      </c>
    </row>
    <row r="13" spans="1:4">
      <c r="A13" s="87" t="s">
        <v>249</v>
      </c>
      <c r="B13" s="188">
        <v>59.71</v>
      </c>
      <c r="C13" s="191">
        <v>49.66</v>
      </c>
      <c r="D13" s="192">
        <v>16.84</v>
      </c>
    </row>
    <row r="14" spans="1:4">
      <c r="A14" s="88" t="s">
        <v>250</v>
      </c>
      <c r="B14" s="198">
        <v>60.53</v>
      </c>
      <c r="C14" s="194">
        <v>50.74</v>
      </c>
      <c r="D14" s="195">
        <v>16.190000000000001</v>
      </c>
    </row>
    <row r="16" spans="1:4">
      <c r="A16" s="592" t="s">
        <v>209</v>
      </c>
      <c r="B16" s="604"/>
      <c r="C16" s="604"/>
      <c r="D16" s="604"/>
    </row>
    <row r="17" spans="1:4">
      <c r="A17" s="592" t="s">
        <v>227</v>
      </c>
      <c r="B17" s="604"/>
      <c r="C17" s="604"/>
      <c r="D17" s="604"/>
    </row>
    <row r="18" spans="1:4">
      <c r="A18" s="592" t="s">
        <v>228</v>
      </c>
      <c r="B18" s="604"/>
      <c r="C18" s="604"/>
      <c r="D18" s="604"/>
    </row>
    <row r="19" spans="1:4">
      <c r="A19" s="592" t="s">
        <v>229</v>
      </c>
      <c r="B19" s="604"/>
      <c r="C19" s="604"/>
      <c r="D19" s="604"/>
    </row>
    <row r="20" spans="1:4">
      <c r="A20" s="592" t="s">
        <v>230</v>
      </c>
      <c r="B20" s="604"/>
      <c r="C20" s="604"/>
      <c r="D20" s="604"/>
    </row>
    <row r="21" spans="1:4">
      <c r="A21" s="592" t="s">
        <v>231</v>
      </c>
      <c r="B21" s="604"/>
      <c r="C21" s="604"/>
      <c r="D21" s="604"/>
    </row>
    <row r="22" spans="1:4">
      <c r="A22" s="592" t="s">
        <v>232</v>
      </c>
      <c r="B22" s="604"/>
      <c r="C22" s="604"/>
      <c r="D22" s="604"/>
    </row>
    <row r="23" spans="1:4">
      <c r="A23" s="592" t="s">
        <v>233</v>
      </c>
      <c r="B23" s="604"/>
      <c r="C23" s="604"/>
      <c r="D23" s="604"/>
    </row>
    <row r="24" spans="1:4">
      <c r="A24" s="592" t="s">
        <v>234</v>
      </c>
      <c r="B24" s="604"/>
      <c r="C24" s="604"/>
      <c r="D24" s="604"/>
    </row>
    <row r="25" spans="1:4">
      <c r="A25" s="592" t="s">
        <v>235</v>
      </c>
      <c r="B25" s="604"/>
      <c r="C25" s="604"/>
      <c r="D25" s="604"/>
    </row>
    <row r="26" spans="1:4">
      <c r="A26" s="592" t="s">
        <v>236</v>
      </c>
      <c r="B26" s="604"/>
      <c r="C26" s="604"/>
      <c r="D26" s="604"/>
    </row>
    <row r="27" spans="1:4">
      <c r="A27" s="592" t="s">
        <v>237</v>
      </c>
      <c r="B27" s="604"/>
      <c r="C27" s="604"/>
      <c r="D27" s="604"/>
    </row>
    <row r="28" spans="1:4">
      <c r="A28" s="592" t="s">
        <v>238</v>
      </c>
      <c r="B28" s="604"/>
      <c r="C28" s="604"/>
      <c r="D28" s="604"/>
    </row>
    <row r="29" spans="1:4">
      <c r="A29" s="592" t="s">
        <v>239</v>
      </c>
      <c r="B29" s="604"/>
      <c r="C29" s="604"/>
      <c r="D29" s="604"/>
    </row>
    <row r="30" spans="1:4">
      <c r="A30" s="592" t="s">
        <v>240</v>
      </c>
      <c r="B30" s="604"/>
      <c r="C30" s="604"/>
      <c r="D30" s="604"/>
    </row>
    <row r="31" spans="1:4">
      <c r="A31" s="592" t="s">
        <v>241</v>
      </c>
      <c r="B31" s="604"/>
      <c r="C31" s="604"/>
      <c r="D31" s="604"/>
    </row>
    <row r="32" spans="1:4">
      <c r="A32" s="592" t="s">
        <v>242</v>
      </c>
      <c r="B32" s="604"/>
      <c r="C32" s="604"/>
      <c r="D32" s="604"/>
    </row>
    <row r="33" spans="1:4">
      <c r="A33" s="592" t="s">
        <v>243</v>
      </c>
      <c r="B33" s="604"/>
      <c r="C33" s="604"/>
      <c r="D33" s="604"/>
    </row>
    <row r="34" spans="1:4">
      <c r="A34" s="81" t="s">
        <v>162</v>
      </c>
    </row>
    <row r="35" spans="1:4">
      <c r="A35" s="2" t="s">
        <v>253</v>
      </c>
    </row>
    <row r="36" spans="1:4">
      <c r="A36" s="2" t="s">
        <v>41</v>
      </c>
      <c r="B36" s="90"/>
      <c r="C36" s="90"/>
      <c r="D36" s="90"/>
    </row>
    <row r="38" spans="1:4">
      <c r="A38" s="592"/>
      <c r="B38" s="604"/>
      <c r="C38" s="604"/>
      <c r="D38" s="604"/>
    </row>
    <row r="41" spans="1:4">
      <c r="A41" s="592"/>
      <c r="B41" s="604"/>
      <c r="C41" s="604"/>
      <c r="D41" s="604"/>
    </row>
    <row r="42" spans="1:4">
      <c r="A42" s="592"/>
      <c r="B42" s="604"/>
      <c r="C42" s="604"/>
      <c r="D42" s="604"/>
    </row>
    <row r="43" spans="1:4">
      <c r="A43" s="592"/>
      <c r="B43" s="604"/>
      <c r="C43" s="604"/>
      <c r="D43" s="604"/>
    </row>
  </sheetData>
  <sheetProtection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AG44" sqref="AG44"/>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4" t="s">
        <v>386</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AT1" s="534"/>
      <c r="AU1" s="534"/>
      <c r="AV1" s="534"/>
      <c r="AW1" s="534"/>
      <c r="AX1" s="534"/>
      <c r="AY1" s="534"/>
      <c r="AZ1" s="534"/>
      <c r="BA1" s="534"/>
      <c r="BB1" s="534"/>
      <c r="BC1" s="534"/>
    </row>
    <row r="2" spans="1:55" ht="63">
      <c r="A2" s="469" t="s">
        <v>667</v>
      </c>
      <c r="B2" s="470" t="s">
        <v>32</v>
      </c>
      <c r="C2" s="470" t="s">
        <v>33</v>
      </c>
      <c r="D2" s="470" t="s">
        <v>34</v>
      </c>
      <c r="E2" s="470" t="s">
        <v>35</v>
      </c>
      <c r="F2" s="469" t="s">
        <v>668</v>
      </c>
      <c r="G2" s="470" t="s">
        <v>32</v>
      </c>
      <c r="H2" s="470" t="s">
        <v>33</v>
      </c>
      <c r="I2" s="470" t="s">
        <v>34</v>
      </c>
      <c r="J2" s="470" t="s">
        <v>35</v>
      </c>
      <c r="K2" s="469" t="s">
        <v>669</v>
      </c>
      <c r="L2" s="470" t="s">
        <v>32</v>
      </c>
      <c r="M2" s="470" t="s">
        <v>33</v>
      </c>
      <c r="N2" s="470" t="s">
        <v>34</v>
      </c>
      <c r="O2" s="470" t="s">
        <v>35</v>
      </c>
      <c r="P2" s="469" t="s">
        <v>670</v>
      </c>
      <c r="Q2" s="470" t="s">
        <v>32</v>
      </c>
      <c r="R2" s="470" t="s">
        <v>33</v>
      </c>
      <c r="S2" s="470" t="s">
        <v>34</v>
      </c>
      <c r="T2" s="470" t="s">
        <v>35</v>
      </c>
      <c r="U2" s="469" t="s">
        <v>671</v>
      </c>
      <c r="V2" s="470" t="s">
        <v>32</v>
      </c>
      <c r="W2" s="470" t="s">
        <v>33</v>
      </c>
      <c r="X2" s="470" t="s">
        <v>34</v>
      </c>
      <c r="Y2" s="470" t="s">
        <v>35</v>
      </c>
      <c r="Z2" s="469">
        <v>2018</v>
      </c>
      <c r="AA2" s="470" t="s">
        <v>32</v>
      </c>
      <c r="AB2" s="470" t="s">
        <v>33</v>
      </c>
      <c r="AC2" s="470" t="s">
        <v>34</v>
      </c>
      <c r="AD2" s="470" t="s">
        <v>35</v>
      </c>
      <c r="AE2" s="469">
        <v>2019</v>
      </c>
      <c r="AF2" s="470" t="s">
        <v>32</v>
      </c>
      <c r="AG2" s="470" t="s">
        <v>33</v>
      </c>
      <c r="AH2" s="470" t="s">
        <v>34</v>
      </c>
      <c r="AI2" s="470" t="s">
        <v>35</v>
      </c>
      <c r="AJ2" s="469">
        <v>2020</v>
      </c>
      <c r="AK2" s="470" t="s">
        <v>32</v>
      </c>
      <c r="AL2" s="470" t="s">
        <v>33</v>
      </c>
      <c r="AM2" s="470" t="s">
        <v>34</v>
      </c>
      <c r="AN2" s="470" t="s">
        <v>35</v>
      </c>
      <c r="AO2" s="469">
        <v>2021</v>
      </c>
      <c r="AP2" s="470" t="s">
        <v>32</v>
      </c>
      <c r="AQ2" s="470" t="s">
        <v>33</v>
      </c>
      <c r="AR2" s="470" t="s">
        <v>34</v>
      </c>
      <c r="AS2" s="470" t="s">
        <v>35</v>
      </c>
      <c r="AT2" s="469">
        <v>2022</v>
      </c>
      <c r="AU2" s="470" t="s">
        <v>32</v>
      </c>
      <c r="AV2" s="470" t="s">
        <v>33</v>
      </c>
      <c r="AW2" s="470" t="s">
        <v>34</v>
      </c>
      <c r="AX2" s="470" t="s">
        <v>35</v>
      </c>
      <c r="AY2" s="469">
        <v>2023</v>
      </c>
      <c r="AZ2" s="470" t="s">
        <v>32</v>
      </c>
      <c r="BA2" s="470" t="s">
        <v>33</v>
      </c>
      <c r="BB2" s="470" t="s">
        <v>34</v>
      </c>
      <c r="BC2" s="470" t="s">
        <v>35</v>
      </c>
    </row>
    <row r="3" spans="1:55">
      <c r="A3" s="460" t="s">
        <v>1</v>
      </c>
      <c r="B3" s="396">
        <v>49387</v>
      </c>
      <c r="C3" s="396">
        <v>2.2999999999999998</v>
      </c>
      <c r="D3" s="397">
        <v>2493</v>
      </c>
      <c r="E3" s="397">
        <v>5.3</v>
      </c>
      <c r="F3" s="460" t="s">
        <v>1</v>
      </c>
      <c r="G3" s="458">
        <v>46667</v>
      </c>
      <c r="H3" s="458">
        <v>2.2000000000000002</v>
      </c>
      <c r="I3" s="348">
        <v>-2720</v>
      </c>
      <c r="J3" s="348">
        <v>-5.5</v>
      </c>
      <c r="K3" s="460" t="s">
        <v>1</v>
      </c>
      <c r="L3" s="458">
        <v>45405</v>
      </c>
      <c r="M3" s="458">
        <v>2.2000000000000002</v>
      </c>
      <c r="N3" s="348">
        <v>-1262</v>
      </c>
      <c r="O3" s="348">
        <v>-2.7</v>
      </c>
      <c r="P3" s="460" t="s">
        <v>1</v>
      </c>
      <c r="Q3" s="458">
        <v>47316</v>
      </c>
      <c r="R3" s="458">
        <v>2.2999999999999998</v>
      </c>
      <c r="S3" s="348">
        <v>1911</v>
      </c>
      <c r="T3" s="348">
        <v>4.2</v>
      </c>
      <c r="U3" s="460" t="s">
        <v>1</v>
      </c>
      <c r="V3" s="458">
        <v>46833</v>
      </c>
      <c r="W3" s="458">
        <v>2.2000000000000002</v>
      </c>
      <c r="X3" s="348">
        <v>-483</v>
      </c>
      <c r="Y3" s="348">
        <v>-1</v>
      </c>
      <c r="Z3" s="460" t="s">
        <v>1</v>
      </c>
      <c r="AA3" s="458">
        <v>47280</v>
      </c>
      <c r="AB3" s="458">
        <v>2.2000000000000002</v>
      </c>
      <c r="AC3" s="348">
        <v>447</v>
      </c>
      <c r="AD3" s="348">
        <v>0.9</v>
      </c>
      <c r="AE3" s="460" t="s">
        <v>1</v>
      </c>
      <c r="AF3" s="458">
        <v>47869</v>
      </c>
      <c r="AG3" s="458">
        <v>2.2000000000000002</v>
      </c>
      <c r="AH3" s="348">
        <v>589</v>
      </c>
      <c r="AI3" s="348">
        <v>1.2</v>
      </c>
      <c r="AJ3" s="460" t="s">
        <v>1</v>
      </c>
      <c r="AK3" s="458">
        <v>49030</v>
      </c>
      <c r="AL3" s="458">
        <v>2.2999999999999998</v>
      </c>
      <c r="AM3" s="348">
        <v>1161</v>
      </c>
      <c r="AN3" s="348">
        <v>2.4</v>
      </c>
      <c r="AO3" s="460" t="s">
        <v>1</v>
      </c>
      <c r="AP3" s="458">
        <v>48733</v>
      </c>
      <c r="AQ3" s="458">
        <v>2.2000000000000002</v>
      </c>
      <c r="AR3" s="348">
        <v>-297</v>
      </c>
      <c r="AS3" s="348">
        <v>-0.6</v>
      </c>
      <c r="AT3" s="460" t="s">
        <v>1</v>
      </c>
      <c r="AU3" s="458">
        <v>49270</v>
      </c>
      <c r="AV3" s="458">
        <v>2.2599999999999998</v>
      </c>
      <c r="AW3" s="348">
        <v>537</v>
      </c>
      <c r="AX3" s="348">
        <v>1.1000000000000001</v>
      </c>
      <c r="AY3" s="460" t="s">
        <v>1</v>
      </c>
      <c r="AZ3" s="496">
        <v>50167</v>
      </c>
      <c r="BA3" s="496">
        <v>2.2799999999999998</v>
      </c>
      <c r="BB3" s="348">
        <v>897</v>
      </c>
      <c r="BC3" s="348">
        <v>1.82</v>
      </c>
    </row>
    <row r="4" spans="1:55">
      <c r="A4" s="460" t="s">
        <v>2</v>
      </c>
      <c r="B4" s="396">
        <v>5497</v>
      </c>
      <c r="C4" s="396">
        <v>0.3</v>
      </c>
      <c r="D4" s="397">
        <v>-10</v>
      </c>
      <c r="E4" s="397">
        <v>-0.2</v>
      </c>
      <c r="F4" s="460" t="s">
        <v>2</v>
      </c>
      <c r="G4" s="458">
        <v>5464</v>
      </c>
      <c r="H4" s="458">
        <v>0.3</v>
      </c>
      <c r="I4" s="348">
        <v>-33</v>
      </c>
      <c r="J4" s="348">
        <v>-0.6</v>
      </c>
      <c r="K4" s="460" t="s">
        <v>2</v>
      </c>
      <c r="L4" s="458">
        <v>5499</v>
      </c>
      <c r="M4" s="458">
        <v>0.3</v>
      </c>
      <c r="N4" s="348">
        <v>35</v>
      </c>
      <c r="O4" s="348">
        <v>0.6</v>
      </c>
      <c r="P4" s="460" t="s">
        <v>2</v>
      </c>
      <c r="Q4" s="458">
        <v>5458</v>
      </c>
      <c r="R4" s="458">
        <v>0.3</v>
      </c>
      <c r="S4" s="348">
        <v>-41</v>
      </c>
      <c r="T4" s="348">
        <v>-0.7</v>
      </c>
      <c r="U4" s="460" t="s">
        <v>2</v>
      </c>
      <c r="V4" s="458">
        <v>5531</v>
      </c>
      <c r="W4" s="458">
        <v>0.3</v>
      </c>
      <c r="X4" s="348">
        <v>73</v>
      </c>
      <c r="Y4" s="348">
        <v>1.3</v>
      </c>
      <c r="Z4" s="460" t="s">
        <v>2</v>
      </c>
      <c r="AA4" s="458">
        <v>5562</v>
      </c>
      <c r="AB4" s="458">
        <v>0.3</v>
      </c>
      <c r="AC4" s="348">
        <v>31</v>
      </c>
      <c r="AD4" s="348">
        <v>0.6</v>
      </c>
      <c r="AE4" s="460" t="s">
        <v>2</v>
      </c>
      <c r="AF4" s="458">
        <v>5551</v>
      </c>
      <c r="AG4" s="458">
        <v>0.3</v>
      </c>
      <c r="AH4" s="348">
        <v>-11</v>
      </c>
      <c r="AI4" s="348">
        <v>-0.2</v>
      </c>
      <c r="AJ4" s="460" t="s">
        <v>2</v>
      </c>
      <c r="AK4" s="458">
        <v>5593</v>
      </c>
      <c r="AL4" s="458">
        <v>0.3</v>
      </c>
      <c r="AM4" s="348">
        <v>42</v>
      </c>
      <c r="AN4" s="348">
        <v>0.8</v>
      </c>
      <c r="AO4" s="460" t="s">
        <v>2</v>
      </c>
      <c r="AP4" s="458">
        <v>5604</v>
      </c>
      <c r="AQ4" s="458">
        <v>0.3</v>
      </c>
      <c r="AR4" s="348">
        <v>11</v>
      </c>
      <c r="AS4" s="348">
        <v>0.2</v>
      </c>
      <c r="AT4" s="460" t="s">
        <v>2</v>
      </c>
      <c r="AU4" s="458">
        <v>5623</v>
      </c>
      <c r="AV4" s="458">
        <v>0.26</v>
      </c>
      <c r="AW4" s="348">
        <v>19</v>
      </c>
      <c r="AX4" s="348">
        <v>0.34</v>
      </c>
      <c r="AY4" s="460" t="s">
        <v>2</v>
      </c>
      <c r="AZ4" s="496">
        <v>5712</v>
      </c>
      <c r="BA4" s="496">
        <v>0.26</v>
      </c>
      <c r="BB4" s="348">
        <v>89</v>
      </c>
      <c r="BC4" s="348">
        <v>1.58</v>
      </c>
    </row>
    <row r="5" spans="1:55">
      <c r="A5" s="460" t="s">
        <v>3</v>
      </c>
      <c r="B5" s="396">
        <v>7392</v>
      </c>
      <c r="C5" s="396">
        <v>0.3</v>
      </c>
      <c r="D5" s="397">
        <v>-698</v>
      </c>
      <c r="E5" s="397">
        <v>-8.6</v>
      </c>
      <c r="F5" s="460" t="s">
        <v>3</v>
      </c>
      <c r="G5" s="458">
        <v>7670</v>
      </c>
      <c r="H5" s="458">
        <v>0.4</v>
      </c>
      <c r="I5" s="348">
        <v>278</v>
      </c>
      <c r="J5" s="348">
        <v>3.8</v>
      </c>
      <c r="K5" s="460" t="s">
        <v>3</v>
      </c>
      <c r="L5" s="458">
        <v>7327</v>
      </c>
      <c r="M5" s="458">
        <v>0.3</v>
      </c>
      <c r="N5" s="348">
        <v>-343</v>
      </c>
      <c r="O5" s="348">
        <v>-4.5</v>
      </c>
      <c r="P5" s="460" t="s">
        <v>3</v>
      </c>
      <c r="Q5" s="458">
        <v>7423</v>
      </c>
      <c r="R5" s="458">
        <v>0.4</v>
      </c>
      <c r="S5" s="348">
        <v>96</v>
      </c>
      <c r="T5" s="348">
        <v>1.3</v>
      </c>
      <c r="U5" s="460" t="s">
        <v>3</v>
      </c>
      <c r="V5" s="458">
        <v>7594</v>
      </c>
      <c r="W5" s="458">
        <v>0.4</v>
      </c>
      <c r="X5" s="348">
        <v>171</v>
      </c>
      <c r="Y5" s="348">
        <v>2.2999999999999998</v>
      </c>
      <c r="Z5" s="460" t="s">
        <v>3</v>
      </c>
      <c r="AA5" s="458">
        <v>7831</v>
      </c>
      <c r="AB5" s="458">
        <v>0.4</v>
      </c>
      <c r="AC5" s="348">
        <v>237</v>
      </c>
      <c r="AD5" s="348">
        <v>3</v>
      </c>
      <c r="AE5" s="460" t="s">
        <v>3</v>
      </c>
      <c r="AF5" s="458">
        <v>7988</v>
      </c>
      <c r="AG5" s="458">
        <v>0.4</v>
      </c>
      <c r="AH5" s="348">
        <v>157</v>
      </c>
      <c r="AI5" s="348">
        <v>2</v>
      </c>
      <c r="AJ5" s="460" t="s">
        <v>3</v>
      </c>
      <c r="AK5" s="458">
        <v>8111</v>
      </c>
      <c r="AL5" s="458">
        <v>0.4</v>
      </c>
      <c r="AM5" s="348">
        <v>123</v>
      </c>
      <c r="AN5" s="348">
        <v>1.5</v>
      </c>
      <c r="AO5" s="460" t="s">
        <v>3</v>
      </c>
      <c r="AP5" s="458">
        <v>8234</v>
      </c>
      <c r="AQ5" s="458">
        <v>0.4</v>
      </c>
      <c r="AR5" s="348">
        <v>123</v>
      </c>
      <c r="AS5" s="348">
        <v>1.5</v>
      </c>
      <c r="AT5" s="460" t="s">
        <v>3</v>
      </c>
      <c r="AU5" s="458">
        <v>8754</v>
      </c>
      <c r="AV5" s="458">
        <v>0.4</v>
      </c>
      <c r="AW5" s="348">
        <v>520</v>
      </c>
      <c r="AX5" s="348">
        <v>6.32</v>
      </c>
      <c r="AY5" s="460" t="s">
        <v>3</v>
      </c>
      <c r="AZ5" s="496">
        <v>9020</v>
      </c>
      <c r="BA5" s="496">
        <v>0.41</v>
      </c>
      <c r="BB5" s="348">
        <v>266</v>
      </c>
      <c r="BC5" s="348">
        <v>3.04</v>
      </c>
    </row>
    <row r="6" spans="1:55">
      <c r="A6" s="460" t="s">
        <v>4</v>
      </c>
      <c r="B6" s="396">
        <v>80987</v>
      </c>
      <c r="C6" s="396">
        <v>3.8</v>
      </c>
      <c r="D6" s="397">
        <v>3269</v>
      </c>
      <c r="E6" s="397">
        <v>4.2</v>
      </c>
      <c r="F6" s="460" t="s">
        <v>4</v>
      </c>
      <c r="G6" s="458">
        <v>79890</v>
      </c>
      <c r="H6" s="458">
        <v>3.8</v>
      </c>
      <c r="I6" s="348">
        <v>-1097</v>
      </c>
      <c r="J6" s="348">
        <v>-1.4</v>
      </c>
      <c r="K6" s="460" t="s">
        <v>4</v>
      </c>
      <c r="L6" s="458">
        <v>79928</v>
      </c>
      <c r="M6" s="458">
        <v>3.8</v>
      </c>
      <c r="N6" s="348">
        <v>38</v>
      </c>
      <c r="O6" s="348">
        <v>0</v>
      </c>
      <c r="P6" s="460" t="s">
        <v>4</v>
      </c>
      <c r="Q6" s="458">
        <v>79172</v>
      </c>
      <c r="R6" s="458">
        <v>3.8</v>
      </c>
      <c r="S6" s="348">
        <v>-756</v>
      </c>
      <c r="T6" s="348">
        <v>-0.9</v>
      </c>
      <c r="U6" s="460" t="s">
        <v>4</v>
      </c>
      <c r="V6" s="458">
        <v>78930</v>
      </c>
      <c r="W6" s="458">
        <v>3.7</v>
      </c>
      <c r="X6" s="348">
        <v>-242</v>
      </c>
      <c r="Y6" s="348">
        <v>-0.3</v>
      </c>
      <c r="Z6" s="460" t="s">
        <v>4</v>
      </c>
      <c r="AA6" s="458">
        <v>79448</v>
      </c>
      <c r="AB6" s="458">
        <v>3.7</v>
      </c>
      <c r="AC6" s="348">
        <v>518</v>
      </c>
      <c r="AD6" s="348">
        <v>0.7</v>
      </c>
      <c r="AE6" s="460" t="s">
        <v>4</v>
      </c>
      <c r="AF6" s="458">
        <v>81216</v>
      </c>
      <c r="AG6" s="458">
        <v>3.8</v>
      </c>
      <c r="AH6" s="348">
        <v>1768</v>
      </c>
      <c r="AI6" s="348">
        <v>2.2000000000000002</v>
      </c>
      <c r="AJ6" s="460" t="s">
        <v>4</v>
      </c>
      <c r="AK6" s="458">
        <v>82777</v>
      </c>
      <c r="AL6" s="458">
        <v>3.8</v>
      </c>
      <c r="AM6" s="348">
        <v>1561</v>
      </c>
      <c r="AN6" s="348">
        <v>1.9</v>
      </c>
      <c r="AO6" s="460" t="s">
        <v>4</v>
      </c>
      <c r="AP6" s="458">
        <v>82563</v>
      </c>
      <c r="AQ6" s="458">
        <v>3.8</v>
      </c>
      <c r="AR6" s="348">
        <v>-214</v>
      </c>
      <c r="AS6" s="348">
        <v>-0.3</v>
      </c>
      <c r="AT6" s="460" t="s">
        <v>4</v>
      </c>
      <c r="AU6" s="458">
        <v>82982</v>
      </c>
      <c r="AV6" s="458">
        <v>3.81</v>
      </c>
      <c r="AW6" s="348">
        <v>419</v>
      </c>
      <c r="AX6" s="348">
        <v>0.51</v>
      </c>
      <c r="AY6" s="460" t="s">
        <v>4</v>
      </c>
      <c r="AZ6" s="496">
        <v>85249</v>
      </c>
      <c r="BA6" s="496">
        <v>3.87</v>
      </c>
      <c r="BB6" s="348">
        <v>2267</v>
      </c>
      <c r="BC6" s="348">
        <v>2.73</v>
      </c>
    </row>
    <row r="7" spans="1:55">
      <c r="A7" s="460" t="s">
        <v>5</v>
      </c>
      <c r="B7" s="396">
        <v>4961</v>
      </c>
      <c r="C7" s="396">
        <v>0.2</v>
      </c>
      <c r="D7" s="397">
        <v>45</v>
      </c>
      <c r="E7" s="397">
        <v>0.9</v>
      </c>
      <c r="F7" s="460" t="s">
        <v>5</v>
      </c>
      <c r="G7" s="458">
        <v>4884</v>
      </c>
      <c r="H7" s="458">
        <v>0.2</v>
      </c>
      <c r="I7" s="348">
        <v>-77</v>
      </c>
      <c r="J7" s="348">
        <v>-1.6</v>
      </c>
      <c r="K7" s="460" t="s">
        <v>5</v>
      </c>
      <c r="L7" s="458">
        <v>4859</v>
      </c>
      <c r="M7" s="458">
        <v>0.2</v>
      </c>
      <c r="N7" s="348">
        <v>-25</v>
      </c>
      <c r="O7" s="348">
        <v>-0.5</v>
      </c>
      <c r="P7" s="460" t="s">
        <v>5</v>
      </c>
      <c r="Q7" s="458">
        <v>4832</v>
      </c>
      <c r="R7" s="458">
        <v>0.2</v>
      </c>
      <c r="S7" s="348">
        <v>-27</v>
      </c>
      <c r="T7" s="348">
        <v>-0.6</v>
      </c>
      <c r="U7" s="460" t="s">
        <v>5</v>
      </c>
      <c r="V7" s="458">
        <v>4797</v>
      </c>
      <c r="W7" s="458">
        <v>0.2</v>
      </c>
      <c r="X7" s="348">
        <v>-35</v>
      </c>
      <c r="Y7" s="348">
        <v>-0.7</v>
      </c>
      <c r="Z7" s="460" t="s">
        <v>5</v>
      </c>
      <c r="AA7" s="458">
        <v>4755</v>
      </c>
      <c r="AB7" s="458">
        <v>0.2</v>
      </c>
      <c r="AC7" s="348">
        <v>-42</v>
      </c>
      <c r="AD7" s="348">
        <v>-0.9</v>
      </c>
      <c r="AE7" s="460" t="s">
        <v>5</v>
      </c>
      <c r="AF7" s="458">
        <v>4778</v>
      </c>
      <c r="AG7" s="458">
        <v>0.2</v>
      </c>
      <c r="AH7" s="348">
        <v>23</v>
      </c>
      <c r="AI7" s="348">
        <v>0.5</v>
      </c>
      <c r="AJ7" s="460" t="s">
        <v>5</v>
      </c>
      <c r="AK7" s="458">
        <v>4786</v>
      </c>
      <c r="AL7" s="458">
        <v>0.2</v>
      </c>
      <c r="AM7" s="348">
        <v>8</v>
      </c>
      <c r="AN7" s="348">
        <v>0.2</v>
      </c>
      <c r="AO7" s="460" t="s">
        <v>5</v>
      </c>
      <c r="AP7" s="458">
        <v>4766</v>
      </c>
      <c r="AQ7" s="458">
        <v>0.2</v>
      </c>
      <c r="AR7" s="348">
        <v>-20</v>
      </c>
      <c r="AS7" s="348">
        <v>-0.4</v>
      </c>
      <c r="AT7" s="460" t="s">
        <v>5</v>
      </c>
      <c r="AU7" s="458">
        <v>4753</v>
      </c>
      <c r="AV7" s="458">
        <v>0.22</v>
      </c>
      <c r="AW7" s="348">
        <v>-13</v>
      </c>
      <c r="AX7" s="348">
        <v>-0.27</v>
      </c>
      <c r="AY7" s="460" t="s">
        <v>5</v>
      </c>
      <c r="AZ7" s="496">
        <v>4710</v>
      </c>
      <c r="BA7" s="496">
        <v>0.21</v>
      </c>
      <c r="BB7" s="348">
        <v>-43</v>
      </c>
      <c r="BC7" s="348">
        <v>-0.9</v>
      </c>
    </row>
    <row r="8" spans="1:55">
      <c r="A8" s="460" t="s">
        <v>6</v>
      </c>
      <c r="B8" s="396">
        <v>26134</v>
      </c>
      <c r="C8" s="396">
        <v>1.2</v>
      </c>
      <c r="D8" s="397">
        <v>-156</v>
      </c>
      <c r="E8" s="397">
        <v>-0.6</v>
      </c>
      <c r="F8" s="460" t="s">
        <v>6</v>
      </c>
      <c r="G8" s="458">
        <v>26543</v>
      </c>
      <c r="H8" s="458">
        <v>1.3</v>
      </c>
      <c r="I8" s="348">
        <v>409</v>
      </c>
      <c r="J8" s="348">
        <v>1.6</v>
      </c>
      <c r="K8" s="460" t="s">
        <v>6</v>
      </c>
      <c r="L8" s="458">
        <v>26490</v>
      </c>
      <c r="M8" s="458">
        <v>1.3</v>
      </c>
      <c r="N8" s="348">
        <v>-53</v>
      </c>
      <c r="O8" s="348">
        <v>-0.2</v>
      </c>
      <c r="P8" s="460" t="s">
        <v>6</v>
      </c>
      <c r="Q8" s="458">
        <v>26746</v>
      </c>
      <c r="R8" s="458">
        <v>1.3</v>
      </c>
      <c r="S8" s="348">
        <v>256</v>
      </c>
      <c r="T8" s="348">
        <v>1</v>
      </c>
      <c r="U8" s="460" t="s">
        <v>6</v>
      </c>
      <c r="V8" s="458">
        <v>27149</v>
      </c>
      <c r="W8" s="458">
        <v>1.3</v>
      </c>
      <c r="X8" s="348">
        <v>403</v>
      </c>
      <c r="Y8" s="348">
        <v>1.5</v>
      </c>
      <c r="Z8" s="460" t="s">
        <v>6</v>
      </c>
      <c r="AA8" s="458">
        <v>27641</v>
      </c>
      <c r="AB8" s="458">
        <v>1.3</v>
      </c>
      <c r="AC8" s="348">
        <v>492</v>
      </c>
      <c r="AD8" s="348">
        <v>1.8</v>
      </c>
      <c r="AE8" s="460" t="s">
        <v>6</v>
      </c>
      <c r="AF8" s="458">
        <v>27985</v>
      </c>
      <c r="AG8" s="458">
        <v>1.3</v>
      </c>
      <c r="AH8" s="348">
        <v>344</v>
      </c>
      <c r="AI8" s="348">
        <v>1.2</v>
      </c>
      <c r="AJ8" s="460" t="s">
        <v>6</v>
      </c>
      <c r="AK8" s="458">
        <v>28383</v>
      </c>
      <c r="AL8" s="458">
        <v>1.3</v>
      </c>
      <c r="AM8" s="348">
        <v>398</v>
      </c>
      <c r="AN8" s="348">
        <v>1.4</v>
      </c>
      <c r="AO8" s="460" t="s">
        <v>6</v>
      </c>
      <c r="AP8" s="458">
        <v>28463</v>
      </c>
      <c r="AQ8" s="458">
        <v>1.3</v>
      </c>
      <c r="AR8" s="348">
        <v>80</v>
      </c>
      <c r="AS8" s="348">
        <v>0.3</v>
      </c>
      <c r="AT8" s="460" t="s">
        <v>6</v>
      </c>
      <c r="AU8" s="458">
        <v>28485</v>
      </c>
      <c r="AV8" s="458">
        <v>1.31</v>
      </c>
      <c r="AW8" s="348">
        <v>22</v>
      </c>
      <c r="AX8" s="348">
        <v>0.08</v>
      </c>
      <c r="AY8" s="460" t="s">
        <v>6</v>
      </c>
      <c r="AZ8" s="496">
        <v>28694</v>
      </c>
      <c r="BA8" s="496">
        <v>1.3</v>
      </c>
      <c r="BB8" s="348">
        <v>209</v>
      </c>
      <c r="BC8" s="348">
        <v>0.73</v>
      </c>
    </row>
    <row r="9" spans="1:55">
      <c r="A9" s="460" t="s">
        <v>7</v>
      </c>
      <c r="B9" s="396">
        <v>2873</v>
      </c>
      <c r="C9" s="396">
        <v>0.1</v>
      </c>
      <c r="D9" s="397">
        <v>-90</v>
      </c>
      <c r="E9" s="397">
        <v>-3</v>
      </c>
      <c r="F9" s="460" t="s">
        <v>7</v>
      </c>
      <c r="G9" s="458">
        <v>2846</v>
      </c>
      <c r="H9" s="458">
        <v>0.1</v>
      </c>
      <c r="I9" s="348">
        <v>-27</v>
      </c>
      <c r="J9" s="348">
        <v>-0.9</v>
      </c>
      <c r="K9" s="460" t="s">
        <v>7</v>
      </c>
      <c r="L9" s="458">
        <v>2820</v>
      </c>
      <c r="M9" s="458">
        <v>0.1</v>
      </c>
      <c r="N9" s="348">
        <v>-26</v>
      </c>
      <c r="O9" s="348">
        <v>-0.9</v>
      </c>
      <c r="P9" s="460" t="s">
        <v>7</v>
      </c>
      <c r="Q9" s="458">
        <v>2783</v>
      </c>
      <c r="R9" s="458">
        <v>0.1</v>
      </c>
      <c r="S9" s="348">
        <v>-37</v>
      </c>
      <c r="T9" s="348">
        <v>-1.3</v>
      </c>
      <c r="U9" s="460" t="s">
        <v>7</v>
      </c>
      <c r="V9" s="458">
        <v>2743</v>
      </c>
      <c r="W9" s="458">
        <v>0.1</v>
      </c>
      <c r="X9" s="348">
        <v>-40</v>
      </c>
      <c r="Y9" s="348">
        <v>-1.5</v>
      </c>
      <c r="Z9" s="460" t="s">
        <v>7</v>
      </c>
      <c r="AA9" s="458">
        <v>2768</v>
      </c>
      <c r="AB9" s="458">
        <v>0.1</v>
      </c>
      <c r="AC9" s="348">
        <v>25</v>
      </c>
      <c r="AD9" s="348">
        <v>0.9</v>
      </c>
      <c r="AE9" s="460" t="s">
        <v>7</v>
      </c>
      <c r="AF9" s="458">
        <v>2786</v>
      </c>
      <c r="AG9" s="458">
        <v>0.1</v>
      </c>
      <c r="AH9" s="348">
        <v>18</v>
      </c>
      <c r="AI9" s="348">
        <v>0.6</v>
      </c>
      <c r="AJ9" s="460" t="s">
        <v>7</v>
      </c>
      <c r="AK9" s="458">
        <v>2818</v>
      </c>
      <c r="AL9" s="458">
        <v>0.1</v>
      </c>
      <c r="AM9" s="348">
        <v>32</v>
      </c>
      <c r="AN9" s="348">
        <v>1.1000000000000001</v>
      </c>
      <c r="AO9" s="460" t="s">
        <v>7</v>
      </c>
      <c r="AP9" s="458">
        <v>2807</v>
      </c>
      <c r="AQ9" s="458">
        <v>0.1</v>
      </c>
      <c r="AR9" s="348">
        <v>-11</v>
      </c>
      <c r="AS9" s="348">
        <v>-0.4</v>
      </c>
      <c r="AT9" s="460" t="s">
        <v>7</v>
      </c>
      <c r="AU9" s="458">
        <v>2849</v>
      </c>
      <c r="AV9" s="458">
        <v>0.13</v>
      </c>
      <c r="AW9" s="348">
        <v>42</v>
      </c>
      <c r="AX9" s="348">
        <v>1.5</v>
      </c>
      <c r="AY9" s="460" t="s">
        <v>7</v>
      </c>
      <c r="AZ9" s="496">
        <v>2984</v>
      </c>
      <c r="BA9" s="496">
        <v>0.14000000000000001</v>
      </c>
      <c r="BB9" s="348">
        <v>135</v>
      </c>
      <c r="BC9" s="348">
        <v>4.74</v>
      </c>
    </row>
    <row r="10" spans="1:55">
      <c r="A10" s="460" t="s">
        <v>8</v>
      </c>
      <c r="B10" s="396">
        <v>5086</v>
      </c>
      <c r="C10" s="396">
        <v>0.2</v>
      </c>
      <c r="D10" s="397">
        <v>-4</v>
      </c>
      <c r="E10" s="397">
        <v>-0.1</v>
      </c>
      <c r="F10" s="460" t="s">
        <v>8</v>
      </c>
      <c r="G10" s="458">
        <v>5169</v>
      </c>
      <c r="H10" s="458">
        <v>0.2</v>
      </c>
      <c r="I10" s="348">
        <v>83</v>
      </c>
      <c r="J10" s="348">
        <v>1.6</v>
      </c>
      <c r="K10" s="460" t="s">
        <v>8</v>
      </c>
      <c r="L10" s="458">
        <v>4966</v>
      </c>
      <c r="M10" s="458">
        <v>0.2</v>
      </c>
      <c r="N10" s="348">
        <v>-203</v>
      </c>
      <c r="O10" s="348">
        <v>-3.9</v>
      </c>
      <c r="P10" s="460" t="s">
        <v>8</v>
      </c>
      <c r="Q10" s="458">
        <v>4916</v>
      </c>
      <c r="R10" s="458">
        <v>0.2</v>
      </c>
      <c r="S10" s="348">
        <v>-50</v>
      </c>
      <c r="T10" s="348">
        <v>-1</v>
      </c>
      <c r="U10" s="460" t="s">
        <v>8</v>
      </c>
      <c r="V10" s="458">
        <v>4827</v>
      </c>
      <c r="W10" s="458">
        <v>0.2</v>
      </c>
      <c r="X10" s="348">
        <v>-89</v>
      </c>
      <c r="Y10" s="348">
        <v>-1.8</v>
      </c>
      <c r="Z10" s="460" t="s">
        <v>8</v>
      </c>
      <c r="AA10" s="458">
        <v>4819</v>
      </c>
      <c r="AB10" s="458">
        <v>0.2</v>
      </c>
      <c r="AC10" s="348">
        <v>-8</v>
      </c>
      <c r="AD10" s="348">
        <v>-0.2</v>
      </c>
      <c r="AE10" s="460" t="s">
        <v>8</v>
      </c>
      <c r="AF10" s="458">
        <v>4871</v>
      </c>
      <c r="AG10" s="458">
        <v>0.2</v>
      </c>
      <c r="AH10" s="348">
        <v>52</v>
      </c>
      <c r="AI10" s="348">
        <v>1.1000000000000001</v>
      </c>
      <c r="AJ10" s="460" t="s">
        <v>8</v>
      </c>
      <c r="AK10" s="458">
        <v>4869</v>
      </c>
      <c r="AL10" s="458">
        <v>0.2</v>
      </c>
      <c r="AM10" s="348">
        <v>-2</v>
      </c>
      <c r="AN10" s="348">
        <v>0</v>
      </c>
      <c r="AO10" s="460" t="s">
        <v>8</v>
      </c>
      <c r="AP10" s="458">
        <v>4895</v>
      </c>
      <c r="AQ10" s="458">
        <v>0.2</v>
      </c>
      <c r="AR10" s="348">
        <v>26</v>
      </c>
      <c r="AS10" s="348">
        <v>0.5</v>
      </c>
      <c r="AT10" s="460" t="s">
        <v>8</v>
      </c>
      <c r="AU10" s="458">
        <v>4920</v>
      </c>
      <c r="AV10" s="458">
        <v>0.23</v>
      </c>
      <c r="AW10" s="348">
        <v>25</v>
      </c>
      <c r="AX10" s="348">
        <v>0.51</v>
      </c>
      <c r="AY10" s="460" t="s">
        <v>8</v>
      </c>
      <c r="AZ10" s="496">
        <v>4936</v>
      </c>
      <c r="BA10" s="496">
        <v>0.22</v>
      </c>
      <c r="BB10" s="348">
        <v>16</v>
      </c>
      <c r="BC10" s="348">
        <v>0.33</v>
      </c>
    </row>
    <row r="11" spans="1:55">
      <c r="A11" s="460" t="s">
        <v>9</v>
      </c>
      <c r="B11" s="396">
        <v>43608</v>
      </c>
      <c r="C11" s="396">
        <v>2.1</v>
      </c>
      <c r="D11" s="397">
        <v>1063</v>
      </c>
      <c r="E11" s="397">
        <v>2.5</v>
      </c>
      <c r="F11" s="460" t="s">
        <v>9</v>
      </c>
      <c r="G11" s="458">
        <v>43455</v>
      </c>
      <c r="H11" s="458">
        <v>2.1</v>
      </c>
      <c r="I11" s="348">
        <v>-153</v>
      </c>
      <c r="J11" s="348">
        <v>-0.4</v>
      </c>
      <c r="K11" s="460" t="s">
        <v>9</v>
      </c>
      <c r="L11" s="458">
        <v>44846</v>
      </c>
      <c r="M11" s="458">
        <v>2.1</v>
      </c>
      <c r="N11" s="348">
        <v>1391</v>
      </c>
      <c r="O11" s="348">
        <v>3.2</v>
      </c>
      <c r="P11" s="460" t="s">
        <v>9</v>
      </c>
      <c r="Q11" s="458">
        <v>45332</v>
      </c>
      <c r="R11" s="458">
        <v>2.2000000000000002</v>
      </c>
      <c r="S11" s="348">
        <v>486</v>
      </c>
      <c r="T11" s="348">
        <v>1.1000000000000001</v>
      </c>
      <c r="U11" s="460" t="s">
        <v>9</v>
      </c>
      <c r="V11" s="458">
        <v>46816</v>
      </c>
      <c r="W11" s="458">
        <v>2.2000000000000002</v>
      </c>
      <c r="X11" s="348">
        <v>1484</v>
      </c>
      <c r="Y11" s="348">
        <v>3.2</v>
      </c>
      <c r="Z11" s="460" t="s">
        <v>9</v>
      </c>
      <c r="AA11" s="458">
        <v>48374</v>
      </c>
      <c r="AB11" s="458">
        <v>2.2999999999999998</v>
      </c>
      <c r="AC11" s="348">
        <v>1558</v>
      </c>
      <c r="AD11" s="348">
        <v>3.2</v>
      </c>
      <c r="AE11" s="460" t="s">
        <v>9</v>
      </c>
      <c r="AF11" s="458">
        <v>50146</v>
      </c>
      <c r="AG11" s="458">
        <v>2.2999999999999998</v>
      </c>
      <c r="AH11" s="348">
        <v>1772</v>
      </c>
      <c r="AI11" s="348">
        <v>3.7</v>
      </c>
      <c r="AJ11" s="460" t="s">
        <v>9</v>
      </c>
      <c r="AK11" s="458">
        <v>51233</v>
      </c>
      <c r="AL11" s="458">
        <v>2.4</v>
      </c>
      <c r="AM11" s="348">
        <v>1087</v>
      </c>
      <c r="AN11" s="348">
        <v>2.2000000000000002</v>
      </c>
      <c r="AO11" s="460" t="s">
        <v>9</v>
      </c>
      <c r="AP11" s="458">
        <v>51850</v>
      </c>
      <c r="AQ11" s="458">
        <v>2.4</v>
      </c>
      <c r="AR11" s="348">
        <v>617</v>
      </c>
      <c r="AS11" s="348">
        <v>1.2</v>
      </c>
      <c r="AT11" s="460" t="s">
        <v>9</v>
      </c>
      <c r="AU11" s="458">
        <v>52447</v>
      </c>
      <c r="AV11" s="458">
        <v>2.41</v>
      </c>
      <c r="AW11" s="348">
        <v>597</v>
      </c>
      <c r="AX11" s="348">
        <v>1.1499999999999999</v>
      </c>
      <c r="AY11" s="460" t="s">
        <v>9</v>
      </c>
      <c r="AZ11" s="496">
        <v>54942</v>
      </c>
      <c r="BA11" s="496">
        <v>2.5</v>
      </c>
      <c r="BB11" s="348">
        <v>2495</v>
      </c>
      <c r="BC11" s="348">
        <v>4.76</v>
      </c>
    </row>
    <row r="12" spans="1:55">
      <c r="A12" s="460" t="s">
        <v>10</v>
      </c>
      <c r="B12" s="396">
        <v>5448</v>
      </c>
      <c r="C12" s="396">
        <v>0.3</v>
      </c>
      <c r="D12" s="397">
        <v>7</v>
      </c>
      <c r="E12" s="397">
        <v>0.1</v>
      </c>
      <c r="F12" s="460" t="s">
        <v>10</v>
      </c>
      <c r="G12" s="458">
        <v>5482</v>
      </c>
      <c r="H12" s="458">
        <v>0.3</v>
      </c>
      <c r="I12" s="348">
        <v>34</v>
      </c>
      <c r="J12" s="348">
        <v>0.6</v>
      </c>
      <c r="K12" s="460" t="s">
        <v>10</v>
      </c>
      <c r="L12" s="458">
        <v>5433</v>
      </c>
      <c r="M12" s="458">
        <v>0.3</v>
      </c>
      <c r="N12" s="348">
        <v>-49</v>
      </c>
      <c r="O12" s="348">
        <v>-0.9</v>
      </c>
      <c r="P12" s="460" t="s">
        <v>10</v>
      </c>
      <c r="Q12" s="458">
        <v>5423</v>
      </c>
      <c r="R12" s="458">
        <v>0.3</v>
      </c>
      <c r="S12" s="348">
        <v>-10</v>
      </c>
      <c r="T12" s="348">
        <v>-0.2</v>
      </c>
      <c r="U12" s="460" t="s">
        <v>10</v>
      </c>
      <c r="V12" s="458">
        <v>5426</v>
      </c>
      <c r="W12" s="458">
        <v>0.3</v>
      </c>
      <c r="X12" s="348">
        <v>3</v>
      </c>
      <c r="Y12" s="348">
        <v>0.1</v>
      </c>
      <c r="Z12" s="460" t="s">
        <v>10</v>
      </c>
      <c r="AA12" s="458">
        <v>5428</v>
      </c>
      <c r="AB12" s="458">
        <v>0.3</v>
      </c>
      <c r="AC12" s="348">
        <v>2</v>
      </c>
      <c r="AD12" s="348">
        <v>0</v>
      </c>
      <c r="AE12" s="460" t="s">
        <v>10</v>
      </c>
      <c r="AF12" s="458">
        <v>5520</v>
      </c>
      <c r="AG12" s="458">
        <v>0.3</v>
      </c>
      <c r="AH12" s="348">
        <v>92</v>
      </c>
      <c r="AI12" s="348">
        <v>1.7</v>
      </c>
      <c r="AJ12" s="460" t="s">
        <v>10</v>
      </c>
      <c r="AK12" s="458">
        <v>5540</v>
      </c>
      <c r="AL12" s="458">
        <v>0.3</v>
      </c>
      <c r="AM12" s="348">
        <v>20</v>
      </c>
      <c r="AN12" s="348">
        <v>0.4</v>
      </c>
      <c r="AO12" s="460" t="s">
        <v>10</v>
      </c>
      <c r="AP12" s="458">
        <v>5553</v>
      </c>
      <c r="AQ12" s="458">
        <v>0.3</v>
      </c>
      <c r="AR12" s="348">
        <v>13</v>
      </c>
      <c r="AS12" s="348">
        <v>0.2</v>
      </c>
      <c r="AT12" s="460" t="s">
        <v>10</v>
      </c>
      <c r="AU12" s="458">
        <v>5561</v>
      </c>
      <c r="AV12" s="458">
        <v>0.26</v>
      </c>
      <c r="AW12" s="348">
        <v>8</v>
      </c>
      <c r="AX12" s="348">
        <v>0.14000000000000001</v>
      </c>
      <c r="AY12" s="460" t="s">
        <v>10</v>
      </c>
      <c r="AZ12" s="496">
        <v>5562</v>
      </c>
      <c r="BA12" s="496">
        <v>0.25</v>
      </c>
      <c r="BB12" s="348">
        <v>1</v>
      </c>
      <c r="BC12" s="348">
        <v>0.02</v>
      </c>
    </row>
    <row r="13" spans="1:55">
      <c r="A13" s="460" t="s">
        <v>11</v>
      </c>
      <c r="B13" s="396">
        <v>20537</v>
      </c>
      <c r="C13" s="396">
        <v>1</v>
      </c>
      <c r="D13" s="397">
        <v>150</v>
      </c>
      <c r="E13" s="397">
        <v>0.7</v>
      </c>
      <c r="F13" s="460" t="s">
        <v>11</v>
      </c>
      <c r="G13" s="458">
        <v>20061</v>
      </c>
      <c r="H13" s="458">
        <v>1</v>
      </c>
      <c r="I13" s="348">
        <v>-476</v>
      </c>
      <c r="J13" s="348">
        <v>-2.2999999999999998</v>
      </c>
      <c r="K13" s="460" t="s">
        <v>11</v>
      </c>
      <c r="L13" s="458">
        <v>20373</v>
      </c>
      <c r="M13" s="458">
        <v>1</v>
      </c>
      <c r="N13" s="348">
        <v>312</v>
      </c>
      <c r="O13" s="348">
        <v>1.6</v>
      </c>
      <c r="P13" s="460" t="s">
        <v>11</v>
      </c>
      <c r="Q13" s="458">
        <v>20460</v>
      </c>
      <c r="R13" s="458">
        <v>1</v>
      </c>
      <c r="S13" s="348">
        <v>87</v>
      </c>
      <c r="T13" s="348">
        <v>0.4</v>
      </c>
      <c r="U13" s="460" t="s">
        <v>11</v>
      </c>
      <c r="V13" s="458">
        <v>20537</v>
      </c>
      <c r="W13" s="458">
        <v>1</v>
      </c>
      <c r="X13" s="348">
        <v>77</v>
      </c>
      <c r="Y13" s="348">
        <v>0.4</v>
      </c>
      <c r="Z13" s="460" t="s">
        <v>11</v>
      </c>
      <c r="AA13" s="458">
        <v>20991</v>
      </c>
      <c r="AB13" s="458">
        <v>1</v>
      </c>
      <c r="AC13" s="348">
        <v>454</v>
      </c>
      <c r="AD13" s="348">
        <v>2.2000000000000002</v>
      </c>
      <c r="AE13" s="460" t="s">
        <v>11</v>
      </c>
      <c r="AF13" s="458">
        <v>21368</v>
      </c>
      <c r="AG13" s="458">
        <v>1</v>
      </c>
      <c r="AH13" s="348">
        <v>377</v>
      </c>
      <c r="AI13" s="348">
        <v>1.8</v>
      </c>
      <c r="AJ13" s="460" t="s">
        <v>11</v>
      </c>
      <c r="AK13" s="458">
        <v>21796</v>
      </c>
      <c r="AL13" s="458">
        <v>1</v>
      </c>
      <c r="AM13" s="348">
        <v>428</v>
      </c>
      <c r="AN13" s="348">
        <v>2</v>
      </c>
      <c r="AO13" s="460" t="s">
        <v>11</v>
      </c>
      <c r="AP13" s="458">
        <v>21827</v>
      </c>
      <c r="AQ13" s="458">
        <v>1</v>
      </c>
      <c r="AR13" s="348">
        <v>31</v>
      </c>
      <c r="AS13" s="348">
        <v>0.1</v>
      </c>
      <c r="AT13" s="460" t="s">
        <v>11</v>
      </c>
      <c r="AU13" s="458">
        <v>21711</v>
      </c>
      <c r="AV13" s="458">
        <v>1</v>
      </c>
      <c r="AW13" s="348">
        <v>-116</v>
      </c>
      <c r="AX13" s="348">
        <v>-0.53</v>
      </c>
      <c r="AY13" s="460" t="s">
        <v>11</v>
      </c>
      <c r="AZ13" s="496">
        <v>22301</v>
      </c>
      <c r="BA13" s="496">
        <v>1.01</v>
      </c>
      <c r="BB13" s="348">
        <v>590</v>
      </c>
      <c r="BC13" s="348">
        <v>2.72</v>
      </c>
    </row>
    <row r="14" spans="1:55">
      <c r="A14" s="460" t="s">
        <v>12</v>
      </c>
      <c r="B14" s="396">
        <v>18589</v>
      </c>
      <c r="C14" s="396">
        <v>0.9</v>
      </c>
      <c r="D14" s="397">
        <v>144</v>
      </c>
      <c r="E14" s="397">
        <v>0.8</v>
      </c>
      <c r="F14" s="460" t="s">
        <v>12</v>
      </c>
      <c r="G14" s="458">
        <v>18751</v>
      </c>
      <c r="H14" s="458">
        <v>0.9</v>
      </c>
      <c r="I14" s="348">
        <v>162</v>
      </c>
      <c r="J14" s="348">
        <v>0.9</v>
      </c>
      <c r="K14" s="460" t="s">
        <v>12</v>
      </c>
      <c r="L14" s="458">
        <v>18777</v>
      </c>
      <c r="M14" s="458">
        <v>0.9</v>
      </c>
      <c r="N14" s="348">
        <v>26</v>
      </c>
      <c r="O14" s="348">
        <v>0.1</v>
      </c>
      <c r="P14" s="460" t="s">
        <v>12</v>
      </c>
      <c r="Q14" s="458">
        <v>19000</v>
      </c>
      <c r="R14" s="458">
        <v>0.9</v>
      </c>
      <c r="S14" s="348">
        <v>223</v>
      </c>
      <c r="T14" s="348">
        <v>1.2</v>
      </c>
      <c r="U14" s="460" t="s">
        <v>12</v>
      </c>
      <c r="V14" s="458">
        <v>19273</v>
      </c>
      <c r="W14" s="458">
        <v>0.9</v>
      </c>
      <c r="X14" s="348">
        <v>273</v>
      </c>
      <c r="Y14" s="348">
        <v>1.4</v>
      </c>
      <c r="Z14" s="460" t="s">
        <v>12</v>
      </c>
      <c r="AA14" s="458">
        <v>19739</v>
      </c>
      <c r="AB14" s="458">
        <v>0.9</v>
      </c>
      <c r="AC14" s="348">
        <v>466</v>
      </c>
      <c r="AD14" s="348">
        <v>2.4</v>
      </c>
      <c r="AE14" s="460" t="s">
        <v>12</v>
      </c>
      <c r="AF14" s="458">
        <v>20190</v>
      </c>
      <c r="AG14" s="458">
        <v>0.9</v>
      </c>
      <c r="AH14" s="348">
        <v>451</v>
      </c>
      <c r="AI14" s="348">
        <v>2.2999999999999998</v>
      </c>
      <c r="AJ14" s="460" t="s">
        <v>12</v>
      </c>
      <c r="AK14" s="458">
        <v>20662</v>
      </c>
      <c r="AL14" s="458">
        <v>0.9</v>
      </c>
      <c r="AM14" s="348">
        <v>472</v>
      </c>
      <c r="AN14" s="348">
        <v>2.2999999999999998</v>
      </c>
      <c r="AO14" s="460" t="s">
        <v>12</v>
      </c>
      <c r="AP14" s="458">
        <v>21000</v>
      </c>
      <c r="AQ14" s="458">
        <v>1</v>
      </c>
      <c r="AR14" s="348">
        <v>338</v>
      </c>
      <c r="AS14" s="348">
        <v>1.6</v>
      </c>
      <c r="AT14" s="460" t="s">
        <v>12</v>
      </c>
      <c r="AU14" s="458">
        <v>21224</v>
      </c>
      <c r="AV14" s="458">
        <v>0.97</v>
      </c>
      <c r="AW14" s="348">
        <v>224</v>
      </c>
      <c r="AX14" s="348">
        <v>1.07</v>
      </c>
      <c r="AY14" s="460" t="s">
        <v>12</v>
      </c>
      <c r="AZ14" s="496">
        <v>21536</v>
      </c>
      <c r="BA14" s="496">
        <v>0.98</v>
      </c>
      <c r="BB14" s="348">
        <v>312</v>
      </c>
      <c r="BC14" s="348">
        <v>1.47</v>
      </c>
    </row>
    <row r="15" spans="1:55">
      <c r="A15" s="460" t="s">
        <v>13</v>
      </c>
      <c r="B15" s="396">
        <v>23092</v>
      </c>
      <c r="C15" s="396">
        <v>1.1000000000000001</v>
      </c>
      <c r="D15" s="397">
        <v>-634</v>
      </c>
      <c r="E15" s="397">
        <v>-2.7</v>
      </c>
      <c r="F15" s="460" t="s">
        <v>13</v>
      </c>
      <c r="G15" s="458">
        <v>22913</v>
      </c>
      <c r="H15" s="458">
        <v>1.1000000000000001</v>
      </c>
      <c r="I15" s="348">
        <v>-179</v>
      </c>
      <c r="J15" s="348">
        <v>-0.8</v>
      </c>
      <c r="K15" s="460" t="s">
        <v>13</v>
      </c>
      <c r="L15" s="458">
        <v>22659</v>
      </c>
      <c r="M15" s="458">
        <v>1.1000000000000001</v>
      </c>
      <c r="N15" s="348">
        <v>-254</v>
      </c>
      <c r="O15" s="348">
        <v>-1.1000000000000001</v>
      </c>
      <c r="P15" s="460" t="s">
        <v>13</v>
      </c>
      <c r="Q15" s="458">
        <v>22606</v>
      </c>
      <c r="R15" s="458">
        <v>1.1000000000000001</v>
      </c>
      <c r="S15" s="348">
        <v>-53</v>
      </c>
      <c r="T15" s="348">
        <v>-0.2</v>
      </c>
      <c r="U15" s="460" t="s">
        <v>13</v>
      </c>
      <c r="V15" s="458">
        <v>22558</v>
      </c>
      <c r="W15" s="458">
        <v>1.1000000000000001</v>
      </c>
      <c r="X15" s="348">
        <v>-48</v>
      </c>
      <c r="Y15" s="348">
        <v>-0.2</v>
      </c>
      <c r="Z15" s="460" t="s">
        <v>13</v>
      </c>
      <c r="AA15" s="458">
        <v>22749</v>
      </c>
      <c r="AB15" s="458">
        <v>1.1000000000000001</v>
      </c>
      <c r="AC15" s="348">
        <v>191</v>
      </c>
      <c r="AD15" s="348">
        <v>0.8</v>
      </c>
      <c r="AE15" s="460" t="s">
        <v>13</v>
      </c>
      <c r="AF15" s="458">
        <v>23254</v>
      </c>
      <c r="AG15" s="458">
        <v>1.1000000000000001</v>
      </c>
      <c r="AH15" s="348">
        <v>505</v>
      </c>
      <c r="AI15" s="348">
        <v>2.2000000000000002</v>
      </c>
      <c r="AJ15" s="460" t="s">
        <v>13</v>
      </c>
      <c r="AK15" s="458">
        <v>23316</v>
      </c>
      <c r="AL15" s="458">
        <v>1.1000000000000001</v>
      </c>
      <c r="AM15" s="348">
        <v>62</v>
      </c>
      <c r="AN15" s="348">
        <v>0.3</v>
      </c>
      <c r="AO15" s="460" t="s">
        <v>13</v>
      </c>
      <c r="AP15" s="458">
        <v>23310</v>
      </c>
      <c r="AQ15" s="458">
        <v>1.1000000000000001</v>
      </c>
      <c r="AR15" s="348">
        <v>-6</v>
      </c>
      <c r="AS15" s="348">
        <v>0</v>
      </c>
      <c r="AT15" s="460" t="s">
        <v>13</v>
      </c>
      <c r="AU15" s="458">
        <v>23496</v>
      </c>
      <c r="AV15" s="458">
        <v>1.08</v>
      </c>
      <c r="AW15" s="348">
        <v>186</v>
      </c>
      <c r="AX15" s="348">
        <v>0.8</v>
      </c>
      <c r="AY15" s="460" t="s">
        <v>13</v>
      </c>
      <c r="AZ15" s="496">
        <v>23971</v>
      </c>
      <c r="BA15" s="496">
        <v>1.0900000000000001</v>
      </c>
      <c r="BB15" s="348">
        <v>475</v>
      </c>
      <c r="BC15" s="348">
        <v>2.02</v>
      </c>
    </row>
    <row r="16" spans="1:55">
      <c r="A16" s="460" t="s">
        <v>14</v>
      </c>
      <c r="B16" s="396">
        <v>151718</v>
      </c>
      <c r="C16" s="396">
        <v>7.2</v>
      </c>
      <c r="D16" s="397">
        <v>-1506</v>
      </c>
      <c r="E16" s="397">
        <v>-1</v>
      </c>
      <c r="F16" s="460" t="s">
        <v>14</v>
      </c>
      <c r="G16" s="458">
        <v>153009</v>
      </c>
      <c r="H16" s="458">
        <v>7.3</v>
      </c>
      <c r="I16" s="348">
        <v>1291</v>
      </c>
      <c r="J16" s="348">
        <v>0.9</v>
      </c>
      <c r="K16" s="460" t="s">
        <v>14</v>
      </c>
      <c r="L16" s="458">
        <v>152843</v>
      </c>
      <c r="M16" s="458">
        <v>7.3</v>
      </c>
      <c r="N16" s="348">
        <v>-166</v>
      </c>
      <c r="O16" s="348">
        <v>-0.1</v>
      </c>
      <c r="P16" s="460" t="s">
        <v>14</v>
      </c>
      <c r="Q16" s="458">
        <v>153111</v>
      </c>
      <c r="R16" s="458">
        <v>7.3</v>
      </c>
      <c r="S16" s="348">
        <v>268</v>
      </c>
      <c r="T16" s="348">
        <v>0.2</v>
      </c>
      <c r="U16" s="460" t="s">
        <v>14</v>
      </c>
      <c r="V16" s="458">
        <v>153655</v>
      </c>
      <c r="W16" s="458">
        <v>7.3</v>
      </c>
      <c r="X16" s="348">
        <v>544</v>
      </c>
      <c r="Y16" s="348">
        <v>0.4</v>
      </c>
      <c r="Z16" s="460" t="s">
        <v>14</v>
      </c>
      <c r="AA16" s="458">
        <v>155549</v>
      </c>
      <c r="AB16" s="458">
        <v>7.3</v>
      </c>
      <c r="AC16" s="348">
        <v>1894</v>
      </c>
      <c r="AD16" s="348">
        <v>1.2</v>
      </c>
      <c r="AE16" s="460" t="s">
        <v>14</v>
      </c>
      <c r="AF16" s="458">
        <v>157503</v>
      </c>
      <c r="AG16" s="458">
        <v>7.3</v>
      </c>
      <c r="AH16" s="348">
        <v>1954</v>
      </c>
      <c r="AI16" s="348">
        <v>1.3</v>
      </c>
      <c r="AJ16" s="460" t="s">
        <v>14</v>
      </c>
      <c r="AK16" s="458">
        <v>158911</v>
      </c>
      <c r="AL16" s="458">
        <v>7.3</v>
      </c>
      <c r="AM16" s="348">
        <v>1408</v>
      </c>
      <c r="AN16" s="348">
        <v>0.9</v>
      </c>
      <c r="AO16" s="460" t="s">
        <v>14</v>
      </c>
      <c r="AP16" s="458">
        <v>158010</v>
      </c>
      <c r="AQ16" s="458">
        <v>7.3</v>
      </c>
      <c r="AR16" s="348">
        <v>-901</v>
      </c>
      <c r="AS16" s="348">
        <v>-0.6</v>
      </c>
      <c r="AT16" s="460" t="s">
        <v>14</v>
      </c>
      <c r="AU16" s="458">
        <v>157815</v>
      </c>
      <c r="AV16" s="458">
        <v>7.25</v>
      </c>
      <c r="AW16" s="348">
        <v>-195</v>
      </c>
      <c r="AX16" s="348">
        <v>-0.12</v>
      </c>
      <c r="AY16" s="460" t="s">
        <v>14</v>
      </c>
      <c r="AZ16" s="496">
        <v>159034</v>
      </c>
      <c r="BA16" s="496">
        <v>7.22</v>
      </c>
      <c r="BB16" s="348">
        <v>1219</v>
      </c>
      <c r="BC16" s="348">
        <v>0.77</v>
      </c>
    </row>
    <row r="17" spans="1:55">
      <c r="A17" s="460" t="s">
        <v>15</v>
      </c>
      <c r="B17" s="396">
        <v>8944</v>
      </c>
      <c r="C17" s="396">
        <v>0.4</v>
      </c>
      <c r="D17" s="397">
        <v>138</v>
      </c>
      <c r="E17" s="397">
        <v>1.6</v>
      </c>
      <c r="F17" s="460" t="s">
        <v>15</v>
      </c>
      <c r="G17" s="458">
        <v>8745</v>
      </c>
      <c r="H17" s="458">
        <v>0.4</v>
      </c>
      <c r="I17" s="348">
        <v>-199</v>
      </c>
      <c r="J17" s="348">
        <v>-2.2000000000000002</v>
      </c>
      <c r="K17" s="460" t="s">
        <v>15</v>
      </c>
      <c r="L17" s="458">
        <v>8752</v>
      </c>
      <c r="M17" s="458">
        <v>0.4</v>
      </c>
      <c r="N17" s="348">
        <v>7</v>
      </c>
      <c r="O17" s="348">
        <v>0.1</v>
      </c>
      <c r="P17" s="460" t="s">
        <v>15</v>
      </c>
      <c r="Q17" s="458">
        <v>8772</v>
      </c>
      <c r="R17" s="458">
        <v>0.4</v>
      </c>
      <c r="S17" s="348">
        <v>20</v>
      </c>
      <c r="T17" s="348">
        <v>0.2</v>
      </c>
      <c r="U17" s="460" t="s">
        <v>15</v>
      </c>
      <c r="V17" s="458">
        <v>8854</v>
      </c>
      <c r="W17" s="458">
        <v>0.4</v>
      </c>
      <c r="X17" s="348">
        <v>82</v>
      </c>
      <c r="Y17" s="348">
        <v>0.9</v>
      </c>
      <c r="Z17" s="460" t="s">
        <v>15</v>
      </c>
      <c r="AA17" s="458">
        <v>8956</v>
      </c>
      <c r="AB17" s="458">
        <v>0.4</v>
      </c>
      <c r="AC17" s="348">
        <v>102</v>
      </c>
      <c r="AD17" s="348">
        <v>1.1000000000000001</v>
      </c>
      <c r="AE17" s="460" t="s">
        <v>15</v>
      </c>
      <c r="AF17" s="458">
        <v>9061</v>
      </c>
      <c r="AG17" s="458">
        <v>0.4</v>
      </c>
      <c r="AH17" s="348">
        <v>105</v>
      </c>
      <c r="AI17" s="348">
        <v>1.2</v>
      </c>
      <c r="AJ17" s="460" t="s">
        <v>15</v>
      </c>
      <c r="AK17" s="458">
        <v>9059</v>
      </c>
      <c r="AL17" s="458">
        <v>0.4</v>
      </c>
      <c r="AM17" s="348">
        <v>-2</v>
      </c>
      <c r="AN17" s="348">
        <v>0</v>
      </c>
      <c r="AO17" s="460" t="s">
        <v>15</v>
      </c>
      <c r="AP17" s="458">
        <v>9114</v>
      </c>
      <c r="AQ17" s="458">
        <v>0.4</v>
      </c>
      <c r="AR17" s="348">
        <v>55</v>
      </c>
      <c r="AS17" s="348">
        <v>0.6</v>
      </c>
      <c r="AT17" s="460" t="s">
        <v>15</v>
      </c>
      <c r="AU17" s="458">
        <v>9054</v>
      </c>
      <c r="AV17" s="458">
        <v>0.42</v>
      </c>
      <c r="AW17" s="348">
        <v>-60</v>
      </c>
      <c r="AX17" s="348">
        <v>-0.66</v>
      </c>
      <c r="AY17" s="460" t="s">
        <v>15</v>
      </c>
      <c r="AZ17" s="496">
        <v>9092</v>
      </c>
      <c r="BA17" s="496">
        <v>0.41</v>
      </c>
      <c r="BB17" s="348">
        <v>38</v>
      </c>
      <c r="BC17" s="348">
        <v>0.42</v>
      </c>
    </row>
    <row r="18" spans="1:55">
      <c r="A18" s="460" t="s">
        <v>16</v>
      </c>
      <c r="B18" s="396">
        <v>41255</v>
      </c>
      <c r="C18" s="396">
        <v>1.9</v>
      </c>
      <c r="D18" s="397">
        <v>-471</v>
      </c>
      <c r="E18" s="397">
        <v>-1.1000000000000001</v>
      </c>
      <c r="F18" s="460" t="s">
        <v>16</v>
      </c>
      <c r="G18" s="458">
        <v>41179</v>
      </c>
      <c r="H18" s="458">
        <v>2</v>
      </c>
      <c r="I18" s="348">
        <v>-76</v>
      </c>
      <c r="J18" s="348">
        <v>-0.2</v>
      </c>
      <c r="K18" s="460" t="s">
        <v>16</v>
      </c>
      <c r="L18" s="458">
        <v>41317</v>
      </c>
      <c r="M18" s="458">
        <v>2</v>
      </c>
      <c r="N18" s="348">
        <v>138</v>
      </c>
      <c r="O18" s="348">
        <v>0.3</v>
      </c>
      <c r="P18" s="460" t="s">
        <v>16</v>
      </c>
      <c r="Q18" s="458">
        <v>41294</v>
      </c>
      <c r="R18" s="458">
        <v>2</v>
      </c>
      <c r="S18" s="348">
        <v>-23</v>
      </c>
      <c r="T18" s="348">
        <v>-0.1</v>
      </c>
      <c r="U18" s="460" t="s">
        <v>16</v>
      </c>
      <c r="V18" s="458">
        <v>41500</v>
      </c>
      <c r="W18" s="458">
        <v>2</v>
      </c>
      <c r="X18" s="348">
        <v>206</v>
      </c>
      <c r="Y18" s="348">
        <v>0.5</v>
      </c>
      <c r="Z18" s="460" t="s">
        <v>16</v>
      </c>
      <c r="AA18" s="458">
        <v>41833</v>
      </c>
      <c r="AB18" s="458">
        <v>2</v>
      </c>
      <c r="AC18" s="348">
        <v>333</v>
      </c>
      <c r="AD18" s="348">
        <v>0.8</v>
      </c>
      <c r="AE18" s="460" t="s">
        <v>16</v>
      </c>
      <c r="AF18" s="458">
        <v>42029</v>
      </c>
      <c r="AG18" s="458">
        <v>2</v>
      </c>
      <c r="AH18" s="348">
        <v>196</v>
      </c>
      <c r="AI18" s="348">
        <v>0.5</v>
      </c>
      <c r="AJ18" s="460" t="s">
        <v>16</v>
      </c>
      <c r="AK18" s="458">
        <v>42187</v>
      </c>
      <c r="AL18" s="458">
        <v>1.9</v>
      </c>
      <c r="AM18" s="348">
        <v>158</v>
      </c>
      <c r="AN18" s="348">
        <v>0.4</v>
      </c>
      <c r="AO18" s="460" t="s">
        <v>16</v>
      </c>
      <c r="AP18" s="458">
        <v>42219</v>
      </c>
      <c r="AQ18" s="458">
        <v>1.9</v>
      </c>
      <c r="AR18" s="348">
        <v>32</v>
      </c>
      <c r="AS18" s="348">
        <v>0.1</v>
      </c>
      <c r="AT18" s="460" t="s">
        <v>16</v>
      </c>
      <c r="AU18" s="458">
        <v>42434</v>
      </c>
      <c r="AV18" s="458">
        <v>1.95</v>
      </c>
      <c r="AW18" s="348">
        <v>215</v>
      </c>
      <c r="AX18" s="348">
        <v>0.51</v>
      </c>
      <c r="AY18" s="460" t="s">
        <v>16</v>
      </c>
      <c r="AZ18" s="496">
        <v>42454</v>
      </c>
      <c r="BA18" s="496">
        <v>1.93</v>
      </c>
      <c r="BB18" s="348">
        <v>20</v>
      </c>
      <c r="BC18" s="348">
        <v>0.05</v>
      </c>
    </row>
    <row r="19" spans="1:55">
      <c r="A19" s="460" t="s">
        <v>17</v>
      </c>
      <c r="B19" s="396">
        <v>28929</v>
      </c>
      <c r="C19" s="396">
        <v>1.4</v>
      </c>
      <c r="D19" s="397">
        <v>-3736</v>
      </c>
      <c r="E19" s="397">
        <v>-11.4</v>
      </c>
      <c r="F19" s="460" t="s">
        <v>17</v>
      </c>
      <c r="G19" s="458">
        <v>29435</v>
      </c>
      <c r="H19" s="458">
        <v>1.4</v>
      </c>
      <c r="I19" s="348">
        <v>506</v>
      </c>
      <c r="J19" s="348">
        <v>1.7</v>
      </c>
      <c r="K19" s="460" t="s">
        <v>17</v>
      </c>
      <c r="L19" s="458">
        <v>29412</v>
      </c>
      <c r="M19" s="458">
        <v>1.4</v>
      </c>
      <c r="N19" s="348">
        <v>-23</v>
      </c>
      <c r="O19" s="348">
        <v>-0.1</v>
      </c>
      <c r="P19" s="460" t="s">
        <v>17</v>
      </c>
      <c r="Q19" s="458">
        <v>29497</v>
      </c>
      <c r="R19" s="458">
        <v>1.4</v>
      </c>
      <c r="S19" s="348">
        <v>85</v>
      </c>
      <c r="T19" s="348">
        <v>0.3</v>
      </c>
      <c r="U19" s="460" t="s">
        <v>17</v>
      </c>
      <c r="V19" s="458">
        <v>30036</v>
      </c>
      <c r="W19" s="458">
        <v>1.4</v>
      </c>
      <c r="X19" s="348">
        <v>539</v>
      </c>
      <c r="Y19" s="348">
        <v>1.8</v>
      </c>
      <c r="Z19" s="460" t="s">
        <v>17</v>
      </c>
      <c r="AA19" s="458">
        <v>30483</v>
      </c>
      <c r="AB19" s="458">
        <v>1.4</v>
      </c>
      <c r="AC19" s="348">
        <v>447</v>
      </c>
      <c r="AD19" s="348">
        <v>1.5</v>
      </c>
      <c r="AE19" s="460" t="s">
        <v>17</v>
      </c>
      <c r="AF19" s="458">
        <v>30468</v>
      </c>
      <c r="AG19" s="458">
        <v>1.4</v>
      </c>
      <c r="AH19" s="348">
        <v>-15</v>
      </c>
      <c r="AI19" s="348">
        <v>0</v>
      </c>
      <c r="AJ19" s="460" t="s">
        <v>17</v>
      </c>
      <c r="AK19" s="458">
        <v>30492</v>
      </c>
      <c r="AL19" s="458">
        <v>1.4</v>
      </c>
      <c r="AM19" s="348">
        <v>24</v>
      </c>
      <c r="AN19" s="348">
        <v>0.1</v>
      </c>
      <c r="AO19" s="460" t="s">
        <v>17</v>
      </c>
      <c r="AP19" s="458">
        <v>30179</v>
      </c>
      <c r="AQ19" s="458">
        <v>1.4</v>
      </c>
      <c r="AR19" s="348">
        <v>-313</v>
      </c>
      <c r="AS19" s="348">
        <v>-1</v>
      </c>
      <c r="AT19" s="460" t="s">
        <v>17</v>
      </c>
      <c r="AU19" s="458">
        <v>30349</v>
      </c>
      <c r="AV19" s="458">
        <v>1.39</v>
      </c>
      <c r="AW19" s="348">
        <v>170</v>
      </c>
      <c r="AX19" s="348">
        <v>0.56000000000000005</v>
      </c>
      <c r="AY19" s="460" t="s">
        <v>17</v>
      </c>
      <c r="AZ19" s="496">
        <v>30849</v>
      </c>
      <c r="BA19" s="496">
        <v>1.4</v>
      </c>
      <c r="BB19" s="348">
        <v>500</v>
      </c>
      <c r="BC19" s="348">
        <v>1.65</v>
      </c>
    </row>
    <row r="20" spans="1:55">
      <c r="A20" s="460" t="s">
        <v>18</v>
      </c>
      <c r="B20" s="396">
        <v>37970</v>
      </c>
      <c r="C20" s="396">
        <v>1.8</v>
      </c>
      <c r="D20" s="397">
        <v>-58</v>
      </c>
      <c r="E20" s="397">
        <v>-0.2</v>
      </c>
      <c r="F20" s="460" t="s">
        <v>18</v>
      </c>
      <c r="G20" s="458">
        <v>36860</v>
      </c>
      <c r="H20" s="458">
        <v>1.8</v>
      </c>
      <c r="I20" s="348">
        <v>-1110</v>
      </c>
      <c r="J20" s="348">
        <v>-2.9</v>
      </c>
      <c r="K20" s="460" t="s">
        <v>18</v>
      </c>
      <c r="L20" s="458">
        <v>36276</v>
      </c>
      <c r="M20" s="458">
        <v>1.7</v>
      </c>
      <c r="N20" s="348">
        <v>-584</v>
      </c>
      <c r="O20" s="348">
        <v>-1.6</v>
      </c>
      <c r="P20" s="460" t="s">
        <v>18</v>
      </c>
      <c r="Q20" s="458">
        <v>36149</v>
      </c>
      <c r="R20" s="458">
        <v>1.7</v>
      </c>
      <c r="S20" s="348">
        <v>-127</v>
      </c>
      <c r="T20" s="348">
        <v>-0.4</v>
      </c>
      <c r="U20" s="460" t="s">
        <v>18</v>
      </c>
      <c r="V20" s="458">
        <v>36218</v>
      </c>
      <c r="W20" s="458">
        <v>1.7</v>
      </c>
      <c r="X20" s="348">
        <v>69</v>
      </c>
      <c r="Y20" s="348">
        <v>0.2</v>
      </c>
      <c r="Z20" s="460" t="s">
        <v>18</v>
      </c>
      <c r="AA20" s="458">
        <v>36405</v>
      </c>
      <c r="AB20" s="458">
        <v>1.7</v>
      </c>
      <c r="AC20" s="348">
        <v>187</v>
      </c>
      <c r="AD20" s="348">
        <v>0.5</v>
      </c>
      <c r="AE20" s="460" t="s">
        <v>18</v>
      </c>
      <c r="AF20" s="458">
        <v>36402</v>
      </c>
      <c r="AG20" s="458">
        <v>1.7</v>
      </c>
      <c r="AH20" s="348">
        <v>-3</v>
      </c>
      <c r="AI20" s="348">
        <v>0</v>
      </c>
      <c r="AJ20" s="460" t="s">
        <v>18</v>
      </c>
      <c r="AK20" s="458">
        <v>36727</v>
      </c>
      <c r="AL20" s="458">
        <v>1.7</v>
      </c>
      <c r="AM20" s="348">
        <v>325</v>
      </c>
      <c r="AN20" s="348">
        <v>0.9</v>
      </c>
      <c r="AO20" s="460" t="s">
        <v>18</v>
      </c>
      <c r="AP20" s="458">
        <v>36824</v>
      </c>
      <c r="AQ20" s="458">
        <v>1.7</v>
      </c>
      <c r="AR20" s="348">
        <v>97</v>
      </c>
      <c r="AS20" s="348">
        <v>0.3</v>
      </c>
      <c r="AT20" s="460" t="s">
        <v>18</v>
      </c>
      <c r="AU20" s="458">
        <v>37076</v>
      </c>
      <c r="AV20" s="458">
        <v>1.7</v>
      </c>
      <c r="AW20" s="348">
        <v>252</v>
      </c>
      <c r="AX20" s="348">
        <v>0.68</v>
      </c>
      <c r="AY20" s="460" t="s">
        <v>18</v>
      </c>
      <c r="AZ20" s="496">
        <v>37207</v>
      </c>
      <c r="BA20" s="496">
        <v>1.69</v>
      </c>
      <c r="BB20" s="348">
        <v>131</v>
      </c>
      <c r="BC20" s="348">
        <v>0.35</v>
      </c>
    </row>
    <row r="21" spans="1:55">
      <c r="A21" s="460" t="s">
        <v>19</v>
      </c>
      <c r="B21" s="396">
        <v>17465</v>
      </c>
      <c r="C21" s="396">
        <v>0.8</v>
      </c>
      <c r="D21" s="397">
        <v>135</v>
      </c>
      <c r="E21" s="397">
        <v>0.8</v>
      </c>
      <c r="F21" s="460" t="s">
        <v>19</v>
      </c>
      <c r="G21" s="458">
        <v>17329</v>
      </c>
      <c r="H21" s="458">
        <v>0.8</v>
      </c>
      <c r="I21" s="348">
        <v>-136</v>
      </c>
      <c r="J21" s="348">
        <v>-0.8</v>
      </c>
      <c r="K21" s="460" t="s">
        <v>19</v>
      </c>
      <c r="L21" s="458">
        <v>17277</v>
      </c>
      <c r="M21" s="458">
        <v>0.8</v>
      </c>
      <c r="N21" s="348">
        <v>-52</v>
      </c>
      <c r="O21" s="348">
        <v>-0.3</v>
      </c>
      <c r="P21" s="460" t="s">
        <v>19</v>
      </c>
      <c r="Q21" s="458">
        <v>17191</v>
      </c>
      <c r="R21" s="458">
        <v>0.8</v>
      </c>
      <c r="S21" s="348">
        <v>-86</v>
      </c>
      <c r="T21" s="348">
        <v>-0.5</v>
      </c>
      <c r="U21" s="460" t="s">
        <v>19</v>
      </c>
      <c r="V21" s="458">
        <v>17312</v>
      </c>
      <c r="W21" s="458">
        <v>0.8</v>
      </c>
      <c r="X21" s="348">
        <v>121</v>
      </c>
      <c r="Y21" s="348">
        <v>0.7</v>
      </c>
      <c r="Z21" s="460" t="s">
        <v>19</v>
      </c>
      <c r="AA21" s="458">
        <v>17352</v>
      </c>
      <c r="AB21" s="458">
        <v>0.8</v>
      </c>
      <c r="AC21" s="348">
        <v>40</v>
      </c>
      <c r="AD21" s="348">
        <v>0.2</v>
      </c>
      <c r="AE21" s="460" t="s">
        <v>19</v>
      </c>
      <c r="AF21" s="458">
        <v>17370</v>
      </c>
      <c r="AG21" s="458">
        <v>0.8</v>
      </c>
      <c r="AH21" s="348">
        <v>18</v>
      </c>
      <c r="AI21" s="348">
        <v>0.1</v>
      </c>
      <c r="AJ21" s="460" t="s">
        <v>19</v>
      </c>
      <c r="AK21" s="458">
        <v>17496</v>
      </c>
      <c r="AL21" s="458">
        <v>0.8</v>
      </c>
      <c r="AM21" s="348">
        <v>126</v>
      </c>
      <c r="AN21" s="348">
        <v>0.7</v>
      </c>
      <c r="AO21" s="460" t="s">
        <v>19</v>
      </c>
      <c r="AP21" s="458">
        <v>17590</v>
      </c>
      <c r="AQ21" s="458">
        <v>0.8</v>
      </c>
      <c r="AR21" s="348">
        <v>94</v>
      </c>
      <c r="AS21" s="348">
        <v>0.5</v>
      </c>
      <c r="AT21" s="460" t="s">
        <v>19</v>
      </c>
      <c r="AU21" s="458">
        <v>17750</v>
      </c>
      <c r="AV21" s="458">
        <v>0.82</v>
      </c>
      <c r="AW21" s="348">
        <v>160</v>
      </c>
      <c r="AX21" s="348">
        <v>0.91</v>
      </c>
      <c r="AY21" s="460" t="s">
        <v>19</v>
      </c>
      <c r="AZ21" s="496">
        <v>17866</v>
      </c>
      <c r="BA21" s="496">
        <v>0.81</v>
      </c>
      <c r="BB21" s="348">
        <v>116</v>
      </c>
      <c r="BC21" s="348">
        <v>0.65</v>
      </c>
    </row>
    <row r="22" spans="1:55">
      <c r="A22" s="460" t="s">
        <v>20</v>
      </c>
      <c r="B22" s="396">
        <v>5110</v>
      </c>
      <c r="C22" s="396">
        <v>0.2</v>
      </c>
      <c r="D22" s="397">
        <v>7</v>
      </c>
      <c r="E22" s="397">
        <v>0.1</v>
      </c>
      <c r="F22" s="460" t="s">
        <v>20</v>
      </c>
      <c r="G22" s="458">
        <v>5053</v>
      </c>
      <c r="H22" s="458">
        <v>0.2</v>
      </c>
      <c r="I22" s="348">
        <v>-57</v>
      </c>
      <c r="J22" s="348">
        <v>-1.1000000000000001</v>
      </c>
      <c r="K22" s="460" t="s">
        <v>20</v>
      </c>
      <c r="L22" s="458">
        <v>4958</v>
      </c>
      <c r="M22" s="458">
        <v>0.2</v>
      </c>
      <c r="N22" s="348">
        <v>-95</v>
      </c>
      <c r="O22" s="348">
        <v>-1.9</v>
      </c>
      <c r="P22" s="460" t="s">
        <v>20</v>
      </c>
      <c r="Q22" s="458">
        <v>4910</v>
      </c>
      <c r="R22" s="458">
        <v>0.2</v>
      </c>
      <c r="S22" s="348">
        <v>-48</v>
      </c>
      <c r="T22" s="348">
        <v>-1</v>
      </c>
      <c r="U22" s="460" t="s">
        <v>20</v>
      </c>
      <c r="V22" s="458">
        <v>4828</v>
      </c>
      <c r="W22" s="458">
        <v>0.2</v>
      </c>
      <c r="X22" s="348">
        <v>-82</v>
      </c>
      <c r="Y22" s="348">
        <v>-1.7</v>
      </c>
      <c r="Z22" s="460" t="s">
        <v>20</v>
      </c>
      <c r="AA22" s="458">
        <v>4799</v>
      </c>
      <c r="AB22" s="458">
        <v>0.2</v>
      </c>
      <c r="AC22" s="348">
        <v>-29</v>
      </c>
      <c r="AD22" s="348">
        <v>-0.6</v>
      </c>
      <c r="AE22" s="460" t="s">
        <v>20</v>
      </c>
      <c r="AF22" s="458">
        <v>4828</v>
      </c>
      <c r="AG22" s="458">
        <v>0.2</v>
      </c>
      <c r="AH22" s="348">
        <v>29</v>
      </c>
      <c r="AI22" s="348">
        <v>0.6</v>
      </c>
      <c r="AJ22" s="460" t="s">
        <v>20</v>
      </c>
      <c r="AK22" s="458">
        <v>4873</v>
      </c>
      <c r="AL22" s="458">
        <v>0.2</v>
      </c>
      <c r="AM22" s="348">
        <v>45</v>
      </c>
      <c r="AN22" s="348">
        <v>0.9</v>
      </c>
      <c r="AO22" s="460" t="s">
        <v>20</v>
      </c>
      <c r="AP22" s="458">
        <v>4854</v>
      </c>
      <c r="AQ22" s="458">
        <v>0.2</v>
      </c>
      <c r="AR22" s="348">
        <v>-19</v>
      </c>
      <c r="AS22" s="348">
        <v>-0.4</v>
      </c>
      <c r="AT22" s="460" t="s">
        <v>20</v>
      </c>
      <c r="AU22" s="458">
        <v>4864</v>
      </c>
      <c r="AV22" s="458">
        <v>0.22</v>
      </c>
      <c r="AW22" s="348">
        <v>10</v>
      </c>
      <c r="AX22" s="348">
        <v>0.21</v>
      </c>
      <c r="AY22" s="460" t="s">
        <v>20</v>
      </c>
      <c r="AZ22" s="496">
        <v>4908</v>
      </c>
      <c r="BA22" s="496">
        <v>0.22</v>
      </c>
      <c r="BB22" s="348">
        <v>44</v>
      </c>
      <c r="BC22" s="348">
        <v>0.9</v>
      </c>
    </row>
    <row r="23" spans="1:55">
      <c r="A23" s="460" t="s">
        <v>21</v>
      </c>
      <c r="B23" s="396">
        <v>16099</v>
      </c>
      <c r="C23" s="396">
        <v>0.8</v>
      </c>
      <c r="D23" s="397">
        <v>-1456</v>
      </c>
      <c r="E23" s="397">
        <v>-8.3000000000000007</v>
      </c>
      <c r="F23" s="460" t="s">
        <v>21</v>
      </c>
      <c r="G23" s="458">
        <v>16221</v>
      </c>
      <c r="H23" s="458">
        <v>0.8</v>
      </c>
      <c r="I23" s="348">
        <v>122</v>
      </c>
      <c r="J23" s="348">
        <v>0.8</v>
      </c>
      <c r="K23" s="460" t="s">
        <v>21</v>
      </c>
      <c r="L23" s="458">
        <v>17090</v>
      </c>
      <c r="M23" s="458">
        <v>0.8</v>
      </c>
      <c r="N23" s="348">
        <v>869</v>
      </c>
      <c r="O23" s="348">
        <v>5.4</v>
      </c>
      <c r="P23" s="460" t="s">
        <v>21</v>
      </c>
      <c r="Q23" s="458">
        <v>17870</v>
      </c>
      <c r="R23" s="458">
        <v>0.9</v>
      </c>
      <c r="S23" s="348">
        <v>780</v>
      </c>
      <c r="T23" s="348">
        <v>4.5999999999999996</v>
      </c>
      <c r="U23" s="460" t="s">
        <v>21</v>
      </c>
      <c r="V23" s="458">
        <v>18887</v>
      </c>
      <c r="W23" s="458">
        <v>0.9</v>
      </c>
      <c r="X23" s="348">
        <v>1017</v>
      </c>
      <c r="Y23" s="348">
        <v>5.4</v>
      </c>
      <c r="Z23" s="460" t="s">
        <v>21</v>
      </c>
      <c r="AA23" s="458">
        <v>19672</v>
      </c>
      <c r="AB23" s="458">
        <v>0.9</v>
      </c>
      <c r="AC23" s="348">
        <v>785</v>
      </c>
      <c r="AD23" s="348">
        <v>4</v>
      </c>
      <c r="AE23" s="460" t="s">
        <v>21</v>
      </c>
      <c r="AF23" s="458">
        <v>20886</v>
      </c>
      <c r="AG23" s="458">
        <v>1</v>
      </c>
      <c r="AH23" s="348">
        <v>1214</v>
      </c>
      <c r="AI23" s="348">
        <v>6.2</v>
      </c>
      <c r="AJ23" s="460" t="s">
        <v>21</v>
      </c>
      <c r="AK23" s="458">
        <v>21621</v>
      </c>
      <c r="AL23" s="458">
        <v>1</v>
      </c>
      <c r="AM23" s="348">
        <v>735</v>
      </c>
      <c r="AN23" s="348">
        <v>3.5</v>
      </c>
      <c r="AO23" s="460" t="s">
        <v>21</v>
      </c>
      <c r="AP23" s="458">
        <v>21872</v>
      </c>
      <c r="AQ23" s="458">
        <v>1</v>
      </c>
      <c r="AR23" s="348">
        <v>251</v>
      </c>
      <c r="AS23" s="348">
        <v>1.2</v>
      </c>
      <c r="AT23" s="460" t="s">
        <v>21</v>
      </c>
      <c r="AU23" s="458">
        <v>21915</v>
      </c>
      <c r="AV23" s="458">
        <v>1.01</v>
      </c>
      <c r="AW23" s="348">
        <v>43</v>
      </c>
      <c r="AX23" s="348">
        <v>0.2</v>
      </c>
      <c r="AY23" s="460" t="s">
        <v>21</v>
      </c>
      <c r="AZ23" s="496">
        <v>22606</v>
      </c>
      <c r="BA23" s="496">
        <v>1.03</v>
      </c>
      <c r="BB23" s="348">
        <v>691</v>
      </c>
      <c r="BC23" s="348">
        <v>3.15</v>
      </c>
    </row>
    <row r="24" spans="1:55">
      <c r="A24" s="460" t="s">
        <v>22</v>
      </c>
      <c r="B24" s="396">
        <v>206593</v>
      </c>
      <c r="C24" s="396">
        <v>9.8000000000000007</v>
      </c>
      <c r="D24" s="397">
        <v>-372</v>
      </c>
      <c r="E24" s="397">
        <v>-0.2</v>
      </c>
      <c r="F24" s="460" t="s">
        <v>22</v>
      </c>
      <c r="G24" s="458">
        <v>205279</v>
      </c>
      <c r="H24" s="458">
        <v>9.8000000000000007</v>
      </c>
      <c r="I24" s="348">
        <v>-1314</v>
      </c>
      <c r="J24" s="348">
        <v>-0.6</v>
      </c>
      <c r="K24" s="460" t="s">
        <v>22</v>
      </c>
      <c r="L24" s="458">
        <v>203811</v>
      </c>
      <c r="M24" s="458">
        <v>9.6999999999999993</v>
      </c>
      <c r="N24" s="348">
        <v>-1468</v>
      </c>
      <c r="O24" s="348">
        <v>-0.7</v>
      </c>
      <c r="P24" s="460" t="s">
        <v>22</v>
      </c>
      <c r="Q24" s="458">
        <v>203585</v>
      </c>
      <c r="R24" s="458">
        <v>9.6999999999999993</v>
      </c>
      <c r="S24" s="348">
        <v>-226</v>
      </c>
      <c r="T24" s="348">
        <v>-0.1</v>
      </c>
      <c r="U24" s="460" t="s">
        <v>22</v>
      </c>
      <c r="V24" s="458">
        <v>203692</v>
      </c>
      <c r="W24" s="458">
        <v>9.6999999999999993</v>
      </c>
      <c r="X24" s="348">
        <v>107</v>
      </c>
      <c r="Y24" s="348">
        <v>0.1</v>
      </c>
      <c r="Z24" s="460" t="s">
        <v>22</v>
      </c>
      <c r="AA24" s="458">
        <v>204856</v>
      </c>
      <c r="AB24" s="458">
        <v>9.6</v>
      </c>
      <c r="AC24" s="348">
        <v>1164</v>
      </c>
      <c r="AD24" s="348">
        <v>0.6</v>
      </c>
      <c r="AE24" s="460" t="s">
        <v>22</v>
      </c>
      <c r="AF24" s="458">
        <v>207312</v>
      </c>
      <c r="AG24" s="458">
        <v>9.6</v>
      </c>
      <c r="AH24" s="348">
        <v>2456</v>
      </c>
      <c r="AI24" s="348">
        <v>1.2</v>
      </c>
      <c r="AJ24" s="460" t="s">
        <v>22</v>
      </c>
      <c r="AK24" s="458">
        <v>209194</v>
      </c>
      <c r="AL24" s="458">
        <v>9.6</v>
      </c>
      <c r="AM24" s="348">
        <v>1882</v>
      </c>
      <c r="AN24" s="348">
        <v>0.9</v>
      </c>
      <c r="AO24" s="460" t="s">
        <v>22</v>
      </c>
      <c r="AP24" s="458">
        <v>208563</v>
      </c>
      <c r="AQ24" s="458">
        <v>9.6</v>
      </c>
      <c r="AR24" s="348">
        <v>-631</v>
      </c>
      <c r="AS24" s="348">
        <v>-0.3</v>
      </c>
      <c r="AT24" s="460" t="s">
        <v>22</v>
      </c>
      <c r="AU24" s="458">
        <v>208688</v>
      </c>
      <c r="AV24" s="458">
        <v>9.58</v>
      </c>
      <c r="AW24" s="348">
        <v>125</v>
      </c>
      <c r="AX24" s="348">
        <v>0.06</v>
      </c>
      <c r="AY24" s="460" t="s">
        <v>22</v>
      </c>
      <c r="AZ24" s="496">
        <v>209395</v>
      </c>
      <c r="BA24" s="496">
        <v>9.51</v>
      </c>
      <c r="BB24" s="348">
        <v>707</v>
      </c>
      <c r="BC24" s="348">
        <v>0.34</v>
      </c>
    </row>
    <row r="25" spans="1:55">
      <c r="A25" s="460" t="s">
        <v>23</v>
      </c>
      <c r="B25" s="396">
        <v>14545</v>
      </c>
      <c r="C25" s="396">
        <v>0.7</v>
      </c>
      <c r="D25" s="397">
        <v>171</v>
      </c>
      <c r="E25" s="397">
        <v>1.2</v>
      </c>
      <c r="F25" s="460" t="s">
        <v>23</v>
      </c>
      <c r="G25" s="458">
        <v>14296</v>
      </c>
      <c r="H25" s="458">
        <v>0.7</v>
      </c>
      <c r="I25" s="348">
        <v>-249</v>
      </c>
      <c r="J25" s="348">
        <v>-1.7</v>
      </c>
      <c r="K25" s="460" t="s">
        <v>23</v>
      </c>
      <c r="L25" s="458">
        <v>14246</v>
      </c>
      <c r="M25" s="458">
        <v>0.7</v>
      </c>
      <c r="N25" s="348">
        <v>-50</v>
      </c>
      <c r="O25" s="348">
        <v>-0.3</v>
      </c>
      <c r="P25" s="460" t="s">
        <v>23</v>
      </c>
      <c r="Q25" s="458">
        <v>14125</v>
      </c>
      <c r="R25" s="458">
        <v>0.7</v>
      </c>
      <c r="S25" s="348">
        <v>-121</v>
      </c>
      <c r="T25" s="348">
        <v>-0.8</v>
      </c>
      <c r="U25" s="460" t="s">
        <v>23</v>
      </c>
      <c r="V25" s="458">
        <v>14189</v>
      </c>
      <c r="W25" s="458">
        <v>0.7</v>
      </c>
      <c r="X25" s="348">
        <v>64</v>
      </c>
      <c r="Y25" s="348">
        <v>0.5</v>
      </c>
      <c r="Z25" s="460" t="s">
        <v>23</v>
      </c>
      <c r="AA25" s="458">
        <v>14445</v>
      </c>
      <c r="AB25" s="458">
        <v>0.7</v>
      </c>
      <c r="AC25" s="348">
        <v>256</v>
      </c>
      <c r="AD25" s="348">
        <v>1.8</v>
      </c>
      <c r="AE25" s="460" t="s">
        <v>23</v>
      </c>
      <c r="AF25" s="458">
        <v>14679</v>
      </c>
      <c r="AG25" s="458">
        <v>0.7</v>
      </c>
      <c r="AH25" s="348">
        <v>234</v>
      </c>
      <c r="AI25" s="348">
        <v>1.6</v>
      </c>
      <c r="AJ25" s="460" t="s">
        <v>23</v>
      </c>
      <c r="AK25" s="458">
        <v>14953</v>
      </c>
      <c r="AL25" s="458">
        <v>0.7</v>
      </c>
      <c r="AM25" s="348">
        <v>274</v>
      </c>
      <c r="AN25" s="348">
        <v>1.9</v>
      </c>
      <c r="AO25" s="460" t="s">
        <v>23</v>
      </c>
      <c r="AP25" s="458">
        <v>14987</v>
      </c>
      <c r="AQ25" s="458">
        <v>0.7</v>
      </c>
      <c r="AR25" s="348">
        <v>34</v>
      </c>
      <c r="AS25" s="348">
        <v>0.2</v>
      </c>
      <c r="AT25" s="460" t="s">
        <v>23</v>
      </c>
      <c r="AU25" s="458">
        <v>15114</v>
      </c>
      <c r="AV25" s="458">
        <v>0.69</v>
      </c>
      <c r="AW25" s="348">
        <v>127</v>
      </c>
      <c r="AX25" s="348">
        <v>0.85</v>
      </c>
      <c r="AY25" s="460" t="s">
        <v>23</v>
      </c>
      <c r="AZ25" s="496">
        <v>15285</v>
      </c>
      <c r="BA25" s="496">
        <v>0.69</v>
      </c>
      <c r="BB25" s="348">
        <v>171</v>
      </c>
      <c r="BC25" s="348">
        <v>1.1299999999999999</v>
      </c>
    </row>
    <row r="26" spans="1:55">
      <c r="A26" s="460" t="s">
        <v>24</v>
      </c>
      <c r="B26" s="396">
        <v>12634</v>
      </c>
      <c r="C26" s="396">
        <v>0.6</v>
      </c>
      <c r="D26" s="397">
        <v>242</v>
      </c>
      <c r="E26" s="397">
        <v>2</v>
      </c>
      <c r="F26" s="460" t="s">
        <v>24</v>
      </c>
      <c r="G26" s="458">
        <v>10468</v>
      </c>
      <c r="H26" s="458">
        <v>0.5</v>
      </c>
      <c r="I26" s="348">
        <v>-2166</v>
      </c>
      <c r="J26" s="348">
        <v>-17.100000000000001</v>
      </c>
      <c r="K26" s="460" t="s">
        <v>24</v>
      </c>
      <c r="L26" s="458">
        <v>10690</v>
      </c>
      <c r="M26" s="458">
        <v>0.5</v>
      </c>
      <c r="N26" s="348">
        <v>222</v>
      </c>
      <c r="O26" s="348">
        <v>2.1</v>
      </c>
      <c r="P26" s="460" t="s">
        <v>24</v>
      </c>
      <c r="Q26" s="458">
        <v>11338</v>
      </c>
      <c r="R26" s="458">
        <v>0.5</v>
      </c>
      <c r="S26" s="348">
        <v>648</v>
      </c>
      <c r="T26" s="348">
        <v>6.1</v>
      </c>
      <c r="U26" s="460" t="s">
        <v>24</v>
      </c>
      <c r="V26" s="458">
        <v>10576</v>
      </c>
      <c r="W26" s="458">
        <v>0.5</v>
      </c>
      <c r="X26" s="348">
        <v>-762</v>
      </c>
      <c r="Y26" s="348">
        <v>-7.2</v>
      </c>
      <c r="Z26" s="460" t="s">
        <v>24</v>
      </c>
      <c r="AA26" s="458">
        <v>10755</v>
      </c>
      <c r="AB26" s="458">
        <v>0.5</v>
      </c>
      <c r="AC26" s="348">
        <v>179</v>
      </c>
      <c r="AD26" s="348">
        <v>1.7</v>
      </c>
      <c r="AE26" s="460" t="s">
        <v>24</v>
      </c>
      <c r="AF26" s="458">
        <v>11111</v>
      </c>
      <c r="AG26" s="458">
        <v>0.5</v>
      </c>
      <c r="AH26" s="348">
        <v>356</v>
      </c>
      <c r="AI26" s="348">
        <v>3.3</v>
      </c>
      <c r="AJ26" s="460" t="s">
        <v>24</v>
      </c>
      <c r="AK26" s="458">
        <v>11281</v>
      </c>
      <c r="AL26" s="458">
        <v>0.5</v>
      </c>
      <c r="AM26" s="348">
        <v>170</v>
      </c>
      <c r="AN26" s="348">
        <v>1.5</v>
      </c>
      <c r="AO26" s="460" t="s">
        <v>24</v>
      </c>
      <c r="AP26" s="458">
        <v>11115</v>
      </c>
      <c r="AQ26" s="458">
        <v>0.5</v>
      </c>
      <c r="AR26" s="348">
        <v>-166</v>
      </c>
      <c r="AS26" s="348">
        <v>-1.5</v>
      </c>
      <c r="AT26" s="460" t="s">
        <v>24</v>
      </c>
      <c r="AU26" s="458">
        <v>11162</v>
      </c>
      <c r="AV26" s="458">
        <v>0.51</v>
      </c>
      <c r="AW26" s="348">
        <v>47</v>
      </c>
      <c r="AX26" s="348">
        <v>0.42</v>
      </c>
      <c r="AY26" s="460" t="s">
        <v>24</v>
      </c>
      <c r="AZ26" s="496">
        <v>11972</v>
      </c>
      <c r="BA26" s="496">
        <v>0.54</v>
      </c>
      <c r="BB26" s="348">
        <v>810</v>
      </c>
      <c r="BC26" s="348">
        <v>7.26</v>
      </c>
    </row>
    <row r="27" spans="1:55">
      <c r="A27" s="460" t="s">
        <v>25</v>
      </c>
      <c r="B27" s="396">
        <v>9076</v>
      </c>
      <c r="C27" s="396">
        <v>0.4</v>
      </c>
      <c r="D27" s="397">
        <v>39</v>
      </c>
      <c r="E27" s="397">
        <v>0.4</v>
      </c>
      <c r="F27" s="460" t="s">
        <v>25</v>
      </c>
      <c r="G27" s="458">
        <v>8998</v>
      </c>
      <c r="H27" s="458">
        <v>0.4</v>
      </c>
      <c r="I27" s="348">
        <v>-78</v>
      </c>
      <c r="J27" s="348">
        <v>-0.9</v>
      </c>
      <c r="K27" s="460" t="s">
        <v>25</v>
      </c>
      <c r="L27" s="458">
        <v>8930</v>
      </c>
      <c r="M27" s="458">
        <v>0.4</v>
      </c>
      <c r="N27" s="348">
        <v>-68</v>
      </c>
      <c r="O27" s="348">
        <v>-0.8</v>
      </c>
      <c r="P27" s="460" t="s">
        <v>25</v>
      </c>
      <c r="Q27" s="458">
        <v>8873</v>
      </c>
      <c r="R27" s="458">
        <v>0.4</v>
      </c>
      <c r="S27" s="348">
        <v>-57</v>
      </c>
      <c r="T27" s="348">
        <v>-0.6</v>
      </c>
      <c r="U27" s="460" t="s">
        <v>25</v>
      </c>
      <c r="V27" s="458">
        <v>8873</v>
      </c>
      <c r="W27" s="458">
        <v>0.4</v>
      </c>
      <c r="X27" s="348">
        <v>0</v>
      </c>
      <c r="Y27" s="348">
        <v>0</v>
      </c>
      <c r="Z27" s="460" t="s">
        <v>25</v>
      </c>
      <c r="AA27" s="458">
        <v>8947</v>
      </c>
      <c r="AB27" s="458">
        <v>0.4</v>
      </c>
      <c r="AC27" s="348">
        <v>74</v>
      </c>
      <c r="AD27" s="348">
        <v>0.8</v>
      </c>
      <c r="AE27" s="460" t="s">
        <v>25</v>
      </c>
      <c r="AF27" s="458">
        <v>8934</v>
      </c>
      <c r="AG27" s="458">
        <v>0.4</v>
      </c>
      <c r="AH27" s="348">
        <v>-13</v>
      </c>
      <c r="AI27" s="348">
        <v>-0.2</v>
      </c>
      <c r="AJ27" s="460" t="s">
        <v>25</v>
      </c>
      <c r="AK27" s="458">
        <v>8940</v>
      </c>
      <c r="AL27" s="458">
        <v>0.4</v>
      </c>
      <c r="AM27" s="348">
        <v>6</v>
      </c>
      <c r="AN27" s="348">
        <v>0.1</v>
      </c>
      <c r="AO27" s="460" t="s">
        <v>25</v>
      </c>
      <c r="AP27" s="458">
        <v>8918</v>
      </c>
      <c r="AQ27" s="458">
        <v>0.4</v>
      </c>
      <c r="AR27" s="348">
        <v>-22</v>
      </c>
      <c r="AS27" s="348">
        <v>-0.2</v>
      </c>
      <c r="AT27" s="460" t="s">
        <v>25</v>
      </c>
      <c r="AU27" s="458">
        <v>9005</v>
      </c>
      <c r="AV27" s="458">
        <v>0.41</v>
      </c>
      <c r="AW27" s="348">
        <v>87</v>
      </c>
      <c r="AX27" s="348">
        <v>0.98</v>
      </c>
      <c r="AY27" s="460" t="s">
        <v>25</v>
      </c>
      <c r="AZ27" s="496">
        <v>9145</v>
      </c>
      <c r="BA27" s="496">
        <v>0.42</v>
      </c>
      <c r="BB27" s="348">
        <v>140</v>
      </c>
      <c r="BC27" s="348">
        <v>1.55</v>
      </c>
    </row>
    <row r="28" spans="1:55">
      <c r="A28" s="460" t="s">
        <v>26</v>
      </c>
      <c r="B28" s="396">
        <v>5082</v>
      </c>
      <c r="C28" s="396">
        <v>0.2</v>
      </c>
      <c r="D28" s="397">
        <v>-37</v>
      </c>
      <c r="E28" s="397">
        <v>-0.7</v>
      </c>
      <c r="F28" s="460" t="s">
        <v>26</v>
      </c>
      <c r="G28" s="458">
        <v>4727</v>
      </c>
      <c r="H28" s="458">
        <v>0.2</v>
      </c>
      <c r="I28" s="348">
        <v>-355</v>
      </c>
      <c r="J28" s="348">
        <v>-7</v>
      </c>
      <c r="K28" s="460" t="s">
        <v>26</v>
      </c>
      <c r="L28" s="458">
        <v>4805</v>
      </c>
      <c r="M28" s="458">
        <v>0.2</v>
      </c>
      <c r="N28" s="348">
        <v>78</v>
      </c>
      <c r="O28" s="348">
        <v>1.7</v>
      </c>
      <c r="P28" s="460" t="s">
        <v>26</v>
      </c>
      <c r="Q28" s="458">
        <v>4786</v>
      </c>
      <c r="R28" s="458">
        <v>0.2</v>
      </c>
      <c r="S28" s="348">
        <v>-19</v>
      </c>
      <c r="T28" s="348">
        <v>-0.4</v>
      </c>
      <c r="U28" s="460" t="s">
        <v>26</v>
      </c>
      <c r="V28" s="458">
        <v>4848</v>
      </c>
      <c r="W28" s="458">
        <v>0.2</v>
      </c>
      <c r="X28" s="348">
        <v>62</v>
      </c>
      <c r="Y28" s="348">
        <v>1.3</v>
      </c>
      <c r="Z28" s="460" t="s">
        <v>26</v>
      </c>
      <c r="AA28" s="458">
        <v>4757</v>
      </c>
      <c r="AB28" s="458">
        <v>0.2</v>
      </c>
      <c r="AC28" s="348">
        <v>-91</v>
      </c>
      <c r="AD28" s="348">
        <v>-1.9</v>
      </c>
      <c r="AE28" s="460" t="s">
        <v>26</v>
      </c>
      <c r="AF28" s="458">
        <v>4693</v>
      </c>
      <c r="AG28" s="458">
        <v>0.2</v>
      </c>
      <c r="AH28" s="348">
        <v>-64</v>
      </c>
      <c r="AI28" s="348">
        <v>-1.4</v>
      </c>
      <c r="AJ28" s="460" t="s">
        <v>26</v>
      </c>
      <c r="AK28" s="458">
        <v>4743</v>
      </c>
      <c r="AL28" s="458">
        <v>0.2</v>
      </c>
      <c r="AM28" s="348">
        <v>50</v>
      </c>
      <c r="AN28" s="348">
        <v>1.1000000000000001</v>
      </c>
      <c r="AO28" s="460" t="s">
        <v>26</v>
      </c>
      <c r="AP28" s="458">
        <v>4692</v>
      </c>
      <c r="AQ28" s="458">
        <v>0.2</v>
      </c>
      <c r="AR28" s="348">
        <v>-51</v>
      </c>
      <c r="AS28" s="348">
        <v>-1.1000000000000001</v>
      </c>
      <c r="AT28" s="460" t="s">
        <v>26</v>
      </c>
      <c r="AU28" s="458">
        <v>4644</v>
      </c>
      <c r="AV28" s="458">
        <v>0.21</v>
      </c>
      <c r="AW28" s="348">
        <v>-48</v>
      </c>
      <c r="AX28" s="348">
        <v>-1.02</v>
      </c>
      <c r="AY28" s="460" t="s">
        <v>26</v>
      </c>
      <c r="AZ28" s="496">
        <v>4679</v>
      </c>
      <c r="BA28" s="496">
        <v>0.21</v>
      </c>
      <c r="BB28" s="348">
        <v>35</v>
      </c>
      <c r="BC28" s="348">
        <v>0.75</v>
      </c>
    </row>
    <row r="29" spans="1:55">
      <c r="A29" s="460" t="s">
        <v>27</v>
      </c>
      <c r="B29" s="396">
        <v>23805</v>
      </c>
      <c r="C29" s="396">
        <v>1.1000000000000001</v>
      </c>
      <c r="D29" s="397">
        <v>87</v>
      </c>
      <c r="E29" s="397">
        <v>0.4</v>
      </c>
      <c r="F29" s="460" t="s">
        <v>27</v>
      </c>
      <c r="G29" s="458">
        <v>23929</v>
      </c>
      <c r="H29" s="458">
        <v>1.1000000000000001</v>
      </c>
      <c r="I29" s="348">
        <v>124</v>
      </c>
      <c r="J29" s="348">
        <v>0.5</v>
      </c>
      <c r="K29" s="460" t="s">
        <v>27</v>
      </c>
      <c r="L29" s="458">
        <v>23893</v>
      </c>
      <c r="M29" s="458">
        <v>1.1000000000000001</v>
      </c>
      <c r="N29" s="348">
        <v>-36</v>
      </c>
      <c r="O29" s="348">
        <v>-0.2</v>
      </c>
      <c r="P29" s="460" t="s">
        <v>27</v>
      </c>
      <c r="Q29" s="458">
        <v>23772</v>
      </c>
      <c r="R29" s="458">
        <v>1.1000000000000001</v>
      </c>
      <c r="S29" s="348">
        <v>-121</v>
      </c>
      <c r="T29" s="348">
        <v>-0.5</v>
      </c>
      <c r="U29" s="460" t="s">
        <v>27</v>
      </c>
      <c r="V29" s="458">
        <v>23812</v>
      </c>
      <c r="W29" s="458">
        <v>1.1000000000000001</v>
      </c>
      <c r="X29" s="348">
        <v>40</v>
      </c>
      <c r="Y29" s="348">
        <v>0.2</v>
      </c>
      <c r="Z29" s="460" t="s">
        <v>27</v>
      </c>
      <c r="AA29" s="458">
        <v>23961</v>
      </c>
      <c r="AB29" s="458">
        <v>1.1000000000000001</v>
      </c>
      <c r="AC29" s="348">
        <v>149</v>
      </c>
      <c r="AD29" s="348">
        <v>0.6</v>
      </c>
      <c r="AE29" s="460" t="s">
        <v>27</v>
      </c>
      <c r="AF29" s="458">
        <v>24134</v>
      </c>
      <c r="AG29" s="458">
        <v>1.1000000000000001</v>
      </c>
      <c r="AH29" s="348">
        <v>173</v>
      </c>
      <c r="AI29" s="348">
        <v>0.7</v>
      </c>
      <c r="AJ29" s="460" t="s">
        <v>27</v>
      </c>
      <c r="AK29" s="458">
        <v>24201</v>
      </c>
      <c r="AL29" s="458">
        <v>1.1000000000000001</v>
      </c>
      <c r="AM29" s="348">
        <v>67</v>
      </c>
      <c r="AN29" s="348">
        <v>0.3</v>
      </c>
      <c r="AO29" s="460" t="s">
        <v>27</v>
      </c>
      <c r="AP29" s="458">
        <v>24346</v>
      </c>
      <c r="AQ29" s="458">
        <v>1.1000000000000001</v>
      </c>
      <c r="AR29" s="348">
        <v>145</v>
      </c>
      <c r="AS29" s="348">
        <v>0.6</v>
      </c>
      <c r="AT29" s="460" t="s">
        <v>27</v>
      </c>
      <c r="AU29" s="458">
        <v>24592</v>
      </c>
      <c r="AV29" s="458">
        <v>1.1299999999999999</v>
      </c>
      <c r="AW29" s="348">
        <v>246</v>
      </c>
      <c r="AX29" s="348">
        <v>1.01</v>
      </c>
      <c r="AY29" s="460" t="s">
        <v>27</v>
      </c>
      <c r="AZ29" s="496">
        <v>24652</v>
      </c>
      <c r="BA29" s="496">
        <v>1.1200000000000001</v>
      </c>
      <c r="BB29" s="348">
        <v>60</v>
      </c>
      <c r="BC29" s="348">
        <v>0.24</v>
      </c>
    </row>
    <row r="30" spans="1:55">
      <c r="A30" s="460" t="s">
        <v>28</v>
      </c>
      <c r="B30" s="396">
        <v>2815</v>
      </c>
      <c r="C30" s="396">
        <v>0.1</v>
      </c>
      <c r="D30" s="397">
        <v>-33</v>
      </c>
      <c r="E30" s="397">
        <v>-1.2</v>
      </c>
      <c r="F30" s="460" t="s">
        <v>28</v>
      </c>
      <c r="G30" s="458">
        <v>2775</v>
      </c>
      <c r="H30" s="458">
        <v>0.1</v>
      </c>
      <c r="I30" s="348">
        <v>-40</v>
      </c>
      <c r="J30" s="348">
        <v>-1.4</v>
      </c>
      <c r="K30" s="460" t="s">
        <v>28</v>
      </c>
      <c r="L30" s="458">
        <v>2698</v>
      </c>
      <c r="M30" s="458">
        <v>0.1</v>
      </c>
      <c r="N30" s="348">
        <v>-77</v>
      </c>
      <c r="O30" s="348">
        <v>-2.8</v>
      </c>
      <c r="P30" s="460" t="s">
        <v>28</v>
      </c>
      <c r="Q30" s="458">
        <v>2658</v>
      </c>
      <c r="R30" s="458">
        <v>0.1</v>
      </c>
      <c r="S30" s="348">
        <v>-40</v>
      </c>
      <c r="T30" s="348">
        <v>-1.5</v>
      </c>
      <c r="U30" s="460" t="s">
        <v>28</v>
      </c>
      <c r="V30" s="458">
        <v>2650</v>
      </c>
      <c r="W30" s="458">
        <v>0.1</v>
      </c>
      <c r="X30" s="348">
        <v>-8</v>
      </c>
      <c r="Y30" s="348">
        <v>-0.3</v>
      </c>
      <c r="Z30" s="460" t="s">
        <v>28</v>
      </c>
      <c r="AA30" s="458">
        <v>2670</v>
      </c>
      <c r="AB30" s="458">
        <v>0.1</v>
      </c>
      <c r="AC30" s="348">
        <v>20</v>
      </c>
      <c r="AD30" s="348">
        <v>0.7</v>
      </c>
      <c r="AE30" s="460" t="s">
        <v>28</v>
      </c>
      <c r="AF30" s="458">
        <v>2763</v>
      </c>
      <c r="AG30" s="458">
        <v>0.1</v>
      </c>
      <c r="AH30" s="348">
        <v>93</v>
      </c>
      <c r="AI30" s="348">
        <v>3.5</v>
      </c>
      <c r="AJ30" s="460" t="s">
        <v>28</v>
      </c>
      <c r="AK30" s="458">
        <v>2852</v>
      </c>
      <c r="AL30" s="458">
        <v>0.1</v>
      </c>
      <c r="AM30" s="348">
        <v>89</v>
      </c>
      <c r="AN30" s="348">
        <v>3.2</v>
      </c>
      <c r="AO30" s="460" t="s">
        <v>28</v>
      </c>
      <c r="AP30" s="458">
        <v>2829</v>
      </c>
      <c r="AQ30" s="458">
        <v>0.1</v>
      </c>
      <c r="AR30" s="348">
        <v>-23</v>
      </c>
      <c r="AS30" s="348">
        <v>-0.8</v>
      </c>
      <c r="AT30" s="460" t="s">
        <v>28</v>
      </c>
      <c r="AU30" s="458">
        <v>2813</v>
      </c>
      <c r="AV30" s="458">
        <v>0.13</v>
      </c>
      <c r="AW30" s="348">
        <v>-16</v>
      </c>
      <c r="AX30" s="348">
        <v>-0.56999999999999995</v>
      </c>
      <c r="AY30" s="460" t="s">
        <v>28</v>
      </c>
      <c r="AZ30" s="496">
        <v>2784</v>
      </c>
      <c r="BA30" s="496">
        <v>0.13</v>
      </c>
      <c r="BB30" s="348">
        <v>-29</v>
      </c>
      <c r="BC30" s="348">
        <v>-1.03</v>
      </c>
    </row>
    <row r="31" spans="1:55">
      <c r="A31" s="460" t="s">
        <v>29</v>
      </c>
      <c r="B31" s="396">
        <v>11078</v>
      </c>
      <c r="C31" s="396">
        <v>0.5</v>
      </c>
      <c r="D31" s="397">
        <v>174</v>
      </c>
      <c r="E31" s="397">
        <v>1.6</v>
      </c>
      <c r="F31" s="460" t="s">
        <v>29</v>
      </c>
      <c r="G31" s="458">
        <v>11097</v>
      </c>
      <c r="H31" s="458">
        <v>0.5</v>
      </c>
      <c r="I31" s="348">
        <v>19</v>
      </c>
      <c r="J31" s="348">
        <v>0.2</v>
      </c>
      <c r="K31" s="460" t="s">
        <v>29</v>
      </c>
      <c r="L31" s="458">
        <v>11107</v>
      </c>
      <c r="M31" s="458">
        <v>0.5</v>
      </c>
      <c r="N31" s="348">
        <v>10</v>
      </c>
      <c r="O31" s="348">
        <v>0.1</v>
      </c>
      <c r="P31" s="460" t="s">
        <v>29</v>
      </c>
      <c r="Q31" s="458">
        <v>11114</v>
      </c>
      <c r="R31" s="458">
        <v>0.5</v>
      </c>
      <c r="S31" s="348">
        <v>7</v>
      </c>
      <c r="T31" s="348">
        <v>0.1</v>
      </c>
      <c r="U31" s="460" t="s">
        <v>29</v>
      </c>
      <c r="V31" s="458">
        <v>11108</v>
      </c>
      <c r="W31" s="458">
        <v>0.5</v>
      </c>
      <c r="X31" s="348">
        <v>-6</v>
      </c>
      <c r="Y31" s="348">
        <v>-0.1</v>
      </c>
      <c r="Z31" s="460" t="s">
        <v>29</v>
      </c>
      <c r="AA31" s="458">
        <v>11203</v>
      </c>
      <c r="AB31" s="458">
        <v>0.5</v>
      </c>
      <c r="AC31" s="348">
        <v>95</v>
      </c>
      <c r="AD31" s="348">
        <v>0.8</v>
      </c>
      <c r="AE31" s="460" t="s">
        <v>29</v>
      </c>
      <c r="AF31" s="458">
        <v>11294</v>
      </c>
      <c r="AG31" s="458">
        <v>0.5</v>
      </c>
      <c r="AH31" s="348">
        <v>91</v>
      </c>
      <c r="AI31" s="348">
        <v>0.8</v>
      </c>
      <c r="AJ31" s="460" t="s">
        <v>29</v>
      </c>
      <c r="AK31" s="458">
        <v>11287</v>
      </c>
      <c r="AL31" s="458">
        <v>0.5</v>
      </c>
      <c r="AM31" s="348">
        <v>-7</v>
      </c>
      <c r="AN31" s="348">
        <v>-0.1</v>
      </c>
      <c r="AO31" s="460" t="s">
        <v>29</v>
      </c>
      <c r="AP31" s="458">
        <v>11326</v>
      </c>
      <c r="AQ31" s="458">
        <v>0.5</v>
      </c>
      <c r="AR31" s="348">
        <v>39</v>
      </c>
      <c r="AS31" s="348">
        <v>0.4</v>
      </c>
      <c r="AT31" s="460" t="s">
        <v>29</v>
      </c>
      <c r="AU31" s="458">
        <v>11359</v>
      </c>
      <c r="AV31" s="458">
        <v>0.52</v>
      </c>
      <c r="AW31" s="348">
        <v>33</v>
      </c>
      <c r="AX31" s="348">
        <v>0.28999999999999998</v>
      </c>
      <c r="AY31" s="460" t="s">
        <v>29</v>
      </c>
      <c r="AZ31" s="496">
        <v>11344</v>
      </c>
      <c r="BA31" s="496">
        <v>0.52</v>
      </c>
      <c r="BB31" s="348">
        <v>-15</v>
      </c>
      <c r="BC31" s="348">
        <v>-0.13</v>
      </c>
    </row>
    <row r="32" spans="1:55">
      <c r="A32" s="460" t="s">
        <v>30</v>
      </c>
      <c r="B32" s="396">
        <v>9069</v>
      </c>
      <c r="C32" s="396">
        <v>0.4</v>
      </c>
      <c r="D32" s="397">
        <v>20</v>
      </c>
      <c r="E32" s="397">
        <v>0.2</v>
      </c>
      <c r="F32" s="460" t="s">
        <v>30</v>
      </c>
      <c r="G32" s="458">
        <v>9026</v>
      </c>
      <c r="H32" s="458">
        <v>0.4</v>
      </c>
      <c r="I32" s="348">
        <v>-43</v>
      </c>
      <c r="J32" s="348">
        <v>-0.5</v>
      </c>
      <c r="K32" s="460" t="s">
        <v>30</v>
      </c>
      <c r="L32" s="458">
        <v>9026</v>
      </c>
      <c r="M32" s="458">
        <v>0.4</v>
      </c>
      <c r="N32" s="348">
        <v>0</v>
      </c>
      <c r="O32" s="348">
        <v>0</v>
      </c>
      <c r="P32" s="460" t="s">
        <v>30</v>
      </c>
      <c r="Q32" s="458">
        <v>8969</v>
      </c>
      <c r="R32" s="458">
        <v>0.4</v>
      </c>
      <c r="S32" s="348">
        <v>-57</v>
      </c>
      <c r="T32" s="348">
        <v>-0.6</v>
      </c>
      <c r="U32" s="460" t="s">
        <v>30</v>
      </c>
      <c r="V32" s="458">
        <v>8969</v>
      </c>
      <c r="W32" s="458">
        <v>0.4</v>
      </c>
      <c r="X32" s="348">
        <v>0</v>
      </c>
      <c r="Y32" s="348">
        <v>0</v>
      </c>
      <c r="Z32" s="460" t="s">
        <v>30</v>
      </c>
      <c r="AA32" s="458">
        <v>9040</v>
      </c>
      <c r="AB32" s="458">
        <v>0.4</v>
      </c>
      <c r="AC32" s="348">
        <v>71</v>
      </c>
      <c r="AD32" s="348">
        <v>0.8</v>
      </c>
      <c r="AE32" s="460" t="s">
        <v>30</v>
      </c>
      <c r="AF32" s="458">
        <v>9185</v>
      </c>
      <c r="AG32" s="458">
        <v>0.4</v>
      </c>
      <c r="AH32" s="348">
        <v>145</v>
      </c>
      <c r="AI32" s="348">
        <v>1.6</v>
      </c>
      <c r="AJ32" s="460" t="s">
        <v>30</v>
      </c>
      <c r="AK32" s="458">
        <v>9158</v>
      </c>
      <c r="AL32" s="458">
        <v>0.4</v>
      </c>
      <c r="AM32" s="348">
        <v>-27</v>
      </c>
      <c r="AN32" s="348">
        <v>-0.3</v>
      </c>
      <c r="AO32" s="460" t="s">
        <v>30</v>
      </c>
      <c r="AP32" s="458">
        <v>9161</v>
      </c>
      <c r="AQ32" s="458">
        <v>0.4</v>
      </c>
      <c r="AR32" s="348">
        <v>3</v>
      </c>
      <c r="AS32" s="348">
        <v>0</v>
      </c>
      <c r="AT32" s="460" t="s">
        <v>30</v>
      </c>
      <c r="AU32" s="458">
        <v>9170</v>
      </c>
      <c r="AV32" s="458">
        <v>0.42</v>
      </c>
      <c r="AW32" s="348">
        <v>9</v>
      </c>
      <c r="AX32" s="348">
        <v>0.1</v>
      </c>
      <c r="AY32" s="460" t="s">
        <v>30</v>
      </c>
      <c r="AZ32" s="496">
        <v>9228</v>
      </c>
      <c r="BA32" s="496">
        <v>0.42</v>
      </c>
      <c r="BB32" s="348">
        <v>58</v>
      </c>
      <c r="BC32" s="348">
        <v>0.63</v>
      </c>
    </row>
    <row r="33" spans="1:55">
      <c r="A33" s="460" t="s">
        <v>31</v>
      </c>
      <c r="B33" s="396">
        <v>1804</v>
      </c>
      <c r="C33" s="396">
        <v>0.1</v>
      </c>
      <c r="D33" s="397">
        <v>-21</v>
      </c>
      <c r="E33" s="397">
        <v>-1.2</v>
      </c>
      <c r="F33" s="460" t="s">
        <v>31</v>
      </c>
      <c r="G33" s="458">
        <v>1715</v>
      </c>
      <c r="H33" s="458">
        <v>0.1</v>
      </c>
      <c r="I33" s="348">
        <v>-89</v>
      </c>
      <c r="J33" s="348">
        <v>-4.9000000000000004</v>
      </c>
      <c r="K33" s="460" t="s">
        <v>31</v>
      </c>
      <c r="L33" s="458">
        <v>1671</v>
      </c>
      <c r="M33" s="458">
        <v>0.1</v>
      </c>
      <c r="N33" s="348">
        <v>-44</v>
      </c>
      <c r="O33" s="348">
        <v>-2.6</v>
      </c>
      <c r="P33" s="460" t="s">
        <v>31</v>
      </c>
      <c r="Q33" s="458">
        <v>1630</v>
      </c>
      <c r="R33" s="458">
        <v>0.1</v>
      </c>
      <c r="S33" s="348">
        <v>-41</v>
      </c>
      <c r="T33" s="348">
        <v>-2.5</v>
      </c>
      <c r="U33" s="460" t="s">
        <v>31</v>
      </c>
      <c r="V33" s="458">
        <v>1615</v>
      </c>
      <c r="W33" s="458">
        <v>0.1</v>
      </c>
      <c r="X33" s="348">
        <v>-15</v>
      </c>
      <c r="Y33" s="348">
        <v>-0.9</v>
      </c>
      <c r="Z33" s="460" t="s">
        <v>31</v>
      </c>
      <c r="AA33" s="458">
        <v>1645</v>
      </c>
      <c r="AB33" s="458">
        <v>0.1</v>
      </c>
      <c r="AC33" s="348">
        <v>30</v>
      </c>
      <c r="AD33" s="348">
        <v>1.8</v>
      </c>
      <c r="AE33" s="460" t="s">
        <v>31</v>
      </c>
      <c r="AF33" s="458">
        <v>1667</v>
      </c>
      <c r="AG33" s="458">
        <v>0.1</v>
      </c>
      <c r="AH33" s="348">
        <v>22</v>
      </c>
      <c r="AI33" s="348">
        <v>1.3</v>
      </c>
      <c r="AJ33" s="460" t="s">
        <v>31</v>
      </c>
      <c r="AK33" s="458">
        <v>1715</v>
      </c>
      <c r="AL33" s="458">
        <v>0.1</v>
      </c>
      <c r="AM33" s="348">
        <v>48</v>
      </c>
      <c r="AN33" s="348">
        <v>2.9</v>
      </c>
      <c r="AO33" s="460" t="s">
        <v>31</v>
      </c>
      <c r="AP33" s="458">
        <v>1789</v>
      </c>
      <c r="AQ33" s="458">
        <v>0.1</v>
      </c>
      <c r="AR33" s="348">
        <v>74</v>
      </c>
      <c r="AS33" s="348">
        <v>4.3</v>
      </c>
      <c r="AT33" s="460" t="s">
        <v>31</v>
      </c>
      <c r="AU33" s="458">
        <v>1767</v>
      </c>
      <c r="AV33" s="458">
        <v>0.08</v>
      </c>
      <c r="AW33" s="348">
        <v>-22</v>
      </c>
      <c r="AX33" s="348">
        <v>-1.23</v>
      </c>
      <c r="AY33" s="460" t="s">
        <v>31</v>
      </c>
      <c r="AZ33" s="496">
        <v>1823</v>
      </c>
      <c r="BA33" s="496">
        <v>0.08</v>
      </c>
      <c r="BB33" s="348">
        <v>56</v>
      </c>
      <c r="BC33" s="348">
        <v>3.17</v>
      </c>
    </row>
    <row r="34" spans="1:55">
      <c r="A34" s="471" t="s">
        <v>0</v>
      </c>
      <c r="B34" s="467">
        <v>897582</v>
      </c>
      <c r="C34" s="467">
        <v>42.4</v>
      </c>
      <c r="D34" s="472">
        <v>-1098</v>
      </c>
      <c r="E34" s="472">
        <v>-0.1</v>
      </c>
      <c r="F34" s="473" t="s">
        <v>0</v>
      </c>
      <c r="G34" s="467">
        <v>889936</v>
      </c>
      <c r="H34" s="467">
        <v>42.3</v>
      </c>
      <c r="I34" s="472">
        <v>-7646</v>
      </c>
      <c r="J34" s="472">
        <v>-0.9</v>
      </c>
      <c r="K34" s="474" t="s">
        <v>0</v>
      </c>
      <c r="L34" s="467">
        <v>888184</v>
      </c>
      <c r="M34" s="467">
        <v>42.3</v>
      </c>
      <c r="N34" s="472">
        <v>-1752</v>
      </c>
      <c r="O34" s="472">
        <v>-0.2</v>
      </c>
      <c r="P34" s="474" t="s">
        <v>0</v>
      </c>
      <c r="Q34" s="467">
        <v>891111</v>
      </c>
      <c r="R34" s="467">
        <v>42.4</v>
      </c>
      <c r="S34" s="472">
        <v>2927</v>
      </c>
      <c r="T34" s="472">
        <v>0.3</v>
      </c>
      <c r="U34" s="474" t="s">
        <v>0</v>
      </c>
      <c r="V34" s="467">
        <v>894636</v>
      </c>
      <c r="W34" s="467">
        <v>42.4</v>
      </c>
      <c r="X34" s="472">
        <v>3525</v>
      </c>
      <c r="Y34" s="472">
        <v>0.4</v>
      </c>
      <c r="Z34" s="474" t="s">
        <v>0</v>
      </c>
      <c r="AA34" s="467">
        <v>904713</v>
      </c>
      <c r="AB34" s="467">
        <v>42.5</v>
      </c>
      <c r="AC34" s="472">
        <v>10077</v>
      </c>
      <c r="AD34" s="472">
        <v>1.1000000000000001</v>
      </c>
      <c r="AE34" s="474" t="s">
        <v>0</v>
      </c>
      <c r="AF34" s="467">
        <v>917841</v>
      </c>
      <c r="AG34" s="467">
        <v>42.6</v>
      </c>
      <c r="AH34" s="472">
        <v>13128</v>
      </c>
      <c r="AI34" s="472">
        <v>1.4</v>
      </c>
      <c r="AJ34" s="474" t="s">
        <v>0</v>
      </c>
      <c r="AK34" s="467">
        <v>928604</v>
      </c>
      <c r="AL34" s="467">
        <v>42.7</v>
      </c>
      <c r="AM34" s="472">
        <v>10763</v>
      </c>
      <c r="AN34" s="472">
        <v>1.2</v>
      </c>
      <c r="AO34" s="474" t="s">
        <v>0</v>
      </c>
      <c r="AP34" s="467">
        <v>927993</v>
      </c>
      <c r="AQ34" s="467">
        <v>42.7</v>
      </c>
      <c r="AR34" s="472">
        <v>-611</v>
      </c>
      <c r="AS34" s="472">
        <v>-0.1</v>
      </c>
      <c r="AT34" s="474" t="s">
        <v>0</v>
      </c>
      <c r="AU34" s="467">
        <v>931646</v>
      </c>
      <c r="AV34" s="467">
        <v>42.78</v>
      </c>
      <c r="AW34" s="472">
        <v>3653</v>
      </c>
      <c r="AX34" s="472">
        <v>0.39</v>
      </c>
      <c r="AY34" s="474" t="s">
        <v>0</v>
      </c>
      <c r="AZ34" s="467">
        <v>944107</v>
      </c>
      <c r="BA34" s="467">
        <v>42.87</v>
      </c>
      <c r="BB34" s="472">
        <v>12461</v>
      </c>
      <c r="BC34" s="472">
        <v>1.34</v>
      </c>
    </row>
    <row r="37" spans="1:55">
      <c r="C37" s="2"/>
    </row>
    <row r="38" spans="1:55">
      <c r="C38" s="2"/>
    </row>
    <row r="39" spans="1:55">
      <c r="A39" s="2" t="s">
        <v>42</v>
      </c>
      <c r="B39" s="2"/>
    </row>
    <row r="40" spans="1:55">
      <c r="A40" s="2" t="s">
        <v>41</v>
      </c>
      <c r="B40" s="2"/>
    </row>
  </sheetData>
  <sheetProtection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D22" sqref="D22"/>
    </sheetView>
  </sheetViews>
  <sheetFormatPr baseColWidth="10" defaultRowHeight="15"/>
  <cols>
    <col min="1" max="1" width="23.5703125" style="262" customWidth="1"/>
    <col min="2" max="2" width="13" style="262" customWidth="1"/>
    <col min="3" max="3" width="13.5703125" style="262" bestFit="1" customWidth="1"/>
    <col min="4" max="7" width="11.42578125" style="262"/>
    <col min="8" max="8" width="12.85546875" style="262" bestFit="1" customWidth="1"/>
    <col min="9" max="9" width="12.85546875" style="262" customWidth="1"/>
    <col min="10" max="10" width="11.42578125" style="262"/>
  </cols>
  <sheetData>
    <row r="1" spans="1:10">
      <c r="A1" s="535" t="s">
        <v>381</v>
      </c>
      <c r="B1" s="535"/>
      <c r="C1" s="535"/>
      <c r="D1" s="535"/>
      <c r="E1" s="535"/>
      <c r="F1" s="535"/>
      <c r="G1" s="535"/>
      <c r="H1" s="535"/>
      <c r="I1" s="535"/>
      <c r="J1" s="535"/>
    </row>
    <row r="2" spans="1:10">
      <c r="A2" s="245"/>
      <c r="B2" s="3" t="s">
        <v>471</v>
      </c>
      <c r="C2" s="245"/>
      <c r="D2" s="245"/>
      <c r="E2" s="245"/>
      <c r="F2" s="245"/>
      <c r="G2" s="245"/>
      <c r="H2" s="245"/>
      <c r="I2" s="245"/>
      <c r="J2" s="245"/>
    </row>
    <row r="3" spans="1:10">
      <c r="A3" s="267"/>
      <c r="B3" s="245"/>
      <c r="C3" s="245"/>
      <c r="D3" s="245"/>
      <c r="E3" s="245"/>
      <c r="F3" s="245"/>
      <c r="G3" s="245"/>
      <c r="H3" s="245"/>
      <c r="I3" s="245"/>
      <c r="J3" s="245"/>
    </row>
    <row r="4" spans="1:10">
      <c r="A4" s="267"/>
      <c r="B4" s="245"/>
      <c r="C4" s="245"/>
      <c r="D4" s="245"/>
      <c r="E4" s="245"/>
      <c r="F4" s="245"/>
      <c r="G4" s="245"/>
      <c r="H4" s="245"/>
      <c r="I4" s="245"/>
      <c r="J4" s="245"/>
    </row>
    <row r="5" spans="1:10">
      <c r="A5" s="246" t="s">
        <v>44</v>
      </c>
      <c r="B5" s="245"/>
      <c r="C5" s="398" t="s">
        <v>746</v>
      </c>
      <c r="D5" s="247"/>
      <c r="E5" s="245"/>
      <c r="F5" s="247" t="s">
        <v>45</v>
      </c>
      <c r="G5" s="248"/>
      <c r="H5" s="245"/>
      <c r="I5" s="398"/>
      <c r="J5" s="247"/>
    </row>
    <row r="6" spans="1:10">
      <c r="A6" s="245"/>
      <c r="B6" s="245"/>
      <c r="C6" s="249" t="s">
        <v>46</v>
      </c>
      <c r="D6" s="245"/>
      <c r="E6" s="245"/>
      <c r="F6" s="245"/>
      <c r="G6" s="245"/>
      <c r="H6" s="245"/>
      <c r="I6" s="249" t="s">
        <v>46</v>
      </c>
      <c r="J6" s="245"/>
    </row>
    <row r="7" spans="1:10">
      <c r="A7" s="249" t="s">
        <v>46</v>
      </c>
      <c r="B7" s="247" t="s">
        <v>47</v>
      </c>
      <c r="C7" s="250" t="s">
        <v>48</v>
      </c>
      <c r="D7" s="251"/>
      <c r="E7" s="245"/>
      <c r="F7" s="249" t="s">
        <v>46</v>
      </c>
      <c r="G7" s="245"/>
      <c r="H7" s="247" t="s">
        <v>47</v>
      </c>
      <c r="I7" s="250" t="s">
        <v>48</v>
      </c>
      <c r="J7" s="251"/>
    </row>
    <row r="8" spans="1:10">
      <c r="A8" s="245"/>
      <c r="B8" s="252" t="s">
        <v>49</v>
      </c>
      <c r="C8" s="250" t="s">
        <v>50</v>
      </c>
      <c r="D8" s="252" t="s">
        <v>51</v>
      </c>
      <c r="E8" s="245"/>
      <c r="F8" s="245"/>
      <c r="G8" s="245"/>
      <c r="H8" s="252" t="s">
        <v>49</v>
      </c>
      <c r="I8" s="250" t="s">
        <v>50</v>
      </c>
      <c r="J8" s="252" t="s">
        <v>51</v>
      </c>
    </row>
    <row r="9" spans="1:10">
      <c r="A9" s="245"/>
      <c r="B9" s="253"/>
      <c r="C9" s="245"/>
      <c r="D9" s="245"/>
      <c r="E9" s="245"/>
      <c r="F9" s="245"/>
      <c r="G9" s="245"/>
      <c r="H9" s="245"/>
      <c r="I9" s="245"/>
      <c r="J9" s="245"/>
    </row>
    <row r="10" spans="1:10">
      <c r="A10" s="254" t="s">
        <v>52</v>
      </c>
      <c r="B10" s="283">
        <v>339220</v>
      </c>
      <c r="C10" s="283">
        <v>256188</v>
      </c>
      <c r="D10" s="284">
        <v>0.32410573485096883</v>
      </c>
      <c r="E10" s="245"/>
      <c r="F10" s="255"/>
      <c r="G10" s="254" t="s">
        <v>53</v>
      </c>
      <c r="H10" s="283">
        <v>22124</v>
      </c>
      <c r="I10" s="283">
        <v>16776</v>
      </c>
      <c r="J10" s="284">
        <v>0.31878874582737243</v>
      </c>
    </row>
    <row r="11" spans="1:10">
      <c r="A11" s="254" t="s">
        <v>54</v>
      </c>
      <c r="B11" s="283">
        <v>2211662</v>
      </c>
      <c r="C11" s="283">
        <v>1544942</v>
      </c>
      <c r="D11" s="284">
        <v>0.43155018117184979</v>
      </c>
      <c r="E11" s="245"/>
      <c r="F11" s="285" t="s">
        <v>491</v>
      </c>
      <c r="G11" s="254" t="s">
        <v>55</v>
      </c>
      <c r="H11" s="283">
        <v>55825</v>
      </c>
      <c r="I11" s="283">
        <v>44797</v>
      </c>
      <c r="J11" s="284">
        <v>0.24617719936602897</v>
      </c>
    </row>
    <row r="12" spans="1:10">
      <c r="A12" s="254" t="s">
        <v>56</v>
      </c>
      <c r="B12" s="286">
        <v>81.61</v>
      </c>
      <c r="C12" s="286">
        <v>69.03</v>
      </c>
      <c r="D12" s="287">
        <v>12.579999999999998</v>
      </c>
      <c r="E12" s="245"/>
      <c r="F12" s="288"/>
      <c r="G12" s="254" t="s">
        <v>56</v>
      </c>
      <c r="H12" s="286">
        <v>72.48</v>
      </c>
      <c r="I12" s="286">
        <v>67.19</v>
      </c>
      <c r="J12" s="287">
        <v>5.2900000000000063</v>
      </c>
    </row>
    <row r="13" spans="1:10">
      <c r="A13" s="254" t="s">
        <v>57</v>
      </c>
      <c r="B13" s="286">
        <v>6.52</v>
      </c>
      <c r="C13" s="286">
        <v>6.03</v>
      </c>
      <c r="D13" s="287">
        <v>0.48999999999999932</v>
      </c>
      <c r="E13" s="245"/>
      <c r="F13" s="289"/>
      <c r="G13" s="290" t="s">
        <v>679</v>
      </c>
      <c r="H13" s="291">
        <v>2.5232778882661364</v>
      </c>
      <c r="I13" s="291">
        <v>2.6703028135431568</v>
      </c>
      <c r="J13" s="292">
        <v>-0.14702492527702038</v>
      </c>
    </row>
    <row r="14" spans="1:10">
      <c r="A14" s="254"/>
      <c r="B14" s="293"/>
      <c r="C14" s="293"/>
      <c r="D14" s="287"/>
      <c r="E14" s="245"/>
      <c r="F14" s="288"/>
      <c r="G14" s="254" t="s">
        <v>53</v>
      </c>
      <c r="H14" s="283">
        <v>3765</v>
      </c>
      <c r="I14" s="283">
        <v>4474</v>
      </c>
      <c r="J14" s="284">
        <v>-0.1584711667411712</v>
      </c>
    </row>
    <row r="15" spans="1:10">
      <c r="A15" s="254" t="s">
        <v>58</v>
      </c>
      <c r="B15" s="283">
        <v>92938</v>
      </c>
      <c r="C15" s="283">
        <v>66915</v>
      </c>
      <c r="D15" s="284">
        <v>0.38889636105506986</v>
      </c>
      <c r="E15" s="245"/>
      <c r="F15" s="285" t="s">
        <v>492</v>
      </c>
      <c r="G15" s="254" t="s">
        <v>55</v>
      </c>
      <c r="H15" s="283">
        <v>11563</v>
      </c>
      <c r="I15" s="283">
        <v>13381</v>
      </c>
      <c r="J15" s="284">
        <v>-0.13586428518047977</v>
      </c>
    </row>
    <row r="16" spans="1:10">
      <c r="A16" s="254" t="s">
        <v>54</v>
      </c>
      <c r="B16" s="283">
        <v>759839</v>
      </c>
      <c r="C16" s="283">
        <v>525837</v>
      </c>
      <c r="D16" s="284">
        <v>0.44500862434556715</v>
      </c>
      <c r="E16" s="245"/>
      <c r="F16" s="285"/>
      <c r="G16" s="254" t="s">
        <v>56</v>
      </c>
      <c r="H16" s="286">
        <v>52.26</v>
      </c>
      <c r="I16" s="286">
        <v>58.07</v>
      </c>
      <c r="J16" s="287">
        <v>-5.8100000000000023</v>
      </c>
    </row>
    <row r="17" spans="1:10">
      <c r="A17" s="254" t="s">
        <v>56</v>
      </c>
      <c r="B17" s="286">
        <v>63.19</v>
      </c>
      <c r="C17" s="286">
        <v>55.27</v>
      </c>
      <c r="D17" s="287">
        <v>7.9199999999999946</v>
      </c>
      <c r="E17" s="245"/>
      <c r="F17" s="289"/>
      <c r="G17" s="290" t="s">
        <v>679</v>
      </c>
      <c r="H17" s="291">
        <v>3.0711819389110224</v>
      </c>
      <c r="I17" s="291">
        <v>2.9908359409924006</v>
      </c>
      <c r="J17" s="292">
        <v>8.0345997918621848E-2</v>
      </c>
    </row>
    <row r="18" spans="1:10">
      <c r="A18" s="254" t="s">
        <v>57</v>
      </c>
      <c r="B18" s="286">
        <v>8.18</v>
      </c>
      <c r="C18" s="286">
        <v>7.86</v>
      </c>
      <c r="D18" s="287">
        <v>0.3199999999999994</v>
      </c>
      <c r="E18" s="245"/>
      <c r="F18" s="285"/>
      <c r="G18" s="254" t="s">
        <v>53</v>
      </c>
      <c r="H18" s="283">
        <v>69264</v>
      </c>
      <c r="I18" s="283">
        <v>49248</v>
      </c>
      <c r="J18" s="284">
        <v>0.4064327485380117</v>
      </c>
    </row>
    <row r="19" spans="1:10">
      <c r="A19" s="254"/>
      <c r="B19" s="293"/>
      <c r="C19" s="293"/>
      <c r="D19" s="287"/>
      <c r="E19" s="245"/>
      <c r="F19" s="285" t="s">
        <v>493</v>
      </c>
      <c r="G19" s="254" t="s">
        <v>55</v>
      </c>
      <c r="H19" s="283">
        <v>490602</v>
      </c>
      <c r="I19" s="283">
        <v>310748</v>
      </c>
      <c r="J19" s="284">
        <v>0.57877765906779766</v>
      </c>
    </row>
    <row r="20" spans="1:10">
      <c r="A20" s="254" t="s">
        <v>59</v>
      </c>
      <c r="B20" s="283">
        <v>432158</v>
      </c>
      <c r="C20" s="283">
        <v>323103</v>
      </c>
      <c r="D20" s="284">
        <v>0.33752394747185882</v>
      </c>
      <c r="E20" s="245" t="s">
        <v>46</v>
      </c>
      <c r="F20" s="285" t="s">
        <v>46</v>
      </c>
      <c r="G20" s="254" t="s">
        <v>56</v>
      </c>
      <c r="H20" s="286">
        <v>73.11</v>
      </c>
      <c r="I20" s="286">
        <v>58.82</v>
      </c>
      <c r="J20" s="287">
        <v>14.29</v>
      </c>
    </row>
    <row r="21" spans="1:10">
      <c r="A21" s="254" t="s">
        <v>54</v>
      </c>
      <c r="B21" s="283">
        <v>2971501</v>
      </c>
      <c r="C21" s="283">
        <v>2070779</v>
      </c>
      <c r="D21" s="284">
        <v>0.43496771021919772</v>
      </c>
      <c r="E21" s="245" t="s">
        <v>46</v>
      </c>
      <c r="F21" s="289"/>
      <c r="G21" s="290" t="s">
        <v>679</v>
      </c>
      <c r="H21" s="291">
        <v>7.083073458073458</v>
      </c>
      <c r="I21" s="291">
        <v>6.3098602988953862</v>
      </c>
      <c r="J21" s="292">
        <v>0.77321315917807176</v>
      </c>
    </row>
    <row r="22" spans="1:10">
      <c r="A22" s="254" t="s">
        <v>56</v>
      </c>
      <c r="B22" s="286">
        <v>75.95</v>
      </c>
      <c r="C22" s="286">
        <v>64.92</v>
      </c>
      <c r="D22" s="287">
        <v>11.030000000000001</v>
      </c>
      <c r="E22" s="245"/>
      <c r="F22" s="285"/>
      <c r="G22" s="254" t="s">
        <v>53</v>
      </c>
      <c r="H22" s="283">
        <v>337005</v>
      </c>
      <c r="I22" s="283">
        <v>252605</v>
      </c>
      <c r="J22" s="284">
        <v>0.33411848538231625</v>
      </c>
    </row>
    <row r="23" spans="1:10">
      <c r="A23" s="254" t="s">
        <v>57</v>
      </c>
      <c r="B23" s="286">
        <v>6.88</v>
      </c>
      <c r="C23" s="286">
        <v>6.41</v>
      </c>
      <c r="D23" s="287">
        <v>0.46999999999999975</v>
      </c>
      <c r="E23" s="245"/>
      <c r="F23" s="285" t="s">
        <v>60</v>
      </c>
      <c r="G23" s="254" t="s">
        <v>55</v>
      </c>
      <c r="H23" s="283">
        <v>2413511</v>
      </c>
      <c r="I23" s="283">
        <v>1701853</v>
      </c>
      <c r="J23" s="284">
        <v>0.4181665514001503</v>
      </c>
    </row>
    <row r="24" spans="1:10">
      <c r="A24" s="245"/>
      <c r="B24" s="245"/>
      <c r="C24" s="245"/>
      <c r="D24" s="245"/>
      <c r="E24" s="245"/>
      <c r="F24" s="285"/>
      <c r="G24" s="254" t="s">
        <v>56</v>
      </c>
      <c r="H24" s="286">
        <v>76.81</v>
      </c>
      <c r="I24" s="286">
        <v>66.180000000000007</v>
      </c>
      <c r="J24" s="287">
        <v>10.629999999999995</v>
      </c>
    </row>
    <row r="25" spans="1:10">
      <c r="A25" s="245"/>
      <c r="B25" s="245"/>
      <c r="C25" s="245"/>
      <c r="D25" s="245"/>
      <c r="E25" s="245"/>
      <c r="F25" s="294"/>
      <c r="G25" s="295" t="s">
        <v>679</v>
      </c>
      <c r="H25" s="286">
        <v>7.1616474533018799</v>
      </c>
      <c r="I25" s="286">
        <v>6.7372102689970506</v>
      </c>
      <c r="J25" s="287">
        <v>0.42443718430482935</v>
      </c>
    </row>
    <row r="26" spans="1:10">
      <c r="A26" s="256" t="s">
        <v>61</v>
      </c>
      <c r="B26" s="256"/>
      <c r="C26" s="245"/>
      <c r="D26" s="245"/>
      <c r="E26" s="245"/>
      <c r="F26" s="249" t="s">
        <v>46</v>
      </c>
      <c r="G26" s="245"/>
      <c r="H26" s="245"/>
      <c r="I26" s="245"/>
      <c r="J26" s="245"/>
    </row>
    <row r="27" spans="1:10">
      <c r="A27" s="245"/>
      <c r="B27" s="249" t="s">
        <v>46</v>
      </c>
      <c r="C27" s="249" t="s">
        <v>46</v>
      </c>
      <c r="D27" s="245"/>
      <c r="E27" s="245"/>
      <c r="F27" s="249" t="s">
        <v>46</v>
      </c>
      <c r="G27" s="282"/>
      <c r="H27" s="282"/>
      <c r="I27" s="282"/>
      <c r="J27" s="282"/>
    </row>
    <row r="28" spans="1:10">
      <c r="A28" s="245"/>
      <c r="B28" s="247" t="s">
        <v>47</v>
      </c>
      <c r="C28" s="250" t="s">
        <v>48</v>
      </c>
      <c r="D28" s="251" t="s">
        <v>62</v>
      </c>
      <c r="E28" s="245"/>
      <c r="F28" s="245"/>
      <c r="G28" s="282"/>
      <c r="H28" s="282"/>
      <c r="I28" s="282"/>
      <c r="J28" s="282"/>
    </row>
    <row r="29" spans="1:10">
      <c r="A29" s="249" t="s">
        <v>46</v>
      </c>
      <c r="B29" s="252" t="s">
        <v>49</v>
      </c>
      <c r="C29" s="250" t="s">
        <v>50</v>
      </c>
      <c r="D29" s="252" t="s">
        <v>51</v>
      </c>
      <c r="E29" s="245"/>
      <c r="F29" s="245"/>
      <c r="G29" s="282"/>
      <c r="H29" s="282"/>
      <c r="I29" s="282"/>
      <c r="J29" s="282"/>
    </row>
    <row r="30" spans="1:10">
      <c r="A30" s="253"/>
      <c r="B30" s="245"/>
      <c r="C30" s="245"/>
      <c r="D30" s="245"/>
      <c r="E30" s="245"/>
      <c r="F30" s="245"/>
      <c r="G30" s="245"/>
      <c r="H30" s="245"/>
      <c r="I30" s="245"/>
      <c r="J30" s="245"/>
    </row>
    <row r="31" spans="1:10">
      <c r="A31" s="254" t="s">
        <v>63</v>
      </c>
      <c r="B31" s="283">
        <v>59542</v>
      </c>
      <c r="C31" s="283">
        <v>57732</v>
      </c>
      <c r="D31" s="287">
        <v>3.1351763320169055</v>
      </c>
      <c r="E31" s="245"/>
      <c r="F31" s="245"/>
      <c r="G31" s="272"/>
      <c r="H31" s="273"/>
      <c r="I31" s="272"/>
      <c r="J31" s="274"/>
    </row>
    <row r="32" spans="1:10">
      <c r="A32" s="254" t="s">
        <v>64</v>
      </c>
      <c r="B32" s="283">
        <v>152299</v>
      </c>
      <c r="C32" s="283">
        <v>107837</v>
      </c>
      <c r="D32" s="287">
        <v>41.230746404295374</v>
      </c>
      <c r="E32" s="245"/>
      <c r="F32" s="245"/>
      <c r="G32" s="245"/>
      <c r="H32" s="275"/>
      <c r="I32" s="245"/>
      <c r="J32" s="245"/>
    </row>
    <row r="33" spans="1:11">
      <c r="A33" s="254" t="s">
        <v>65</v>
      </c>
      <c r="B33" s="283">
        <v>41953</v>
      </c>
      <c r="C33" s="283">
        <v>26684</v>
      </c>
      <c r="D33" s="287">
        <v>57.221555988607406</v>
      </c>
      <c r="E33" s="245"/>
      <c r="F33" s="245"/>
      <c r="G33" s="258"/>
      <c r="H33" s="259"/>
      <c r="I33" s="259"/>
      <c r="J33" s="276"/>
    </row>
    <row r="34" spans="1:11">
      <c r="A34" s="254" t="s">
        <v>66</v>
      </c>
      <c r="B34" s="283">
        <v>13768</v>
      </c>
      <c r="C34" s="283">
        <v>12849</v>
      </c>
      <c r="D34" s="287">
        <v>7.1523075725737408</v>
      </c>
      <c r="E34" s="245"/>
      <c r="F34" s="245"/>
      <c r="G34" s="258"/>
      <c r="H34" s="259"/>
      <c r="I34" s="259"/>
      <c r="J34" s="276"/>
    </row>
    <row r="35" spans="1:11">
      <c r="A35" s="254" t="s">
        <v>67</v>
      </c>
      <c r="B35" s="283">
        <v>18954</v>
      </c>
      <c r="C35" s="283">
        <v>17309</v>
      </c>
      <c r="D35" s="287">
        <v>9.5037263851175684</v>
      </c>
      <c r="E35" s="245"/>
      <c r="F35" s="245"/>
      <c r="G35" s="258"/>
      <c r="H35" s="276"/>
      <c r="I35" s="276"/>
      <c r="J35" s="276"/>
    </row>
    <row r="36" spans="1:11">
      <c r="A36" s="254" t="s">
        <v>68</v>
      </c>
      <c r="B36" s="283">
        <v>15335</v>
      </c>
      <c r="C36" s="283">
        <v>10860</v>
      </c>
      <c r="D36" s="287">
        <v>41.206261510128911</v>
      </c>
      <c r="E36" s="245"/>
      <c r="F36" s="245"/>
      <c r="G36" s="258"/>
      <c r="H36" s="276"/>
      <c r="I36" s="276"/>
      <c r="J36" s="276"/>
    </row>
    <row r="37" spans="1:11">
      <c r="A37" s="254" t="s">
        <v>69</v>
      </c>
      <c r="B37" s="283">
        <v>39911</v>
      </c>
      <c r="C37" s="283">
        <v>22951</v>
      </c>
      <c r="D37" s="287">
        <v>73.896562241296664</v>
      </c>
      <c r="E37" s="245"/>
      <c r="F37" s="245"/>
      <c r="G37" s="258"/>
      <c r="H37" s="268"/>
      <c r="I37" s="245"/>
      <c r="J37" s="245"/>
    </row>
    <row r="38" spans="1:11" s="57" customFormat="1">
      <c r="A38" s="296" t="s">
        <v>70</v>
      </c>
      <c r="B38" s="283">
        <v>19862</v>
      </c>
      <c r="C38" s="283">
        <v>12718</v>
      </c>
      <c r="D38" s="287">
        <v>56.172354143733294</v>
      </c>
      <c r="E38" s="245"/>
      <c r="F38" s="245"/>
      <c r="G38" s="245"/>
      <c r="H38" s="245"/>
      <c r="I38" s="245"/>
      <c r="J38" s="245"/>
    </row>
    <row r="39" spans="1:11" s="243" customFormat="1">
      <c r="A39" s="260"/>
      <c r="B39" s="283"/>
      <c r="C39" s="259"/>
      <c r="D39" s="257"/>
      <c r="E39" s="245"/>
      <c r="F39" s="245"/>
      <c r="G39" s="245"/>
      <c r="H39" s="245"/>
      <c r="I39" s="245"/>
      <c r="J39" s="245"/>
    </row>
    <row r="40" spans="1:11" s="243" customFormat="1">
      <c r="A40" s="260"/>
      <c r="B40" s="259"/>
      <c r="C40" s="259"/>
      <c r="D40" s="257"/>
      <c r="E40" s="245"/>
      <c r="F40" s="245"/>
      <c r="G40" s="245"/>
      <c r="H40" s="245"/>
      <c r="I40" s="245"/>
      <c r="J40" s="245"/>
    </row>
    <row r="41" spans="1:11" ht="15" customHeight="1">
      <c r="A41" s="261"/>
      <c r="B41" s="536" t="s">
        <v>484</v>
      </c>
      <c r="C41" s="536"/>
      <c r="D41" s="536"/>
      <c r="E41" s="536"/>
      <c r="F41" s="536"/>
      <c r="G41" s="536"/>
      <c r="H41" s="536"/>
      <c r="I41" s="536"/>
      <c r="J41" s="536"/>
      <c r="K41" s="536"/>
    </row>
    <row r="42" spans="1:11">
      <c r="B42" s="536"/>
      <c r="C42" s="536"/>
      <c r="D42" s="536"/>
      <c r="E42" s="536"/>
      <c r="F42" s="536"/>
      <c r="G42" s="536"/>
      <c r="H42" s="536"/>
      <c r="I42" s="536"/>
      <c r="J42" s="536"/>
      <c r="K42" s="536"/>
    </row>
    <row r="43" spans="1:11">
      <c r="B43" s="536"/>
      <c r="C43" s="536"/>
      <c r="D43" s="536"/>
      <c r="E43" s="536"/>
      <c r="F43" s="536"/>
      <c r="G43" s="536"/>
      <c r="H43" s="536"/>
      <c r="I43" s="536"/>
      <c r="J43" s="536"/>
      <c r="K43" s="536"/>
    </row>
    <row r="44" spans="1:11">
      <c r="B44" s="536"/>
      <c r="C44" s="536"/>
      <c r="D44" s="536"/>
      <c r="E44" s="536"/>
      <c r="F44" s="536"/>
      <c r="G44" s="536"/>
      <c r="H44" s="536"/>
      <c r="I44" s="536"/>
      <c r="J44" s="536"/>
      <c r="K44" s="536"/>
    </row>
    <row r="45" spans="1:11">
      <c r="B45" s="536"/>
      <c r="C45" s="536"/>
      <c r="D45" s="536"/>
      <c r="E45" s="536"/>
      <c r="F45" s="536"/>
      <c r="G45" s="536"/>
      <c r="H45" s="536"/>
      <c r="I45" s="536"/>
      <c r="J45" s="536"/>
      <c r="K45" s="536"/>
    </row>
    <row r="46" spans="1:11">
      <c r="B46" s="536"/>
      <c r="C46" s="536"/>
      <c r="D46" s="536"/>
      <c r="E46" s="536"/>
      <c r="F46" s="536"/>
      <c r="G46" s="536"/>
      <c r="H46" s="536"/>
      <c r="I46" s="536"/>
      <c r="J46" s="536"/>
      <c r="K46" s="536"/>
    </row>
    <row r="47" spans="1:11">
      <c r="B47" s="536"/>
      <c r="C47" s="536"/>
      <c r="D47" s="536"/>
      <c r="E47" s="536"/>
      <c r="F47" s="536"/>
      <c r="G47" s="536"/>
      <c r="H47" s="536"/>
      <c r="I47" s="536"/>
      <c r="J47" s="536"/>
      <c r="K47" s="536"/>
    </row>
    <row r="48" spans="1:11">
      <c r="B48" s="536"/>
      <c r="C48" s="536"/>
      <c r="D48" s="536"/>
      <c r="E48" s="536"/>
      <c r="F48" s="536"/>
      <c r="G48" s="536"/>
      <c r="H48" s="536"/>
      <c r="I48" s="536"/>
      <c r="J48" s="536"/>
      <c r="K48" s="536"/>
    </row>
    <row r="49" spans="2:11">
      <c r="B49" s="536"/>
      <c r="C49" s="536"/>
      <c r="D49" s="536"/>
      <c r="E49" s="536"/>
      <c r="F49" s="536"/>
      <c r="G49" s="536"/>
      <c r="H49" s="536"/>
      <c r="I49" s="536"/>
      <c r="J49" s="536"/>
      <c r="K49" s="536"/>
    </row>
    <row r="50" spans="2:11">
      <c r="B50" s="8" t="s">
        <v>38</v>
      </c>
      <c r="C50" s="8" t="s">
        <v>40</v>
      </c>
    </row>
    <row r="51" spans="2:11">
      <c r="B51" s="8" t="s">
        <v>39</v>
      </c>
      <c r="C51" s="8" t="s">
        <v>40</v>
      </c>
    </row>
  </sheetData>
  <sheetProtection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O47" sqref="O47"/>
    </sheetView>
  </sheetViews>
  <sheetFormatPr baseColWidth="10" defaultRowHeight="15"/>
  <cols>
    <col min="1" max="1" width="14.42578125" style="422" customWidth="1"/>
    <col min="2" max="2" width="11.7109375" style="422" customWidth="1"/>
    <col min="3" max="7" width="12.7109375" style="422" customWidth="1"/>
    <col min="8" max="8" width="12.7109375" style="425" customWidth="1"/>
    <col min="9" max="26" width="12.7109375" style="422" customWidth="1"/>
    <col min="27" max="29" width="9.5703125" style="422" bestFit="1" customWidth="1"/>
    <col min="31" max="32" width="11.42578125" customWidth="1"/>
    <col min="33" max="33" width="12.42578125" bestFit="1" customWidth="1"/>
  </cols>
  <sheetData>
    <row r="1" spans="1:36">
      <c r="A1" s="538" t="s">
        <v>477</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row>
    <row r="2" spans="1:36" ht="15" customHeight="1">
      <c r="A2" s="421"/>
      <c r="B2" s="539" t="s">
        <v>59</v>
      </c>
      <c r="C2" s="539"/>
      <c r="D2" s="539"/>
      <c r="E2" s="539"/>
      <c r="F2" s="539"/>
      <c r="G2" s="539"/>
      <c r="H2" s="539"/>
      <c r="I2" s="539" t="s">
        <v>54</v>
      </c>
      <c r="J2" s="539"/>
      <c r="K2" s="539"/>
      <c r="L2" s="539"/>
      <c r="M2" s="539"/>
      <c r="N2" s="539"/>
      <c r="O2" s="539"/>
      <c r="P2" s="539" t="s">
        <v>71</v>
      </c>
      <c r="Q2" s="539"/>
      <c r="R2" s="539"/>
      <c r="S2" s="539"/>
      <c r="T2" s="539"/>
      <c r="U2" s="539"/>
      <c r="V2" s="539"/>
      <c r="W2" s="539" t="s">
        <v>57</v>
      </c>
      <c r="X2" s="539"/>
      <c r="Y2" s="539"/>
      <c r="Z2" s="539"/>
      <c r="AA2" s="539"/>
      <c r="AB2" s="539"/>
      <c r="AC2" s="539"/>
    </row>
    <row r="3" spans="1:36" ht="15" customHeight="1">
      <c r="A3" s="421" t="s">
        <v>47</v>
      </c>
      <c r="B3" s="76">
        <v>2021</v>
      </c>
      <c r="C3" s="5">
        <v>2022</v>
      </c>
      <c r="D3" s="76">
        <v>2023</v>
      </c>
      <c r="E3" s="5">
        <v>2024</v>
      </c>
      <c r="F3" s="6" t="s">
        <v>542</v>
      </c>
      <c r="G3" s="6" t="s">
        <v>582</v>
      </c>
      <c r="H3" s="423" t="s">
        <v>680</v>
      </c>
      <c r="I3" s="76">
        <v>2021</v>
      </c>
      <c r="J3" s="5">
        <v>2022</v>
      </c>
      <c r="K3" s="76">
        <v>2023</v>
      </c>
      <c r="L3" s="5">
        <v>2024</v>
      </c>
      <c r="M3" s="6" t="s">
        <v>542</v>
      </c>
      <c r="N3" s="6" t="s">
        <v>582</v>
      </c>
      <c r="O3" s="423" t="s">
        <v>680</v>
      </c>
      <c r="P3" s="76">
        <v>2021</v>
      </c>
      <c r="Q3" s="5">
        <v>2022</v>
      </c>
      <c r="R3" s="76">
        <v>2023</v>
      </c>
      <c r="S3" s="5">
        <v>2024</v>
      </c>
      <c r="T3" s="6" t="s">
        <v>543</v>
      </c>
      <c r="U3" s="6" t="s">
        <v>583</v>
      </c>
      <c r="V3" s="423" t="s">
        <v>681</v>
      </c>
      <c r="W3" s="76">
        <v>2021</v>
      </c>
      <c r="X3" s="5">
        <v>2022</v>
      </c>
      <c r="Y3" s="76">
        <v>2023</v>
      </c>
      <c r="Z3" s="5">
        <v>2024</v>
      </c>
      <c r="AA3" s="6" t="s">
        <v>543</v>
      </c>
      <c r="AB3" s="6" t="s">
        <v>583</v>
      </c>
      <c r="AC3" s="423" t="s">
        <v>681</v>
      </c>
      <c r="AE3" s="537" t="s">
        <v>483</v>
      </c>
      <c r="AF3" s="537"/>
      <c r="AG3" s="537"/>
      <c r="AH3" s="537"/>
      <c r="AI3" s="537"/>
      <c r="AJ3" s="537"/>
    </row>
    <row r="4" spans="1:36">
      <c r="A4" s="77" t="s">
        <v>72</v>
      </c>
      <c r="B4" s="446">
        <v>53566</v>
      </c>
      <c r="C4" s="148">
        <v>253428</v>
      </c>
      <c r="D4" s="148">
        <v>369672</v>
      </c>
      <c r="E4" s="148">
        <v>419250</v>
      </c>
      <c r="F4" s="149">
        <f t="shared" ref="F4:H9" si="0">((C4-B4)/B4)*100</f>
        <v>373.11354217227347</v>
      </c>
      <c r="G4" s="149">
        <f t="shared" si="0"/>
        <v>45.868649083763437</v>
      </c>
      <c r="H4" s="149">
        <f t="shared" si="0"/>
        <v>13.411348438615853</v>
      </c>
      <c r="I4" s="446">
        <v>253061</v>
      </c>
      <c r="J4" s="148">
        <v>1876995</v>
      </c>
      <c r="K4" s="148">
        <v>2756791</v>
      </c>
      <c r="L4" s="148">
        <v>3082384</v>
      </c>
      <c r="M4" s="149">
        <f t="shared" ref="M4:O5" si="1">((J4-I4)/I4)*100</f>
        <v>641.71642410327945</v>
      </c>
      <c r="N4" s="149">
        <f t="shared" si="1"/>
        <v>46.872580907248022</v>
      </c>
      <c r="O4" s="149">
        <f t="shared" si="1"/>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211"/>
      <c r="AE4" s="537"/>
      <c r="AF4" s="537"/>
      <c r="AG4" s="537"/>
      <c r="AH4" s="537"/>
      <c r="AI4" s="537"/>
      <c r="AJ4" s="537"/>
    </row>
    <row r="5" spans="1:36">
      <c r="A5" s="77" t="s">
        <v>73</v>
      </c>
      <c r="B5" s="446">
        <v>61600</v>
      </c>
      <c r="C5" s="148">
        <v>323103</v>
      </c>
      <c r="D5" s="148">
        <v>371781</v>
      </c>
      <c r="E5" s="148">
        <v>432158</v>
      </c>
      <c r="F5" s="149">
        <f t="shared" si="0"/>
        <v>424.51785714285711</v>
      </c>
      <c r="G5" s="149">
        <f t="shared" si="0"/>
        <v>15.065783976007651</v>
      </c>
      <c r="H5" s="149">
        <f t="shared" si="0"/>
        <v>16.239936952130421</v>
      </c>
      <c r="I5" s="446">
        <v>248236</v>
      </c>
      <c r="J5" s="148">
        <v>2070779</v>
      </c>
      <c r="K5" s="148">
        <v>2389627</v>
      </c>
      <c r="L5" s="148">
        <v>2971501</v>
      </c>
      <c r="M5" s="149">
        <f t="shared" si="1"/>
        <v>734.19769896388925</v>
      </c>
      <c r="N5" s="149">
        <f t="shared" si="1"/>
        <v>15.397490509610151</v>
      </c>
      <c r="O5" s="149">
        <f t="shared" si="1"/>
        <v>24.349992697605106</v>
      </c>
      <c r="P5" s="149">
        <v>20.23</v>
      </c>
      <c r="Q5" s="150">
        <v>64.92</v>
      </c>
      <c r="R5" s="150">
        <v>67.14</v>
      </c>
      <c r="S5" s="150">
        <v>75.95</v>
      </c>
      <c r="T5" s="149">
        <f t="shared" ref="T5:T15" si="2">Q5-P5</f>
        <v>44.69</v>
      </c>
      <c r="U5" s="149">
        <f>R5-Q5</f>
        <v>2.2199999999999989</v>
      </c>
      <c r="V5" s="149">
        <f t="shared" ref="V5" si="3">S5-R5</f>
        <v>8.8100000000000023</v>
      </c>
      <c r="W5" s="149">
        <v>4.03</v>
      </c>
      <c r="X5" s="150">
        <v>6.41</v>
      </c>
      <c r="Y5" s="150">
        <v>6.43</v>
      </c>
      <c r="Z5" s="150">
        <v>6.88</v>
      </c>
      <c r="AA5" s="149">
        <f t="shared" ref="AA5:AA15" si="4">X5-W5</f>
        <v>2.38</v>
      </c>
      <c r="AB5" s="149">
        <f>Y5-X5</f>
        <v>1.9999999999999574E-2</v>
      </c>
      <c r="AC5" s="150">
        <f>Z5-Y5</f>
        <v>0.45000000000000018</v>
      </c>
      <c r="AD5" s="211"/>
      <c r="AE5" s="537"/>
      <c r="AF5" s="537"/>
      <c r="AG5" s="537"/>
      <c r="AH5" s="537"/>
      <c r="AI5" s="537"/>
      <c r="AJ5" s="537"/>
    </row>
    <row r="6" spans="1:36">
      <c r="A6" s="77" t="s">
        <v>74</v>
      </c>
      <c r="B6" s="446">
        <v>78821</v>
      </c>
      <c r="C6" s="148">
        <v>354116</v>
      </c>
      <c r="D6" s="148">
        <v>418360</v>
      </c>
      <c r="E6" s="148"/>
      <c r="F6" s="149">
        <f t="shared" si="0"/>
        <v>349.26605853769934</v>
      </c>
      <c r="G6" s="149">
        <f t="shared" si="0"/>
        <v>18.142077737238647</v>
      </c>
      <c r="H6" s="149"/>
      <c r="I6" s="446">
        <v>325585</v>
      </c>
      <c r="J6" s="148">
        <v>2395706</v>
      </c>
      <c r="K6" s="148">
        <v>2937734</v>
      </c>
      <c r="L6" s="148"/>
      <c r="M6" s="149">
        <f>((J6-I6)/I6)*100</f>
        <v>635.81583918178058</v>
      </c>
      <c r="N6" s="149">
        <f>((K6-J6)/J6)*100</f>
        <v>22.624979859799158</v>
      </c>
      <c r="O6" s="149"/>
      <c r="P6" s="149">
        <v>23.33</v>
      </c>
      <c r="Q6" s="150">
        <v>67.540000000000006</v>
      </c>
      <c r="R6" s="150">
        <v>74.56</v>
      </c>
      <c r="S6" s="150"/>
      <c r="T6" s="149">
        <f t="shared" si="2"/>
        <v>44.210000000000008</v>
      </c>
      <c r="U6" s="149">
        <f>R6-Q6</f>
        <v>7.019999999999996</v>
      </c>
      <c r="V6" s="149"/>
      <c r="W6" s="149">
        <v>4.13</v>
      </c>
      <c r="X6" s="150">
        <v>6.77</v>
      </c>
      <c r="Y6" s="150">
        <v>7.02</v>
      </c>
      <c r="Z6" s="150"/>
      <c r="AA6" s="149">
        <f t="shared" si="4"/>
        <v>2.6399999999999997</v>
      </c>
      <c r="AB6" s="149">
        <f>Y6-X6</f>
        <v>0.25</v>
      </c>
      <c r="AC6" s="150"/>
      <c r="AD6" s="211"/>
      <c r="AE6" s="537"/>
      <c r="AF6" s="537"/>
      <c r="AG6" s="537"/>
      <c r="AH6" s="537"/>
      <c r="AI6" s="537"/>
      <c r="AJ6" s="537"/>
    </row>
    <row r="7" spans="1:36">
      <c r="A7" s="77" t="s">
        <v>75</v>
      </c>
      <c r="B7" s="447">
        <v>94957</v>
      </c>
      <c r="C7" s="148">
        <v>406424</v>
      </c>
      <c r="D7" s="148">
        <v>435988</v>
      </c>
      <c r="E7" s="148"/>
      <c r="F7" s="149">
        <f t="shared" si="0"/>
        <v>328.00846699032195</v>
      </c>
      <c r="G7" s="149">
        <f t="shared" si="0"/>
        <v>7.2741767218471347</v>
      </c>
      <c r="H7" s="149"/>
      <c r="I7" s="263">
        <v>378866</v>
      </c>
      <c r="J7" s="263">
        <v>2575372</v>
      </c>
      <c r="K7" s="148">
        <v>2709797</v>
      </c>
      <c r="L7" s="148"/>
      <c r="M7" s="149">
        <f t="shared" ref="M7:M9" si="5">((J7-I7)/I7)*100</f>
        <v>579.75801470704675</v>
      </c>
      <c r="N7" s="149">
        <f t="shared" ref="N7:N9" si="6">((K7-J7)/J7)*100</f>
        <v>5.2196342897259118</v>
      </c>
      <c r="O7" s="149"/>
      <c r="P7" s="263">
        <v>26.7</v>
      </c>
      <c r="Q7" s="403">
        <v>68.84</v>
      </c>
      <c r="R7" s="150">
        <v>71.23</v>
      </c>
      <c r="S7" s="150"/>
      <c r="T7" s="149">
        <f t="shared" si="2"/>
        <v>42.14</v>
      </c>
      <c r="U7" s="149">
        <f t="shared" ref="U7:U9" si="7">R7-Q7</f>
        <v>2.3900000000000006</v>
      </c>
      <c r="V7" s="149"/>
      <c r="W7" s="263">
        <v>3.99</v>
      </c>
      <c r="X7" s="403">
        <v>6.34</v>
      </c>
      <c r="Y7" s="150">
        <v>6.22</v>
      </c>
      <c r="Z7" s="150"/>
      <c r="AA7" s="149">
        <f t="shared" si="4"/>
        <v>2.3499999999999996</v>
      </c>
      <c r="AB7" s="149">
        <f t="shared" ref="AB7:AB9" si="8">Y7-X7</f>
        <v>-0.12000000000000011</v>
      </c>
      <c r="AC7" s="150"/>
      <c r="AD7" s="211"/>
      <c r="AE7" s="537"/>
      <c r="AF7" s="537"/>
      <c r="AG7" s="537"/>
      <c r="AH7" s="537"/>
      <c r="AI7" s="537"/>
      <c r="AJ7" s="537"/>
    </row>
    <row r="8" spans="1:36">
      <c r="A8" s="77" t="s">
        <v>76</v>
      </c>
      <c r="B8" s="447">
        <v>116337</v>
      </c>
      <c r="C8" s="148">
        <v>387980</v>
      </c>
      <c r="D8" s="148">
        <v>393498</v>
      </c>
      <c r="E8" s="148"/>
      <c r="F8" s="149">
        <f t="shared" si="0"/>
        <v>233.49665196798958</v>
      </c>
      <c r="G8" s="149">
        <f t="shared" si="0"/>
        <v>1.4222382597041086</v>
      </c>
      <c r="H8" s="149"/>
      <c r="I8" s="263">
        <v>467656</v>
      </c>
      <c r="J8" s="263">
        <v>2413872</v>
      </c>
      <c r="K8" s="148">
        <v>2616813</v>
      </c>
      <c r="L8" s="148"/>
      <c r="M8" s="149">
        <f t="shared" si="5"/>
        <v>416.16401799613396</v>
      </c>
      <c r="N8" s="149">
        <f t="shared" si="6"/>
        <v>8.4072809163037636</v>
      </c>
      <c r="O8" s="149"/>
      <c r="P8" s="263">
        <v>31.24</v>
      </c>
      <c r="Q8" s="403">
        <v>61.741746719060409</v>
      </c>
      <c r="R8" s="150">
        <v>66.739999999999995</v>
      </c>
      <c r="S8" s="150"/>
      <c r="T8" s="149">
        <f t="shared" si="2"/>
        <v>30.50174671906041</v>
      </c>
      <c r="U8" s="149">
        <f t="shared" si="7"/>
        <v>4.9982532809395863</v>
      </c>
      <c r="V8" s="149"/>
      <c r="W8" s="263">
        <v>4.0199999999999996</v>
      </c>
      <c r="X8" s="403">
        <v>6.2216402907366355</v>
      </c>
      <c r="Y8" s="150">
        <v>6.65</v>
      </c>
      <c r="Z8" s="150"/>
      <c r="AA8" s="149">
        <f t="shared" si="4"/>
        <v>2.2016402907366359</v>
      </c>
      <c r="AB8" s="149">
        <f t="shared" si="8"/>
        <v>0.42835970926336486</v>
      </c>
      <c r="AC8" s="150"/>
      <c r="AD8" s="211"/>
      <c r="AE8" s="537"/>
      <c r="AF8" s="537"/>
      <c r="AG8" s="537"/>
      <c r="AH8" s="537"/>
      <c r="AI8" s="537"/>
      <c r="AJ8" s="537"/>
    </row>
    <row r="9" spans="1:36">
      <c r="A9" s="77" t="s">
        <v>77</v>
      </c>
      <c r="B9" s="447">
        <v>151737</v>
      </c>
      <c r="C9" s="148">
        <v>388451</v>
      </c>
      <c r="D9" s="148">
        <v>421968</v>
      </c>
      <c r="E9" s="148"/>
      <c r="F9" s="149">
        <f t="shared" si="0"/>
        <v>156.00282066997502</v>
      </c>
      <c r="G9" s="149">
        <f t="shared" si="0"/>
        <v>8.6283726905066533</v>
      </c>
      <c r="H9" s="149"/>
      <c r="I9" s="263">
        <v>663886</v>
      </c>
      <c r="J9" s="263">
        <v>2439491</v>
      </c>
      <c r="K9" s="148">
        <v>2669144</v>
      </c>
      <c r="L9" s="148"/>
      <c r="M9" s="149">
        <f t="shared" si="5"/>
        <v>267.45631027013673</v>
      </c>
      <c r="N9" s="149">
        <f t="shared" si="6"/>
        <v>9.41397201301419</v>
      </c>
      <c r="O9" s="149"/>
      <c r="P9" s="263">
        <v>33.380000000000003</v>
      </c>
      <c r="Q9" s="403">
        <v>64.33</v>
      </c>
      <c r="R9" s="150">
        <v>68.41</v>
      </c>
      <c r="S9" s="150"/>
      <c r="T9" s="149">
        <f t="shared" si="2"/>
        <v>30.949999999999996</v>
      </c>
      <c r="U9" s="149">
        <f t="shared" si="7"/>
        <v>4.0799999999999983</v>
      </c>
      <c r="V9" s="149"/>
      <c r="W9" s="263">
        <v>4.38</v>
      </c>
      <c r="X9" s="403">
        <v>6.28</v>
      </c>
      <c r="Y9" s="150">
        <v>6.33</v>
      </c>
      <c r="Z9" s="150"/>
      <c r="AA9" s="149">
        <f t="shared" si="4"/>
        <v>1.9000000000000004</v>
      </c>
      <c r="AB9" s="149">
        <f t="shared" si="8"/>
        <v>4.9999999999999822E-2</v>
      </c>
      <c r="AC9" s="150"/>
      <c r="AD9" s="211"/>
      <c r="AE9" s="537"/>
      <c r="AF9" s="537"/>
      <c r="AG9" s="537"/>
      <c r="AH9" s="537"/>
      <c r="AI9" s="537"/>
      <c r="AJ9" s="537"/>
    </row>
    <row r="10" spans="1:36">
      <c r="A10" s="77" t="s">
        <v>78</v>
      </c>
      <c r="B10" s="446">
        <v>231574</v>
      </c>
      <c r="C10" s="148">
        <v>457129</v>
      </c>
      <c r="D10" s="148">
        <v>451814</v>
      </c>
      <c r="E10" s="148"/>
      <c r="F10" s="149">
        <f t="shared" ref="F10:G15" si="9">((C10-B10)/B10)*100</f>
        <v>97.400830835931501</v>
      </c>
      <c r="G10" s="149">
        <f t="shared" si="9"/>
        <v>-1.1626914940859145</v>
      </c>
      <c r="H10" s="424"/>
      <c r="I10" s="446">
        <v>1188881</v>
      </c>
      <c r="J10" s="148">
        <v>3007366</v>
      </c>
      <c r="K10" s="148">
        <v>3011030</v>
      </c>
      <c r="L10" s="148"/>
      <c r="M10" s="149">
        <f t="shared" ref="M10:M15" si="10">((J10-I10)/I10)*100</f>
        <v>152.95769719593466</v>
      </c>
      <c r="N10" s="149">
        <f t="shared" ref="N10:N15" si="11">((K10-J10)/J10)*100</f>
        <v>0.12183418978601208</v>
      </c>
      <c r="O10" s="149"/>
      <c r="P10" s="149">
        <v>44.57</v>
      </c>
      <c r="Q10" s="150">
        <v>76.67</v>
      </c>
      <c r="R10" s="150">
        <v>73.89</v>
      </c>
      <c r="S10" s="150"/>
      <c r="T10" s="149">
        <f t="shared" si="2"/>
        <v>32.1</v>
      </c>
      <c r="U10" s="149">
        <f t="shared" ref="U10:U15" si="12">R10-Q10</f>
        <v>-2.7800000000000011</v>
      </c>
      <c r="V10" s="149"/>
      <c r="W10" s="149">
        <v>5.13</v>
      </c>
      <c r="X10" s="150">
        <v>6.58</v>
      </c>
      <c r="Y10" s="150">
        <v>6.66</v>
      </c>
      <c r="Z10" s="150"/>
      <c r="AA10" s="149">
        <f t="shared" si="4"/>
        <v>1.4500000000000002</v>
      </c>
      <c r="AB10" s="149">
        <f t="shared" ref="AB10:AB15" si="13">Y10-X10</f>
        <v>8.0000000000000071E-2</v>
      </c>
      <c r="AC10" s="150"/>
      <c r="AD10" s="211"/>
      <c r="AE10" s="537"/>
      <c r="AF10" s="537"/>
      <c r="AG10" s="537"/>
      <c r="AH10" s="537"/>
      <c r="AI10" s="537"/>
      <c r="AJ10" s="537"/>
    </row>
    <row r="11" spans="1:36">
      <c r="A11" s="77" t="s">
        <v>79</v>
      </c>
      <c r="B11" s="446">
        <v>314509</v>
      </c>
      <c r="C11" s="148">
        <v>443543</v>
      </c>
      <c r="D11" s="148">
        <v>463711</v>
      </c>
      <c r="E11" s="148"/>
      <c r="F11" s="149">
        <f t="shared" si="9"/>
        <v>41.027124819957457</v>
      </c>
      <c r="G11" s="149">
        <f t="shared" si="9"/>
        <v>4.5470224983823444</v>
      </c>
      <c r="H11" s="424"/>
      <c r="I11" s="446">
        <v>1755838</v>
      </c>
      <c r="J11" s="148">
        <v>3074078</v>
      </c>
      <c r="K11" s="148">
        <v>3220264</v>
      </c>
      <c r="L11" s="148"/>
      <c r="M11" s="149">
        <f t="shared" si="10"/>
        <v>75.077541322149315</v>
      </c>
      <c r="N11" s="149">
        <f t="shared" si="11"/>
        <v>4.7554421195558474</v>
      </c>
      <c r="O11" s="149"/>
      <c r="P11" s="149">
        <v>58.94</v>
      </c>
      <c r="Q11" s="150">
        <v>78.349999999999994</v>
      </c>
      <c r="R11" s="150">
        <v>78.569999999999993</v>
      </c>
      <c r="S11" s="150"/>
      <c r="T11" s="149">
        <f t="shared" si="2"/>
        <v>19.409999999999997</v>
      </c>
      <c r="U11" s="149">
        <f t="shared" si="12"/>
        <v>0.21999999999999886</v>
      </c>
      <c r="V11" s="149"/>
      <c r="W11" s="149">
        <v>5.58</v>
      </c>
      <c r="X11" s="150">
        <v>6.93</v>
      </c>
      <c r="Y11" s="150">
        <v>6.94</v>
      </c>
      <c r="Z11" s="150"/>
      <c r="AA11" s="149">
        <f t="shared" si="4"/>
        <v>1.3499999999999996</v>
      </c>
      <c r="AB11" s="149">
        <f t="shared" si="13"/>
        <v>1.0000000000000675E-2</v>
      </c>
      <c r="AC11" s="150"/>
      <c r="AD11" s="211"/>
      <c r="AE11" s="537"/>
      <c r="AF11" s="537"/>
      <c r="AG11" s="537"/>
      <c r="AH11" s="537"/>
      <c r="AI11" s="537"/>
      <c r="AJ11" s="537"/>
    </row>
    <row r="12" spans="1:36">
      <c r="A12" s="77" t="s">
        <v>80</v>
      </c>
      <c r="B12" s="446">
        <v>280395</v>
      </c>
      <c r="C12" s="148">
        <v>393540</v>
      </c>
      <c r="D12" s="148">
        <v>420238</v>
      </c>
      <c r="E12" s="148"/>
      <c r="F12" s="149">
        <f t="shared" si="9"/>
        <v>40.352003423741508</v>
      </c>
      <c r="G12" s="149">
        <f t="shared" si="9"/>
        <v>6.7840626111704019</v>
      </c>
      <c r="H12" s="424"/>
      <c r="I12" s="446">
        <v>1758516</v>
      </c>
      <c r="J12" s="148">
        <v>2625689</v>
      </c>
      <c r="K12" s="148">
        <v>2788919</v>
      </c>
      <c r="L12" s="148"/>
      <c r="M12" s="149">
        <f t="shared" si="10"/>
        <v>49.312772815260139</v>
      </c>
      <c r="N12" s="149">
        <f t="shared" si="11"/>
        <v>6.2166539906287452</v>
      </c>
      <c r="O12" s="149"/>
      <c r="P12" s="149">
        <v>58.35</v>
      </c>
      <c r="Q12" s="150">
        <v>69.16</v>
      </c>
      <c r="R12" s="150">
        <v>69.349999999999994</v>
      </c>
      <c r="S12" s="150"/>
      <c r="T12" s="149">
        <f t="shared" si="2"/>
        <v>10.809999999999995</v>
      </c>
      <c r="U12" s="149">
        <f t="shared" si="12"/>
        <v>0.18999999999999773</v>
      </c>
      <c r="V12" s="149"/>
      <c r="W12" s="149">
        <v>6.27</v>
      </c>
      <c r="X12" s="150">
        <v>6.67</v>
      </c>
      <c r="Y12" s="150">
        <v>6.64</v>
      </c>
      <c r="Z12" s="150"/>
      <c r="AA12" s="149">
        <f t="shared" si="4"/>
        <v>0.40000000000000036</v>
      </c>
      <c r="AB12" s="149">
        <f t="shared" si="13"/>
        <v>-3.0000000000000249E-2</v>
      </c>
      <c r="AC12" s="150"/>
      <c r="AD12" s="211"/>
      <c r="AE12" s="537"/>
      <c r="AF12" s="537"/>
      <c r="AG12" s="537"/>
      <c r="AH12" s="537"/>
      <c r="AI12" s="537"/>
      <c r="AJ12" s="537"/>
    </row>
    <row r="13" spans="1:36">
      <c r="A13" s="77" t="s">
        <v>81</v>
      </c>
      <c r="B13" s="446">
        <v>359960</v>
      </c>
      <c r="C13" s="148">
        <v>431401</v>
      </c>
      <c r="D13" s="148">
        <v>470400</v>
      </c>
      <c r="E13" s="148"/>
      <c r="F13" s="149">
        <f t="shared" si="9"/>
        <v>19.846927436381819</v>
      </c>
      <c r="G13" s="149">
        <f t="shared" si="9"/>
        <v>9.04008103829152</v>
      </c>
      <c r="H13" s="424"/>
      <c r="I13" s="446">
        <v>2165724</v>
      </c>
      <c r="J13" s="148">
        <v>2788371</v>
      </c>
      <c r="K13" s="148">
        <v>3031422</v>
      </c>
      <c r="L13" s="148"/>
      <c r="M13" s="149">
        <f t="shared" si="10"/>
        <v>28.75006233481275</v>
      </c>
      <c r="N13" s="149">
        <f t="shared" si="11"/>
        <v>8.7165947429520685</v>
      </c>
      <c r="O13" s="149"/>
      <c r="P13" s="149">
        <v>64.72</v>
      </c>
      <c r="Q13" s="150">
        <v>70.84</v>
      </c>
      <c r="R13" s="150">
        <v>72.53</v>
      </c>
      <c r="S13" s="150"/>
      <c r="T13" s="149">
        <f t="shared" si="2"/>
        <v>6.1200000000000045</v>
      </c>
      <c r="U13" s="149">
        <f t="shared" si="12"/>
        <v>1.6899999999999977</v>
      </c>
      <c r="V13" s="149"/>
      <c r="W13" s="149">
        <v>6.02</v>
      </c>
      <c r="X13" s="150">
        <v>6.46</v>
      </c>
      <c r="Y13" s="150">
        <v>6.44</v>
      </c>
      <c r="Z13" s="150"/>
      <c r="AA13" s="149">
        <f t="shared" si="4"/>
        <v>0.44000000000000039</v>
      </c>
      <c r="AB13" s="149">
        <f t="shared" si="13"/>
        <v>-1.9999999999999574E-2</v>
      </c>
      <c r="AC13" s="150"/>
      <c r="AD13" s="211"/>
      <c r="AE13" s="537"/>
      <c r="AF13" s="537"/>
      <c r="AG13" s="537"/>
      <c r="AH13" s="537"/>
      <c r="AI13" s="537"/>
      <c r="AJ13" s="537"/>
    </row>
    <row r="14" spans="1:36">
      <c r="A14" s="77" t="s">
        <v>82</v>
      </c>
      <c r="B14" s="446">
        <v>315502</v>
      </c>
      <c r="C14" s="148">
        <v>386194</v>
      </c>
      <c r="D14" s="148">
        <v>424852</v>
      </c>
      <c r="E14" s="148"/>
      <c r="F14" s="149">
        <f t="shared" si="9"/>
        <v>22.406197108100741</v>
      </c>
      <c r="G14" s="149">
        <f t="shared" si="9"/>
        <v>10.009994976617969</v>
      </c>
      <c r="H14" s="424"/>
      <c r="I14" s="446">
        <v>2129877</v>
      </c>
      <c r="J14" s="148">
        <v>2644919</v>
      </c>
      <c r="K14" s="148">
        <v>2902793</v>
      </c>
      <c r="L14" s="148"/>
      <c r="M14" s="149">
        <f t="shared" si="10"/>
        <v>24.181771999040318</v>
      </c>
      <c r="N14" s="149">
        <f t="shared" si="11"/>
        <v>9.7497881787684229</v>
      </c>
      <c r="O14" s="149"/>
      <c r="P14" s="149">
        <v>64.39</v>
      </c>
      <c r="Q14" s="150">
        <v>68.959999999999994</v>
      </c>
      <c r="R14" s="150">
        <v>71.61</v>
      </c>
      <c r="S14" s="150"/>
      <c r="T14" s="149">
        <f t="shared" si="2"/>
        <v>4.5699999999999932</v>
      </c>
      <c r="U14" s="149">
        <f t="shared" si="12"/>
        <v>2.6500000000000057</v>
      </c>
      <c r="V14" s="149"/>
      <c r="W14" s="149">
        <v>6.75</v>
      </c>
      <c r="X14" s="150">
        <v>6.85</v>
      </c>
      <c r="Y14" s="150">
        <v>6.83</v>
      </c>
      <c r="Z14" s="150"/>
      <c r="AA14" s="149">
        <f t="shared" si="4"/>
        <v>9.9999999999999645E-2</v>
      </c>
      <c r="AB14" s="149">
        <f t="shared" si="13"/>
        <v>-1.9999999999999574E-2</v>
      </c>
      <c r="AC14" s="150"/>
      <c r="AD14" s="211"/>
      <c r="AE14" s="537"/>
      <c r="AF14" s="537"/>
      <c r="AG14" s="537"/>
      <c r="AH14" s="537"/>
      <c r="AI14" s="537"/>
      <c r="AJ14" s="537"/>
    </row>
    <row r="15" spans="1:36">
      <c r="A15" s="77" t="s">
        <v>83</v>
      </c>
      <c r="B15" s="446">
        <v>295047</v>
      </c>
      <c r="C15" s="148">
        <v>420095</v>
      </c>
      <c r="D15" s="148">
        <v>442420</v>
      </c>
      <c r="E15" s="448"/>
      <c r="F15" s="149">
        <f t="shared" si="9"/>
        <v>42.382400092188703</v>
      </c>
      <c r="G15" s="149">
        <f t="shared" si="9"/>
        <v>5.3142741522750807</v>
      </c>
      <c r="H15" s="449"/>
      <c r="I15" s="446">
        <v>1936020</v>
      </c>
      <c r="J15" s="148">
        <v>2782675</v>
      </c>
      <c r="K15" s="148">
        <v>2959664</v>
      </c>
      <c r="L15" s="448"/>
      <c r="M15" s="149">
        <f t="shared" si="10"/>
        <v>43.731727978016757</v>
      </c>
      <c r="N15" s="149">
        <f t="shared" si="11"/>
        <v>6.3603906313169878</v>
      </c>
      <c r="O15" s="450"/>
      <c r="P15" s="149">
        <v>55.45</v>
      </c>
      <c r="Q15" s="150">
        <v>69.83</v>
      </c>
      <c r="R15" s="150">
        <v>70.73</v>
      </c>
      <c r="S15" s="451"/>
      <c r="T15" s="149">
        <f t="shared" si="2"/>
        <v>14.379999999999995</v>
      </c>
      <c r="U15" s="149">
        <f t="shared" si="12"/>
        <v>0.90000000000000568</v>
      </c>
      <c r="V15" s="450"/>
      <c r="W15" s="149">
        <v>6.56</v>
      </c>
      <c r="X15" s="150">
        <v>6.62</v>
      </c>
      <c r="Y15" s="150">
        <v>6.69</v>
      </c>
      <c r="Z15" s="451"/>
      <c r="AA15" s="149">
        <f t="shared" si="4"/>
        <v>6.0000000000000497E-2</v>
      </c>
      <c r="AB15" s="149">
        <f t="shared" si="13"/>
        <v>7.0000000000000284E-2</v>
      </c>
      <c r="AC15" s="451"/>
      <c r="AD15" s="211"/>
      <c r="AE15" s="537"/>
      <c r="AF15" s="537"/>
      <c r="AG15" s="537"/>
      <c r="AH15" s="537"/>
      <c r="AI15" s="537"/>
      <c r="AJ15" s="537"/>
    </row>
    <row r="16" spans="1:36">
      <c r="K16" s="426"/>
      <c r="L16" s="426"/>
      <c r="M16" s="283"/>
      <c r="AD16" s="211"/>
      <c r="AE16" s="537"/>
      <c r="AF16" s="537"/>
      <c r="AG16" s="537"/>
      <c r="AH16" s="537"/>
      <c r="AI16" s="537"/>
      <c r="AJ16" s="537"/>
    </row>
    <row r="17" spans="1:36" ht="15" customHeight="1">
      <c r="A17" s="3" t="s">
        <v>43</v>
      </c>
      <c r="K17" s="148"/>
      <c r="L17" s="148"/>
      <c r="M17" s="283"/>
      <c r="N17" s="426"/>
      <c r="O17" s="426"/>
      <c r="P17" s="426"/>
      <c r="Q17" s="357"/>
      <c r="R17" s="426"/>
      <c r="S17" s="426"/>
      <c r="AE17" s="537"/>
      <c r="AF17" s="537"/>
      <c r="AG17" s="537"/>
      <c r="AH17" s="537"/>
      <c r="AI17" s="537"/>
      <c r="AJ17" s="537"/>
    </row>
    <row r="18" spans="1:36">
      <c r="K18" s="148"/>
      <c r="L18" s="148"/>
      <c r="M18" s="283"/>
      <c r="N18" s="286"/>
      <c r="O18" s="283"/>
      <c r="P18" s="426"/>
      <c r="Q18" s="283"/>
      <c r="R18" s="283"/>
      <c r="S18" s="283"/>
      <c r="T18" s="284"/>
      <c r="X18" s="7"/>
      <c r="Y18" s="7"/>
      <c r="Z18" s="7"/>
      <c r="AE18" s="537"/>
      <c r="AF18" s="537"/>
      <c r="AG18" s="537"/>
      <c r="AH18" s="537"/>
      <c r="AI18" s="537"/>
      <c r="AJ18" s="537"/>
    </row>
    <row r="19" spans="1:36">
      <c r="J19" s="4"/>
      <c r="K19" s="426"/>
      <c r="L19" s="426"/>
      <c r="M19" s="286"/>
      <c r="N19" s="150"/>
      <c r="O19" s="150"/>
      <c r="P19" s="426"/>
      <c r="Q19" s="283"/>
      <c r="R19" s="283"/>
      <c r="S19" s="283"/>
      <c r="T19" s="284"/>
      <c r="X19" s="7"/>
      <c r="Y19" s="7"/>
      <c r="Z19" s="7"/>
      <c r="AE19" s="537"/>
      <c r="AF19" s="537"/>
      <c r="AG19" s="537"/>
      <c r="AH19" s="537"/>
      <c r="AI19" s="537"/>
      <c r="AJ19" s="537"/>
    </row>
    <row r="20" spans="1:36">
      <c r="K20" s="426"/>
      <c r="L20" s="426"/>
      <c r="M20" s="286"/>
      <c r="N20" s="150"/>
      <c r="O20" s="150"/>
      <c r="P20" s="426"/>
      <c r="Q20" s="286"/>
      <c r="R20" s="286"/>
      <c r="S20" s="286"/>
      <c r="T20" s="287"/>
      <c r="AE20" s="537"/>
      <c r="AF20" s="537"/>
      <c r="AG20" s="537"/>
      <c r="AH20" s="537"/>
      <c r="AI20" s="537"/>
      <c r="AJ20" s="537"/>
    </row>
    <row r="21" spans="1:36">
      <c r="AE21" s="537"/>
      <c r="AF21" s="537"/>
      <c r="AG21" s="537"/>
      <c r="AH21" s="537"/>
      <c r="AI21" s="537"/>
      <c r="AJ21" s="537"/>
    </row>
    <row r="22" spans="1:36">
      <c r="AE22" s="537"/>
      <c r="AF22" s="537"/>
      <c r="AG22" s="537"/>
      <c r="AH22" s="537"/>
      <c r="AI22" s="537"/>
      <c r="AJ22" s="537"/>
    </row>
    <row r="23" spans="1:36">
      <c r="AE23" s="537"/>
      <c r="AF23" s="537"/>
      <c r="AG23" s="537"/>
      <c r="AH23" s="537"/>
      <c r="AI23" s="537"/>
      <c r="AJ23" s="537"/>
    </row>
    <row r="24" spans="1:36">
      <c r="AE24" s="537"/>
      <c r="AF24" s="537"/>
      <c r="AG24" s="537"/>
      <c r="AH24" s="537"/>
      <c r="AI24" s="537"/>
      <c r="AJ24" s="537"/>
    </row>
    <row r="27" spans="1:36">
      <c r="AF27" s="148"/>
      <c r="AG27" s="148"/>
    </row>
    <row r="28" spans="1:36">
      <c r="AF28" s="148"/>
      <c r="AG28" s="148"/>
    </row>
    <row r="52" spans="1:2">
      <c r="A52" s="8"/>
    </row>
    <row r="63" spans="1:2">
      <c r="A63" s="8" t="s">
        <v>38</v>
      </c>
      <c r="B63" s="8" t="s">
        <v>40</v>
      </c>
    </row>
    <row r="64" spans="1:2">
      <c r="A64" s="8" t="s">
        <v>39</v>
      </c>
      <c r="B64" s="8" t="s">
        <v>40</v>
      </c>
    </row>
  </sheetData>
  <sheetProtection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activeCell="Z75" sqref="Z75"/>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4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3" t="s">
        <v>256</v>
      </c>
      <c r="B1" s="543"/>
      <c r="C1" s="543"/>
      <c r="L1" s="542" t="s">
        <v>257</v>
      </c>
      <c r="M1" s="542"/>
      <c r="N1" s="542"/>
      <c r="P1" s="542" t="s">
        <v>258</v>
      </c>
      <c r="Q1" s="542"/>
      <c r="R1" s="542"/>
      <c r="T1" s="542" t="s">
        <v>463</v>
      </c>
      <c r="U1" s="542"/>
      <c r="V1" s="542"/>
      <c r="W1" s="540" t="s">
        <v>533</v>
      </c>
      <c r="X1" s="540"/>
      <c r="Y1" s="540"/>
      <c r="Z1" s="540"/>
    </row>
    <row r="2" spans="1:33" ht="29.25" customHeight="1">
      <c r="A2" s="120" t="s">
        <v>724</v>
      </c>
      <c r="B2" s="121" t="s">
        <v>259</v>
      </c>
      <c r="C2" s="121" t="s">
        <v>260</v>
      </c>
      <c r="L2" s="120" t="s">
        <v>87</v>
      </c>
      <c r="M2" s="121" t="s">
        <v>259</v>
      </c>
      <c r="N2" s="121" t="s">
        <v>260</v>
      </c>
      <c r="P2" s="120" t="s">
        <v>462</v>
      </c>
      <c r="Q2" s="121" t="s">
        <v>261</v>
      </c>
      <c r="R2" s="121" t="s">
        <v>262</v>
      </c>
      <c r="T2" s="120" t="s">
        <v>87</v>
      </c>
      <c r="U2" s="121" t="s">
        <v>261</v>
      </c>
      <c r="V2" s="121" t="s">
        <v>262</v>
      </c>
      <c r="W2" s="540"/>
      <c r="X2" s="540"/>
      <c r="Y2" s="540"/>
      <c r="Z2" s="540"/>
    </row>
    <row r="3" spans="1:33">
      <c r="A3" s="122" t="s">
        <v>263</v>
      </c>
      <c r="B3" s="123">
        <v>399</v>
      </c>
      <c r="C3" s="123">
        <v>1037</v>
      </c>
      <c r="D3" s="124"/>
      <c r="E3" s="124"/>
      <c r="F3" s="124"/>
      <c r="G3" s="124"/>
      <c r="H3" s="124"/>
      <c r="I3" s="124"/>
      <c r="J3" s="124"/>
      <c r="L3" s="125" t="s">
        <v>310</v>
      </c>
      <c r="M3" s="1">
        <v>12224</v>
      </c>
      <c r="N3" s="1">
        <v>20933</v>
      </c>
      <c r="P3" s="125" t="s">
        <v>265</v>
      </c>
      <c r="Q3" s="1">
        <v>61119</v>
      </c>
      <c r="R3" s="1">
        <v>6000</v>
      </c>
      <c r="T3" s="125" t="s">
        <v>473</v>
      </c>
      <c r="U3" s="1">
        <v>68917</v>
      </c>
      <c r="V3" s="1">
        <v>5957</v>
      </c>
      <c r="W3" s="540"/>
      <c r="X3" s="540"/>
      <c r="Y3" s="540"/>
      <c r="Z3" s="540"/>
    </row>
    <row r="4" spans="1:33">
      <c r="A4" s="122" t="s">
        <v>264</v>
      </c>
      <c r="B4" s="123">
        <v>65</v>
      </c>
      <c r="C4" s="123">
        <v>146</v>
      </c>
      <c r="D4" s="124"/>
      <c r="E4" s="124"/>
      <c r="F4" s="124"/>
      <c r="G4" s="124"/>
      <c r="H4" s="124"/>
      <c r="I4" s="124"/>
      <c r="J4" s="124"/>
      <c r="L4" s="125" t="s">
        <v>313</v>
      </c>
      <c r="M4" s="1">
        <v>11253</v>
      </c>
      <c r="N4" s="1">
        <v>20409</v>
      </c>
      <c r="P4" s="125" t="s">
        <v>267</v>
      </c>
      <c r="Q4" s="1">
        <v>63389</v>
      </c>
      <c r="R4" s="1">
        <v>6050</v>
      </c>
      <c r="T4" s="125" t="s">
        <v>474</v>
      </c>
      <c r="U4" s="1">
        <v>67851</v>
      </c>
      <c r="V4" s="1">
        <v>5886</v>
      </c>
    </row>
    <row r="5" spans="1:33">
      <c r="A5" s="122" t="s">
        <v>266</v>
      </c>
      <c r="B5" s="123">
        <v>39</v>
      </c>
      <c r="C5" s="123">
        <v>91</v>
      </c>
      <c r="D5" s="124"/>
      <c r="E5" s="124"/>
      <c r="F5" s="124"/>
      <c r="G5" s="124"/>
      <c r="H5" s="124"/>
      <c r="I5" s="124"/>
      <c r="J5" s="124"/>
      <c r="L5" s="125" t="s">
        <v>316</v>
      </c>
      <c r="M5" s="1">
        <v>6636</v>
      </c>
      <c r="N5" s="1">
        <v>24951</v>
      </c>
      <c r="P5" s="125" t="s">
        <v>269</v>
      </c>
      <c r="Q5" s="1">
        <v>65786</v>
      </c>
      <c r="R5" s="1">
        <v>6184</v>
      </c>
      <c r="T5" s="125" t="s">
        <v>476</v>
      </c>
      <c r="U5" s="1">
        <v>67726</v>
      </c>
      <c r="V5" s="1">
        <v>5902</v>
      </c>
      <c r="W5" s="124"/>
      <c r="X5" s="124"/>
      <c r="Y5" s="124"/>
      <c r="Z5" s="124"/>
      <c r="AA5" s="124"/>
      <c r="AB5" s="128"/>
      <c r="AC5" s="128"/>
      <c r="AD5" s="1"/>
      <c r="AE5" s="1"/>
      <c r="AF5" s="1"/>
      <c r="AG5" s="1"/>
    </row>
    <row r="6" spans="1:33">
      <c r="A6" s="122" t="s">
        <v>268</v>
      </c>
      <c r="B6" s="123">
        <v>4995</v>
      </c>
      <c r="C6" s="123">
        <v>2910</v>
      </c>
      <c r="D6" s="124"/>
      <c r="E6" s="124"/>
      <c r="F6" s="124"/>
      <c r="G6" s="124"/>
      <c r="H6" s="124"/>
      <c r="I6" s="124"/>
      <c r="J6" s="124"/>
      <c r="L6" s="125" t="s">
        <v>356</v>
      </c>
      <c r="M6" s="1">
        <v>604</v>
      </c>
      <c r="N6" s="1">
        <v>29121</v>
      </c>
      <c r="P6" s="125" t="s">
        <v>271</v>
      </c>
      <c r="Q6" s="1">
        <v>65673</v>
      </c>
      <c r="R6" s="1">
        <v>6179</v>
      </c>
      <c r="T6" s="125" t="s">
        <v>479</v>
      </c>
      <c r="U6" s="1">
        <v>67340</v>
      </c>
      <c r="V6" s="1">
        <v>5862</v>
      </c>
    </row>
    <row r="7" spans="1:33">
      <c r="A7" s="122" t="s">
        <v>270</v>
      </c>
      <c r="B7" s="123">
        <v>3405</v>
      </c>
      <c r="C7" s="123">
        <v>8261</v>
      </c>
      <c r="D7" s="124"/>
      <c r="E7" s="124"/>
      <c r="F7" s="124"/>
      <c r="G7" s="124"/>
      <c r="H7" s="124"/>
      <c r="I7" s="124"/>
      <c r="J7" s="124"/>
      <c r="L7" s="125" t="s">
        <v>423</v>
      </c>
      <c r="M7" s="1">
        <v>788</v>
      </c>
      <c r="N7" s="1">
        <v>29874</v>
      </c>
      <c r="P7" s="125" t="s">
        <v>273</v>
      </c>
      <c r="Q7" s="1">
        <v>63722</v>
      </c>
      <c r="R7" s="1">
        <v>6098</v>
      </c>
      <c r="T7" s="125" t="s">
        <v>482</v>
      </c>
      <c r="U7" s="1">
        <v>67121</v>
      </c>
      <c r="V7" s="1">
        <v>5855</v>
      </c>
    </row>
    <row r="8" spans="1:33">
      <c r="A8" s="122" t="s">
        <v>272</v>
      </c>
      <c r="B8" s="123">
        <v>105</v>
      </c>
      <c r="C8" s="123">
        <v>568</v>
      </c>
      <c r="D8" s="124"/>
      <c r="E8" s="124"/>
      <c r="F8" s="124"/>
      <c r="G8" s="124"/>
      <c r="H8" s="124"/>
      <c r="I8" s="124"/>
      <c r="J8" s="124"/>
      <c r="L8" s="125" t="s">
        <v>424</v>
      </c>
      <c r="M8" s="1">
        <v>2087</v>
      </c>
      <c r="N8" s="1">
        <v>29817</v>
      </c>
      <c r="P8" s="125" t="s">
        <v>275</v>
      </c>
      <c r="Q8" s="1">
        <v>65653</v>
      </c>
      <c r="R8" s="1">
        <v>6139</v>
      </c>
      <c r="S8" s="1"/>
      <c r="T8" s="125" t="s">
        <v>485</v>
      </c>
      <c r="U8" s="1">
        <v>67593</v>
      </c>
      <c r="V8" s="1">
        <v>5947</v>
      </c>
    </row>
    <row r="9" spans="1:33">
      <c r="A9" s="122" t="s">
        <v>274</v>
      </c>
      <c r="B9" s="123">
        <v>226</v>
      </c>
      <c r="C9" s="123">
        <v>455</v>
      </c>
      <c r="D9" s="124"/>
      <c r="E9" s="124"/>
      <c r="F9" s="124"/>
      <c r="G9" s="124"/>
      <c r="H9" s="124"/>
      <c r="I9" s="124"/>
      <c r="J9" s="124"/>
      <c r="L9" s="125" t="s">
        <v>449</v>
      </c>
      <c r="M9" s="1">
        <v>3688</v>
      </c>
      <c r="N9" s="1">
        <v>28751</v>
      </c>
      <c r="P9" s="125" t="s">
        <v>277</v>
      </c>
      <c r="Q9" s="1">
        <v>67744</v>
      </c>
      <c r="R9" s="1">
        <v>6237</v>
      </c>
      <c r="S9" s="1"/>
      <c r="T9" s="125" t="s">
        <v>495</v>
      </c>
      <c r="U9" s="1">
        <v>67172</v>
      </c>
      <c r="V9" s="1">
        <v>5947</v>
      </c>
    </row>
    <row r="10" spans="1:33">
      <c r="A10" s="122" t="s">
        <v>276</v>
      </c>
      <c r="B10" s="129">
        <v>93</v>
      </c>
      <c r="C10" s="129">
        <v>237</v>
      </c>
      <c r="D10" s="128"/>
      <c r="E10" s="128"/>
      <c r="F10" s="128"/>
      <c r="G10" s="128"/>
      <c r="H10" s="128"/>
      <c r="I10" s="128"/>
      <c r="J10" s="128"/>
      <c r="L10" s="125" t="s">
        <v>452</v>
      </c>
      <c r="M10" s="1">
        <v>3548</v>
      </c>
      <c r="N10" s="1">
        <v>28413</v>
      </c>
      <c r="P10" s="125" t="s">
        <v>279</v>
      </c>
      <c r="Q10" s="1">
        <v>67588</v>
      </c>
      <c r="R10" s="1">
        <v>6212</v>
      </c>
      <c r="S10" s="1"/>
      <c r="T10" s="125" t="s">
        <v>528</v>
      </c>
      <c r="U10" s="1">
        <v>69094</v>
      </c>
      <c r="V10" s="1">
        <v>6039</v>
      </c>
    </row>
    <row r="11" spans="1:33">
      <c r="A11" s="122" t="s">
        <v>278</v>
      </c>
      <c r="B11" s="129">
        <v>533</v>
      </c>
      <c r="C11" s="129">
        <v>468</v>
      </c>
      <c r="D11" s="128"/>
      <c r="E11" s="128"/>
      <c r="F11" s="128"/>
      <c r="G11" s="128"/>
      <c r="H11" s="128"/>
      <c r="I11" s="128"/>
      <c r="J11" s="128"/>
      <c r="L11" s="125" t="s">
        <v>460</v>
      </c>
      <c r="M11" s="1">
        <v>3913</v>
      </c>
      <c r="N11" s="1">
        <v>28199</v>
      </c>
      <c r="P11" s="125" t="s">
        <v>281</v>
      </c>
      <c r="Q11" s="1">
        <v>65347</v>
      </c>
      <c r="R11" s="1">
        <v>6111</v>
      </c>
      <c r="S11" s="1"/>
      <c r="T11" s="125" t="s">
        <v>497</v>
      </c>
      <c r="U11" s="1">
        <v>70123</v>
      </c>
      <c r="V11" s="1">
        <v>6055</v>
      </c>
    </row>
    <row r="12" spans="1:33">
      <c r="A12" s="122" t="s">
        <v>280</v>
      </c>
      <c r="B12" s="23">
        <v>22</v>
      </c>
      <c r="C12" s="23">
        <v>64</v>
      </c>
      <c r="D12" s="1"/>
      <c r="E12" s="1"/>
      <c r="F12" s="1"/>
      <c r="G12" s="1"/>
      <c r="H12" s="1"/>
      <c r="I12" s="1"/>
      <c r="J12" s="1"/>
      <c r="L12" s="125" t="s">
        <v>469</v>
      </c>
      <c r="M12" s="1">
        <v>3490</v>
      </c>
      <c r="N12" s="1">
        <v>29323</v>
      </c>
      <c r="P12" s="125" t="s">
        <v>283</v>
      </c>
      <c r="Q12" s="1">
        <v>67927</v>
      </c>
      <c r="R12" s="1">
        <v>6200</v>
      </c>
      <c r="S12" s="1"/>
      <c r="T12" s="125" t="s">
        <v>526</v>
      </c>
      <c r="U12" s="1">
        <v>72856</v>
      </c>
      <c r="V12" s="1">
        <v>6181</v>
      </c>
    </row>
    <row r="13" spans="1:33">
      <c r="A13" s="122" t="s">
        <v>282</v>
      </c>
      <c r="B13" s="23">
        <v>15</v>
      </c>
      <c r="C13" s="23">
        <v>102</v>
      </c>
      <c r="D13" s="1"/>
      <c r="E13" s="1"/>
      <c r="F13" s="1"/>
      <c r="G13" s="1"/>
      <c r="H13" s="1"/>
      <c r="I13" s="1"/>
      <c r="J13" s="1"/>
      <c r="L13" s="125" t="s">
        <v>472</v>
      </c>
      <c r="M13" s="1">
        <v>3136</v>
      </c>
      <c r="N13" s="1">
        <v>30095</v>
      </c>
      <c r="P13" s="125" t="s">
        <v>285</v>
      </c>
      <c r="Q13" s="1">
        <v>70772</v>
      </c>
      <c r="R13" s="1">
        <v>6369</v>
      </c>
      <c r="S13" s="1"/>
      <c r="T13" s="125" t="s">
        <v>531</v>
      </c>
      <c r="U13" s="1">
        <v>76257</v>
      </c>
      <c r="V13" s="1">
        <v>6337</v>
      </c>
    </row>
    <row r="14" spans="1:33">
      <c r="A14" s="122" t="s">
        <v>284</v>
      </c>
      <c r="B14" s="23">
        <v>508</v>
      </c>
      <c r="C14" s="23">
        <v>916</v>
      </c>
      <c r="D14" s="1"/>
      <c r="E14" s="1"/>
      <c r="F14" s="1"/>
      <c r="G14" s="1"/>
      <c r="H14" s="1"/>
      <c r="I14" s="1"/>
      <c r="J14" s="1"/>
      <c r="L14" s="125" t="s">
        <v>473</v>
      </c>
      <c r="M14" s="1">
        <v>2950</v>
      </c>
      <c r="N14" s="1">
        <v>30324</v>
      </c>
      <c r="P14" s="125" t="s">
        <v>286</v>
      </c>
      <c r="Q14" s="1">
        <v>70668</v>
      </c>
      <c r="R14" s="1">
        <v>6356</v>
      </c>
      <c r="S14" s="1"/>
      <c r="T14" s="125" t="s">
        <v>532</v>
      </c>
      <c r="U14" s="1">
        <v>77571</v>
      </c>
      <c r="V14" s="308">
        <v>6413</v>
      </c>
    </row>
    <row r="15" spans="1:33">
      <c r="A15" s="133" t="s">
        <v>131</v>
      </c>
      <c r="B15" s="134">
        <f>SUM(B3:B14)</f>
        <v>10405</v>
      </c>
      <c r="C15" s="134">
        <f>SUM(C3:C14)</f>
        <v>15255</v>
      </c>
      <c r="D15" s="1"/>
      <c r="E15" s="1"/>
      <c r="F15" s="1"/>
      <c r="G15" s="1"/>
      <c r="H15" s="1"/>
      <c r="I15" s="1"/>
      <c r="J15" s="1"/>
      <c r="L15" s="125" t="s">
        <v>474</v>
      </c>
      <c r="M15" s="1">
        <v>2208</v>
      </c>
      <c r="N15" s="1">
        <v>31282</v>
      </c>
      <c r="P15" s="125" t="s">
        <v>287</v>
      </c>
      <c r="Q15" s="1">
        <v>69985</v>
      </c>
      <c r="R15" s="1">
        <v>6323</v>
      </c>
      <c r="S15" s="1"/>
      <c r="T15" s="125" t="s">
        <v>534</v>
      </c>
      <c r="U15" s="1">
        <v>77861</v>
      </c>
      <c r="V15" s="308">
        <v>6486</v>
      </c>
    </row>
    <row r="16" spans="1:33">
      <c r="L16" s="125" t="s">
        <v>476</v>
      </c>
      <c r="M16" s="1">
        <v>2564</v>
      </c>
      <c r="N16" s="1">
        <v>31640</v>
      </c>
      <c r="P16" s="125" t="s">
        <v>289</v>
      </c>
      <c r="Q16" s="1">
        <v>72657</v>
      </c>
      <c r="R16" s="1">
        <v>6410</v>
      </c>
      <c r="S16" s="1"/>
      <c r="T16" s="125" t="s">
        <v>536</v>
      </c>
      <c r="U16" s="1">
        <v>76418</v>
      </c>
      <c r="V16" s="308">
        <v>6412</v>
      </c>
    </row>
    <row r="17" spans="1:27">
      <c r="A17" s="26" t="s">
        <v>288</v>
      </c>
      <c r="B17" s="26"/>
      <c r="L17" s="125" t="s">
        <v>479</v>
      </c>
      <c r="M17" s="1">
        <v>3532</v>
      </c>
      <c r="N17" s="1">
        <v>31328</v>
      </c>
      <c r="P17" s="125" t="s">
        <v>291</v>
      </c>
      <c r="Q17" s="1">
        <v>75727</v>
      </c>
      <c r="R17" s="1">
        <v>6657</v>
      </c>
      <c r="S17" s="1"/>
      <c r="T17" s="125" t="s">
        <v>544</v>
      </c>
      <c r="U17" s="1">
        <v>78244</v>
      </c>
      <c r="V17" s="1">
        <v>6446</v>
      </c>
    </row>
    <row r="18" spans="1:27">
      <c r="A18" s="26" t="s">
        <v>290</v>
      </c>
      <c r="B18" s="26"/>
      <c r="L18" s="125" t="s">
        <v>482</v>
      </c>
      <c r="M18" s="1">
        <v>3056</v>
      </c>
      <c r="N18" s="1">
        <v>31238</v>
      </c>
      <c r="P18" s="125" t="s">
        <v>292</v>
      </c>
      <c r="Q18" s="1">
        <v>75348</v>
      </c>
      <c r="R18" s="1">
        <v>6627</v>
      </c>
      <c r="S18" s="1"/>
      <c r="T18" s="125" t="s">
        <v>545</v>
      </c>
      <c r="U18" s="1">
        <v>79652</v>
      </c>
      <c r="V18" s="1">
        <v>6491</v>
      </c>
    </row>
    <row r="19" spans="1:27">
      <c r="D19" s="124"/>
      <c r="L19" s="125" t="s">
        <v>485</v>
      </c>
      <c r="M19" s="1">
        <v>4116</v>
      </c>
      <c r="N19" s="1">
        <v>30397</v>
      </c>
      <c r="P19" s="125" t="s">
        <v>293</v>
      </c>
      <c r="Q19" s="1">
        <v>74267</v>
      </c>
      <c r="R19" s="1">
        <v>6529</v>
      </c>
      <c r="S19" s="1"/>
      <c r="T19" s="125" t="s">
        <v>547</v>
      </c>
      <c r="U19" s="1">
        <v>80460</v>
      </c>
      <c r="V19" s="1">
        <v>6533</v>
      </c>
    </row>
    <row r="20" spans="1:27" ht="18" customHeight="1">
      <c r="A20" s="544" t="s">
        <v>464</v>
      </c>
      <c r="B20" s="544"/>
      <c r="C20" s="544"/>
      <c r="D20" s="124"/>
      <c r="L20" s="125" t="s">
        <v>486</v>
      </c>
      <c r="M20" s="1">
        <v>5517</v>
      </c>
      <c r="N20" s="1">
        <v>29863</v>
      </c>
      <c r="P20" s="125" t="s">
        <v>294</v>
      </c>
      <c r="Q20" s="1">
        <v>77781</v>
      </c>
      <c r="R20" s="1">
        <v>6607</v>
      </c>
      <c r="S20" s="1"/>
      <c r="T20" s="125" t="s">
        <v>563</v>
      </c>
      <c r="U20" s="1">
        <v>80434</v>
      </c>
      <c r="V20" s="308">
        <v>6494</v>
      </c>
    </row>
    <row r="21" spans="1:27" ht="33">
      <c r="A21" s="120" t="s">
        <v>728</v>
      </c>
      <c r="B21" s="121" t="s">
        <v>546</v>
      </c>
      <c r="C21" s="121" t="s">
        <v>535</v>
      </c>
      <c r="D21" s="130"/>
      <c r="L21" s="409" t="s">
        <v>494</v>
      </c>
      <c r="M21" s="410">
        <v>6589</v>
      </c>
      <c r="N21" s="410">
        <v>26844</v>
      </c>
      <c r="P21" s="125" t="s">
        <v>296</v>
      </c>
      <c r="Q21" s="1">
        <v>78744</v>
      </c>
      <c r="R21" s="1">
        <v>6745</v>
      </c>
      <c r="S21" s="1"/>
      <c r="T21" s="125" t="s">
        <v>564</v>
      </c>
      <c r="U21" s="1">
        <v>80126</v>
      </c>
      <c r="V21" s="1">
        <v>6441</v>
      </c>
    </row>
    <row r="22" spans="1:27" ht="15" customHeight="1">
      <c r="A22" s="131" t="s">
        <v>295</v>
      </c>
      <c r="B22" s="124">
        <v>382880</v>
      </c>
      <c r="C22" s="124">
        <v>27538</v>
      </c>
      <c r="D22" s="130"/>
      <c r="L22" s="125" t="s">
        <v>497</v>
      </c>
      <c r="M22" s="1">
        <v>7960</v>
      </c>
      <c r="N22" s="1">
        <v>23866</v>
      </c>
      <c r="P22" s="125" t="s">
        <v>298</v>
      </c>
      <c r="Q22" s="1">
        <v>79025</v>
      </c>
      <c r="R22" s="1">
        <v>6746</v>
      </c>
      <c r="S22" s="1"/>
      <c r="T22" s="125" t="s">
        <v>565</v>
      </c>
      <c r="U22" s="1">
        <v>81572</v>
      </c>
      <c r="V22" s="1">
        <v>6468</v>
      </c>
    </row>
    <row r="23" spans="1:27" ht="26.25">
      <c r="A23" s="135" t="s">
        <v>297</v>
      </c>
      <c r="B23" s="134">
        <v>90673</v>
      </c>
      <c r="C23" s="134">
        <v>6628</v>
      </c>
      <c r="D23" s="130"/>
      <c r="L23" s="125" t="s">
        <v>526</v>
      </c>
      <c r="M23" s="1">
        <v>9719</v>
      </c>
      <c r="N23" s="1">
        <v>20960</v>
      </c>
      <c r="P23" s="125" t="s">
        <v>300</v>
      </c>
      <c r="Q23" s="1">
        <v>77908</v>
      </c>
      <c r="R23" s="1">
        <v>6690</v>
      </c>
      <c r="S23" s="1"/>
      <c r="T23" s="125" t="s">
        <v>566</v>
      </c>
      <c r="U23" s="1">
        <v>81803</v>
      </c>
      <c r="V23" s="308">
        <v>6461</v>
      </c>
    </row>
    <row r="24" spans="1:27">
      <c r="A24" s="131" t="s">
        <v>299</v>
      </c>
      <c r="B24" s="123">
        <v>29893</v>
      </c>
      <c r="C24" s="130">
        <v>468</v>
      </c>
      <c r="D24" s="130"/>
      <c r="L24" s="125" t="s">
        <v>531</v>
      </c>
      <c r="M24" s="1">
        <v>11492</v>
      </c>
      <c r="N24" s="1">
        <v>19636</v>
      </c>
      <c r="P24" s="125" t="s">
        <v>302</v>
      </c>
      <c r="Q24" s="1">
        <v>79828</v>
      </c>
      <c r="R24" s="1">
        <v>6686</v>
      </c>
      <c r="S24" s="1"/>
      <c r="T24" s="125" t="s">
        <v>567</v>
      </c>
      <c r="U24" s="308">
        <v>83090</v>
      </c>
      <c r="V24" s="308">
        <v>6507</v>
      </c>
    </row>
    <row r="25" spans="1:27">
      <c r="A25" s="132" t="s">
        <v>301</v>
      </c>
      <c r="B25" s="124">
        <v>24394</v>
      </c>
      <c r="C25" s="130">
        <v>210</v>
      </c>
      <c r="D25" s="130"/>
      <c r="L25" s="125" t="s">
        <v>532</v>
      </c>
      <c r="M25" s="1">
        <v>12804</v>
      </c>
      <c r="N25" s="1">
        <v>19255</v>
      </c>
      <c r="P25" s="125" t="s">
        <v>304</v>
      </c>
      <c r="Q25" s="1">
        <v>81309</v>
      </c>
      <c r="R25" s="1">
        <v>6794</v>
      </c>
      <c r="S25" s="1"/>
      <c r="T25" s="125" t="s">
        <v>568</v>
      </c>
      <c r="U25" s="1">
        <v>84209</v>
      </c>
      <c r="V25" s="1">
        <v>6565</v>
      </c>
    </row>
    <row r="26" spans="1:27">
      <c r="A26" s="132" t="s">
        <v>303</v>
      </c>
      <c r="B26" s="124">
        <v>5324</v>
      </c>
      <c r="C26" s="130">
        <v>242</v>
      </c>
      <c r="D26" s="124"/>
      <c r="L26" s="125" t="s">
        <v>534</v>
      </c>
      <c r="M26" s="1">
        <v>9201</v>
      </c>
      <c r="N26" s="1">
        <v>18853</v>
      </c>
      <c r="P26" s="125" t="s">
        <v>306</v>
      </c>
      <c r="Q26" s="1">
        <v>81481</v>
      </c>
      <c r="R26" s="1">
        <v>6748</v>
      </c>
      <c r="S26" s="1"/>
      <c r="T26" s="125" t="s">
        <v>569</v>
      </c>
      <c r="U26" s="1">
        <v>84918</v>
      </c>
      <c r="V26" s="1">
        <v>6621</v>
      </c>
    </row>
    <row r="27" spans="1:27">
      <c r="A27" s="132" t="s">
        <v>305</v>
      </c>
      <c r="B27" s="124">
        <v>24</v>
      </c>
      <c r="C27" s="130">
        <v>4</v>
      </c>
      <c r="D27" s="124"/>
      <c r="L27" s="125" t="s">
        <v>536</v>
      </c>
      <c r="M27" s="1">
        <v>7342</v>
      </c>
      <c r="N27" s="1">
        <v>19438</v>
      </c>
      <c r="P27" s="125" t="s">
        <v>308</v>
      </c>
      <c r="Q27" s="1">
        <v>80384</v>
      </c>
      <c r="R27" s="1">
        <v>6695</v>
      </c>
      <c r="S27" s="1"/>
      <c r="T27" s="125" t="s">
        <v>570</v>
      </c>
      <c r="U27" s="308">
        <v>85567</v>
      </c>
      <c r="V27" s="1">
        <v>6652</v>
      </c>
    </row>
    <row r="28" spans="1:27">
      <c r="A28" s="132" t="s">
        <v>307</v>
      </c>
      <c r="B28" s="124">
        <v>151</v>
      </c>
      <c r="C28" s="130">
        <v>12</v>
      </c>
      <c r="D28" s="130"/>
      <c r="L28" s="125" t="s">
        <v>544</v>
      </c>
      <c r="M28" s="1">
        <v>9116</v>
      </c>
      <c r="N28" s="1">
        <v>18845</v>
      </c>
      <c r="P28" s="125" t="s">
        <v>311</v>
      </c>
      <c r="Q28" s="1">
        <v>81715</v>
      </c>
      <c r="R28" s="1">
        <v>6652</v>
      </c>
      <c r="S28" s="1"/>
      <c r="T28" s="125" t="s">
        <v>571</v>
      </c>
      <c r="U28" s="308">
        <v>85035</v>
      </c>
      <c r="V28" s="1">
        <v>6574</v>
      </c>
    </row>
    <row r="29" spans="1:27">
      <c r="A29" s="131" t="s">
        <v>309</v>
      </c>
      <c r="B29" s="123">
        <v>37504</v>
      </c>
      <c r="C29" s="124">
        <v>4226</v>
      </c>
      <c r="D29" s="130"/>
      <c r="L29" s="125" t="s">
        <v>545</v>
      </c>
      <c r="M29" s="1">
        <v>12712</v>
      </c>
      <c r="N29" s="1">
        <v>18385</v>
      </c>
      <c r="P29" s="125" t="s">
        <v>314</v>
      </c>
      <c r="Q29" s="1">
        <v>83328</v>
      </c>
      <c r="R29" s="1">
        <v>6802</v>
      </c>
      <c r="S29" s="1"/>
      <c r="T29" s="125" t="s">
        <v>584</v>
      </c>
      <c r="U29" s="308">
        <v>85722</v>
      </c>
      <c r="V29" s="1">
        <v>6592</v>
      </c>
      <c r="X29" s="228"/>
    </row>
    <row r="30" spans="1:27">
      <c r="A30" s="132" t="s">
        <v>312</v>
      </c>
      <c r="B30" s="124">
        <v>22813</v>
      </c>
      <c r="C30" s="124">
        <v>2250</v>
      </c>
      <c r="D30" s="124"/>
      <c r="L30" s="125" t="s">
        <v>547</v>
      </c>
      <c r="M30" s="1">
        <v>11572</v>
      </c>
      <c r="N30" s="1">
        <v>17978</v>
      </c>
      <c r="P30" s="125" t="s">
        <v>317</v>
      </c>
      <c r="Q30" s="1">
        <v>72704</v>
      </c>
      <c r="R30" s="1">
        <v>5780</v>
      </c>
      <c r="S30" s="1"/>
      <c r="T30" s="125" t="s">
        <v>589</v>
      </c>
      <c r="U30" s="308">
        <v>86820</v>
      </c>
      <c r="V30" s="1">
        <v>6618</v>
      </c>
    </row>
    <row r="31" spans="1:27">
      <c r="A31" s="132" t="s">
        <v>315</v>
      </c>
      <c r="B31" s="124">
        <v>1043</v>
      </c>
      <c r="C31" s="130">
        <v>90</v>
      </c>
      <c r="D31" s="130"/>
      <c r="L31" s="125" t="s">
        <v>563</v>
      </c>
      <c r="M31" s="1">
        <v>10669</v>
      </c>
      <c r="N31" s="1">
        <v>17827</v>
      </c>
      <c r="P31" s="125" t="s">
        <v>444</v>
      </c>
      <c r="Q31" s="1">
        <v>72265</v>
      </c>
      <c r="R31" s="1">
        <v>5818</v>
      </c>
      <c r="S31" s="1"/>
      <c r="T31" s="125" t="s">
        <v>594</v>
      </c>
      <c r="U31" s="308">
        <v>86869</v>
      </c>
      <c r="V31" s="1">
        <v>6662</v>
      </c>
      <c r="AA31" s="390"/>
    </row>
    <row r="32" spans="1:27">
      <c r="A32" s="132" t="s">
        <v>318</v>
      </c>
      <c r="B32" s="124">
        <v>1781</v>
      </c>
      <c r="C32" s="130">
        <v>113</v>
      </c>
      <c r="D32" s="130"/>
      <c r="L32" s="125" t="s">
        <v>564</v>
      </c>
      <c r="M32" s="1">
        <v>12810</v>
      </c>
      <c r="N32" s="1">
        <v>17431</v>
      </c>
      <c r="O32" s="238"/>
      <c r="P32" s="315"/>
      <c r="T32" s="125" t="s">
        <v>596</v>
      </c>
      <c r="U32" s="308">
        <v>86472</v>
      </c>
      <c r="V32" s="1">
        <v>6612</v>
      </c>
      <c r="AA32" s="390"/>
    </row>
    <row r="33" spans="1:27">
      <c r="A33" s="132" t="s">
        <v>319</v>
      </c>
      <c r="B33" s="124">
        <v>11867</v>
      </c>
      <c r="C33" s="124">
        <v>1773</v>
      </c>
      <c r="D33" s="130"/>
      <c r="L33" s="125" t="s">
        <v>565</v>
      </c>
      <c r="M33" s="1">
        <v>12268</v>
      </c>
      <c r="N33" s="1">
        <v>17365</v>
      </c>
      <c r="P33" s="315"/>
      <c r="T33" s="125" t="s">
        <v>622</v>
      </c>
      <c r="U33" s="308">
        <v>86177</v>
      </c>
      <c r="V33" s="308">
        <v>6581</v>
      </c>
      <c r="AA33" s="390"/>
    </row>
    <row r="34" spans="1:27">
      <c r="A34" s="131" t="s">
        <v>320</v>
      </c>
      <c r="B34" s="124">
        <v>0</v>
      </c>
      <c r="C34" s="130">
        <v>0</v>
      </c>
      <c r="D34" s="130"/>
      <c r="L34" s="125" t="s">
        <v>566</v>
      </c>
      <c r="M34" s="1">
        <v>12773</v>
      </c>
      <c r="N34" s="1">
        <v>17217</v>
      </c>
      <c r="P34" s="127"/>
      <c r="T34" s="125" t="s">
        <v>625</v>
      </c>
      <c r="U34" s="308">
        <v>86903</v>
      </c>
      <c r="V34" s="1">
        <v>6580</v>
      </c>
      <c r="AA34" s="390"/>
    </row>
    <row r="35" spans="1:27">
      <c r="A35" s="132" t="s">
        <v>321</v>
      </c>
      <c r="B35" s="124">
        <v>0</v>
      </c>
      <c r="C35" s="130">
        <v>0</v>
      </c>
      <c r="D35" s="130"/>
      <c r="L35" s="125" t="s">
        <v>567</v>
      </c>
      <c r="M35" s="1">
        <v>12773</v>
      </c>
      <c r="N35" s="1">
        <v>17430</v>
      </c>
      <c r="P35" s="127"/>
      <c r="T35" s="125" t="s">
        <v>626</v>
      </c>
      <c r="U35" s="308">
        <v>86870</v>
      </c>
      <c r="V35" s="1">
        <v>6568</v>
      </c>
      <c r="AA35" s="390"/>
    </row>
    <row r="36" spans="1:27">
      <c r="A36" s="131" t="s">
        <v>322</v>
      </c>
      <c r="B36" s="124">
        <v>7518</v>
      </c>
      <c r="C36" s="130">
        <v>965</v>
      </c>
      <c r="D36" s="130"/>
      <c r="L36" s="125" t="s">
        <v>568</v>
      </c>
      <c r="M36" s="1">
        <v>13056</v>
      </c>
      <c r="N36" s="1">
        <v>17259</v>
      </c>
      <c r="T36" s="125" t="s">
        <v>630</v>
      </c>
      <c r="U36" s="242">
        <v>88343</v>
      </c>
      <c r="V36" s="242">
        <v>6641</v>
      </c>
      <c r="AA36" s="390"/>
    </row>
    <row r="37" spans="1:27">
      <c r="A37" s="132" t="s">
        <v>323</v>
      </c>
      <c r="B37" s="124">
        <v>615</v>
      </c>
      <c r="C37" s="130">
        <v>15</v>
      </c>
      <c r="D37" s="130"/>
      <c r="L37" s="125" t="s">
        <v>569</v>
      </c>
      <c r="M37" s="1">
        <v>12069</v>
      </c>
      <c r="N37" s="1">
        <v>16910</v>
      </c>
      <c r="T37" s="125" t="s">
        <v>636</v>
      </c>
      <c r="U37" s="242">
        <v>89714</v>
      </c>
      <c r="V37" s="242">
        <v>6632</v>
      </c>
      <c r="AA37" s="390"/>
    </row>
    <row r="38" spans="1:27">
      <c r="A38" s="132" t="s">
        <v>324</v>
      </c>
      <c r="B38" s="124">
        <v>3580</v>
      </c>
      <c r="C38" s="130">
        <v>879</v>
      </c>
      <c r="D38" s="130"/>
      <c r="L38" s="125" t="s">
        <v>570</v>
      </c>
      <c r="M38" s="1">
        <v>11365</v>
      </c>
      <c r="N38" s="1">
        <v>16348</v>
      </c>
      <c r="T38" s="125" t="s">
        <v>638</v>
      </c>
      <c r="U38" s="242">
        <v>90381</v>
      </c>
      <c r="V38" s="242">
        <v>6675</v>
      </c>
      <c r="W38" s="109"/>
      <c r="AA38" s="390"/>
    </row>
    <row r="39" spans="1:27">
      <c r="A39" s="132" t="s">
        <v>325</v>
      </c>
      <c r="B39" s="124">
        <v>3323</v>
      </c>
      <c r="C39" s="130">
        <v>71</v>
      </c>
      <c r="D39" s="130"/>
      <c r="L39" s="125" t="s">
        <v>571</v>
      </c>
      <c r="M39" s="1">
        <v>10223</v>
      </c>
      <c r="N39" s="1">
        <v>16584</v>
      </c>
      <c r="T39" s="125" t="s">
        <v>640</v>
      </c>
      <c r="U39" s="242">
        <v>90856</v>
      </c>
      <c r="V39" s="1">
        <v>6716</v>
      </c>
    </row>
    <row r="40" spans="1:27">
      <c r="A40" s="131" t="s">
        <v>326</v>
      </c>
      <c r="B40" s="124">
        <v>1343</v>
      </c>
      <c r="C40" s="130">
        <v>69</v>
      </c>
      <c r="D40" s="130"/>
      <c r="L40" s="125" t="s">
        <v>584</v>
      </c>
      <c r="M40" s="1">
        <v>8734</v>
      </c>
      <c r="N40" s="1">
        <v>16619</v>
      </c>
      <c r="T40" s="125" t="s">
        <v>644</v>
      </c>
      <c r="U40" s="242">
        <v>89684</v>
      </c>
      <c r="V40" s="242">
        <v>6652</v>
      </c>
    </row>
    <row r="41" spans="1:27">
      <c r="A41" s="132" t="s">
        <v>327</v>
      </c>
      <c r="B41" s="124">
        <v>1279</v>
      </c>
      <c r="C41" s="130">
        <v>60</v>
      </c>
      <c r="D41" s="130"/>
      <c r="L41" s="125" t="s">
        <v>589</v>
      </c>
      <c r="M41" s="1">
        <v>10918</v>
      </c>
      <c r="N41" s="1">
        <v>16313</v>
      </c>
      <c r="T41" s="125" t="s">
        <v>725</v>
      </c>
      <c r="U41" s="242">
        <v>90673</v>
      </c>
      <c r="V41" s="242">
        <v>6628</v>
      </c>
      <c r="W41" s="301"/>
    </row>
    <row r="42" spans="1:27">
      <c r="A42" s="132" t="s">
        <v>328</v>
      </c>
      <c r="B42" s="124">
        <v>64</v>
      </c>
      <c r="C42" s="130">
        <v>9</v>
      </c>
      <c r="D42" s="130"/>
      <c r="L42" s="125" t="s">
        <v>594</v>
      </c>
      <c r="M42" s="420">
        <v>8301</v>
      </c>
      <c r="N42" s="420">
        <v>16116</v>
      </c>
      <c r="T42" s="125"/>
      <c r="U42" s="242"/>
      <c r="V42" s="242"/>
    </row>
    <row r="43" spans="1:27">
      <c r="A43" s="131" t="s">
        <v>329</v>
      </c>
      <c r="B43" s="124">
        <v>3293</v>
      </c>
      <c r="C43" s="130">
        <v>43</v>
      </c>
      <c r="D43" s="130"/>
      <c r="L43" s="125" t="s">
        <v>596</v>
      </c>
      <c r="M43" s="420">
        <v>8833</v>
      </c>
      <c r="N43" s="420">
        <v>15893</v>
      </c>
      <c r="T43" s="125"/>
      <c r="U43" s="242"/>
      <c r="V43" s="242"/>
    </row>
    <row r="44" spans="1:27">
      <c r="A44" s="132" t="s">
        <v>330</v>
      </c>
      <c r="B44" s="124">
        <v>1151</v>
      </c>
      <c r="C44" s="130">
        <v>15</v>
      </c>
      <c r="D44" s="130"/>
      <c r="L44" s="125" t="s">
        <v>622</v>
      </c>
      <c r="M44" s="420">
        <v>10360</v>
      </c>
      <c r="N44" s="420">
        <v>15629</v>
      </c>
      <c r="T44" s="125"/>
      <c r="U44" s="110"/>
      <c r="V44" s="110"/>
    </row>
    <row r="45" spans="1:27">
      <c r="A45" s="132" t="s">
        <v>331</v>
      </c>
      <c r="B45" s="124">
        <v>2142</v>
      </c>
      <c r="C45" s="130">
        <v>28</v>
      </c>
      <c r="D45" s="130"/>
      <c r="L45" s="125" t="s">
        <v>625</v>
      </c>
      <c r="M45" s="420">
        <v>10892</v>
      </c>
      <c r="N45" s="420">
        <v>15303</v>
      </c>
    </row>
    <row r="46" spans="1:27" ht="15" customHeight="1">
      <c r="A46" s="131" t="s">
        <v>332</v>
      </c>
      <c r="B46" s="124">
        <v>1420</v>
      </c>
      <c r="C46" s="130">
        <v>111</v>
      </c>
      <c r="D46" s="130"/>
      <c r="L46" s="125" t="s">
        <v>626</v>
      </c>
      <c r="M46" s="420">
        <v>10403</v>
      </c>
      <c r="N46" s="420">
        <v>15485</v>
      </c>
      <c r="O46" s="211"/>
      <c r="P46" s="211"/>
      <c r="Q46" s="211"/>
    </row>
    <row r="47" spans="1:27">
      <c r="A47" s="132" t="s">
        <v>333</v>
      </c>
      <c r="B47" s="124">
        <v>1314</v>
      </c>
      <c r="C47" s="130">
        <v>92</v>
      </c>
      <c r="D47" s="130"/>
      <c r="L47" s="125" t="s">
        <v>630</v>
      </c>
      <c r="M47" s="420">
        <v>10900</v>
      </c>
      <c r="N47" s="420">
        <v>15235</v>
      </c>
      <c r="O47" s="211"/>
      <c r="P47" s="211"/>
      <c r="Q47" s="211"/>
    </row>
    <row r="48" spans="1:27">
      <c r="A48" s="132" t="s">
        <v>334</v>
      </c>
      <c r="B48" s="124">
        <v>106</v>
      </c>
      <c r="C48" s="130">
        <v>19</v>
      </c>
      <c r="D48" s="130"/>
      <c r="L48" s="125" t="s">
        <v>636</v>
      </c>
      <c r="M48" s="420">
        <v>12230</v>
      </c>
      <c r="N48" s="420">
        <v>15532</v>
      </c>
      <c r="O48" s="211"/>
      <c r="P48" s="211"/>
      <c r="Q48" s="211"/>
    </row>
    <row r="49" spans="1:14" ht="15" customHeight="1">
      <c r="A49" s="132" t="s">
        <v>335</v>
      </c>
      <c r="B49" s="124">
        <v>0</v>
      </c>
      <c r="C49" s="130">
        <v>0</v>
      </c>
      <c r="D49" s="130"/>
      <c r="L49" s="125" t="s">
        <v>638</v>
      </c>
      <c r="M49" s="420">
        <v>12011</v>
      </c>
      <c r="N49" s="420">
        <v>15312</v>
      </c>
    </row>
    <row r="50" spans="1:14">
      <c r="A50" s="131" t="s">
        <v>336</v>
      </c>
      <c r="B50" s="123">
        <v>2441</v>
      </c>
      <c r="C50" s="130">
        <v>201</v>
      </c>
      <c r="D50" s="130"/>
      <c r="L50" s="125" t="s">
        <v>640</v>
      </c>
      <c r="M50" s="420">
        <v>10014</v>
      </c>
      <c r="N50" s="420">
        <v>14969</v>
      </c>
    </row>
    <row r="51" spans="1:14">
      <c r="A51" s="132" t="s">
        <v>337</v>
      </c>
      <c r="B51" s="124">
        <v>1715</v>
      </c>
      <c r="C51" s="130">
        <v>160</v>
      </c>
      <c r="D51" s="130"/>
      <c r="L51" s="125" t="s">
        <v>644</v>
      </c>
      <c r="M51" s="420">
        <v>10711</v>
      </c>
      <c r="N51" s="420">
        <v>15228</v>
      </c>
    </row>
    <row r="52" spans="1:14">
      <c r="A52" s="132" t="s">
        <v>338</v>
      </c>
      <c r="B52" s="124">
        <v>124</v>
      </c>
      <c r="C52" s="130">
        <v>7</v>
      </c>
      <c r="D52" s="130"/>
      <c r="L52" s="125" t="s">
        <v>725</v>
      </c>
      <c r="M52" s="411">
        <v>10405</v>
      </c>
      <c r="N52" s="411">
        <v>15255</v>
      </c>
    </row>
    <row r="53" spans="1:14">
      <c r="A53" s="132" t="s">
        <v>339</v>
      </c>
      <c r="B53" s="124">
        <v>602</v>
      </c>
      <c r="C53" s="130">
        <v>34</v>
      </c>
      <c r="D53" s="130"/>
    </row>
    <row r="54" spans="1:14">
      <c r="A54" s="131" t="s">
        <v>340</v>
      </c>
      <c r="B54" s="124">
        <v>2337</v>
      </c>
      <c r="C54" s="130">
        <v>140</v>
      </c>
      <c r="D54" s="130"/>
    </row>
    <row r="55" spans="1:14">
      <c r="A55" s="132" t="s">
        <v>341</v>
      </c>
      <c r="B55" s="124">
        <v>1102</v>
      </c>
      <c r="C55" s="130">
        <v>58</v>
      </c>
      <c r="D55" s="130"/>
    </row>
    <row r="56" spans="1:14">
      <c r="A56" s="132" t="s">
        <v>342</v>
      </c>
      <c r="B56" s="124">
        <v>287</v>
      </c>
      <c r="C56" s="130">
        <v>31</v>
      </c>
      <c r="D56" s="130"/>
    </row>
    <row r="57" spans="1:14">
      <c r="A57" s="132" t="s">
        <v>343</v>
      </c>
      <c r="B57" s="124">
        <v>380</v>
      </c>
      <c r="C57" s="130">
        <v>15</v>
      </c>
      <c r="D57" s="130"/>
    </row>
    <row r="58" spans="1:14">
      <c r="A58" s="132" t="s">
        <v>344</v>
      </c>
      <c r="B58" s="124">
        <v>192</v>
      </c>
      <c r="C58" s="130">
        <v>14</v>
      </c>
      <c r="D58" s="130"/>
    </row>
    <row r="59" spans="1:14">
      <c r="A59" s="132" t="s">
        <v>345</v>
      </c>
      <c r="B59" s="124">
        <v>202</v>
      </c>
      <c r="C59" s="130">
        <v>13</v>
      </c>
      <c r="D59" s="130"/>
    </row>
    <row r="60" spans="1:14">
      <c r="A60" s="132" t="s">
        <v>346</v>
      </c>
      <c r="B60" s="124">
        <v>20</v>
      </c>
      <c r="C60" s="130">
        <v>4</v>
      </c>
      <c r="D60" s="130"/>
    </row>
    <row r="61" spans="1:14">
      <c r="A61" s="132" t="s">
        <v>347</v>
      </c>
      <c r="B61" s="124">
        <v>154</v>
      </c>
      <c r="C61" s="130">
        <v>5</v>
      </c>
      <c r="D61" s="130"/>
    </row>
    <row r="62" spans="1:14">
      <c r="A62" s="131" t="s">
        <v>348</v>
      </c>
      <c r="B62" s="124">
        <v>4924</v>
      </c>
      <c r="C62" s="130">
        <v>405</v>
      </c>
      <c r="D62" s="130"/>
    </row>
    <row r="63" spans="1:14">
      <c r="A63" s="132" t="s">
        <v>349</v>
      </c>
      <c r="B63" s="124">
        <v>139</v>
      </c>
      <c r="C63" s="130">
        <v>18</v>
      </c>
      <c r="D63" s="130"/>
    </row>
    <row r="64" spans="1:14">
      <c r="A64" s="132" t="s">
        <v>350</v>
      </c>
      <c r="B64" s="124">
        <v>671</v>
      </c>
      <c r="C64" s="130">
        <v>84</v>
      </c>
      <c r="D64" s="130"/>
    </row>
    <row r="65" spans="1:16">
      <c r="A65" s="132" t="s">
        <v>351</v>
      </c>
      <c r="B65" s="124">
        <v>1204</v>
      </c>
      <c r="C65" s="130">
        <v>68</v>
      </c>
      <c r="D65" s="130"/>
    </row>
    <row r="66" spans="1:16">
      <c r="A66" s="132" t="s">
        <v>352</v>
      </c>
      <c r="B66" s="124">
        <v>968</v>
      </c>
      <c r="C66" s="130">
        <v>88</v>
      </c>
    </row>
    <row r="67" spans="1:16">
      <c r="A67" s="132" t="s">
        <v>353</v>
      </c>
      <c r="B67" s="124">
        <v>271</v>
      </c>
      <c r="C67" s="130">
        <v>31</v>
      </c>
    </row>
    <row r="68" spans="1:16">
      <c r="A68" s="132" t="s">
        <v>354</v>
      </c>
      <c r="B68" s="124">
        <v>1671</v>
      </c>
      <c r="C68" s="130">
        <v>116</v>
      </c>
    </row>
    <row r="69" spans="1:16">
      <c r="A69" s="132"/>
      <c r="B69" s="124"/>
      <c r="C69" s="130"/>
    </row>
    <row r="70" spans="1:16">
      <c r="C70" s="130"/>
    </row>
    <row r="71" spans="1:16">
      <c r="C71" s="130"/>
    </row>
    <row r="72" spans="1:16">
      <c r="C72" s="130"/>
    </row>
    <row r="73" spans="1:16">
      <c r="C73" s="130"/>
      <c r="K73" s="541" t="s">
        <v>731</v>
      </c>
      <c r="L73" s="541"/>
      <c r="M73" s="541"/>
      <c r="N73" s="541"/>
      <c r="O73" s="541"/>
      <c r="P73" s="541"/>
    </row>
    <row r="74" spans="1:16">
      <c r="B74" s="408"/>
      <c r="C74" s="130"/>
      <c r="K74" s="541"/>
      <c r="L74" s="541"/>
      <c r="M74" s="541"/>
      <c r="N74" s="541"/>
      <c r="O74" s="541"/>
      <c r="P74" s="541"/>
    </row>
    <row r="75" spans="1:16">
      <c r="K75" s="541"/>
      <c r="L75" s="541"/>
      <c r="M75" s="541"/>
      <c r="N75" s="541"/>
      <c r="O75" s="541"/>
      <c r="P75" s="541"/>
    </row>
    <row r="76" spans="1:16">
      <c r="K76" s="541"/>
      <c r="L76" s="541"/>
      <c r="M76" s="541"/>
      <c r="N76" s="541"/>
      <c r="O76" s="541"/>
      <c r="P76" s="541"/>
    </row>
    <row r="77" spans="1:16">
      <c r="K77" s="541"/>
      <c r="L77" s="541"/>
      <c r="M77" s="541"/>
      <c r="N77" s="541"/>
      <c r="O77" s="541"/>
      <c r="P77" s="541"/>
    </row>
    <row r="78" spans="1:16">
      <c r="K78" s="541"/>
      <c r="L78" s="541"/>
      <c r="M78" s="541"/>
      <c r="N78" s="541"/>
      <c r="O78" s="541"/>
      <c r="P78" s="541"/>
    </row>
    <row r="79" spans="1:16">
      <c r="K79" s="541"/>
      <c r="L79" s="541"/>
      <c r="M79" s="541"/>
      <c r="N79" s="541"/>
      <c r="O79" s="541"/>
      <c r="P79" s="541"/>
    </row>
    <row r="80" spans="1:16">
      <c r="K80" s="541"/>
      <c r="L80" s="541"/>
      <c r="M80" s="541"/>
      <c r="N80" s="541"/>
      <c r="O80" s="541"/>
      <c r="P80" s="541"/>
    </row>
    <row r="81" spans="1:16">
      <c r="K81" s="541"/>
      <c r="L81" s="541"/>
      <c r="M81" s="541"/>
      <c r="N81" s="541"/>
      <c r="O81" s="541"/>
      <c r="P81" s="541"/>
    </row>
    <row r="82" spans="1:16">
      <c r="A82" s="320" t="s">
        <v>478</v>
      </c>
      <c r="B82" s="124"/>
      <c r="C82" s="130"/>
      <c r="K82" s="541"/>
      <c r="L82" s="541"/>
      <c r="M82" s="541"/>
      <c r="N82" s="541"/>
      <c r="O82" s="541"/>
      <c r="P82" s="541"/>
    </row>
    <row r="83" spans="1:16" ht="34.5">
      <c r="A83" s="371" t="s">
        <v>632</v>
      </c>
      <c r="K83" s="541"/>
      <c r="L83" s="541"/>
      <c r="M83" s="541"/>
      <c r="N83" s="541"/>
      <c r="O83" s="541"/>
      <c r="P83" s="541"/>
    </row>
    <row r="84" spans="1:16">
      <c r="K84" s="541"/>
      <c r="L84" s="541"/>
      <c r="M84" s="541"/>
      <c r="N84" s="541"/>
      <c r="O84" s="541"/>
      <c r="P84" s="541"/>
    </row>
    <row r="85" spans="1:16">
      <c r="K85" s="541"/>
      <c r="L85" s="541"/>
      <c r="M85" s="541"/>
      <c r="N85" s="541"/>
      <c r="O85" s="541"/>
      <c r="P85" s="541"/>
    </row>
    <row r="86" spans="1:16">
      <c r="A86" s="26" t="s">
        <v>355</v>
      </c>
      <c r="K86" s="541"/>
      <c r="L86" s="541"/>
      <c r="M86" s="541"/>
      <c r="N86" s="541"/>
      <c r="O86" s="541"/>
      <c r="P86" s="541"/>
    </row>
    <row r="87" spans="1:16">
      <c r="A87" s="26" t="s">
        <v>290</v>
      </c>
      <c r="K87" s="541"/>
      <c r="L87" s="541"/>
      <c r="M87" s="541"/>
      <c r="N87" s="541"/>
      <c r="O87" s="541"/>
      <c r="P87" s="541"/>
    </row>
    <row r="88" spans="1:16">
      <c r="K88" s="541"/>
      <c r="L88" s="541"/>
      <c r="M88" s="541"/>
      <c r="N88" s="541"/>
      <c r="O88" s="541"/>
      <c r="P88" s="541"/>
    </row>
  </sheetData>
  <sheetProtection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G23" sqref="G23"/>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5" t="s">
        <v>620</v>
      </c>
      <c r="B1" s="545"/>
      <c r="C1" s="545"/>
      <c r="D1" s="545"/>
    </row>
    <row r="2" spans="1:4" s="416" customFormat="1" ht="18.75" customHeight="1">
      <c r="A2" s="545"/>
      <c r="B2" s="545"/>
      <c r="C2" s="545"/>
      <c r="D2" s="545"/>
    </row>
    <row r="3" spans="1:4">
      <c r="A3" s="538">
        <v>2024</v>
      </c>
      <c r="B3" s="538"/>
      <c r="C3" s="538"/>
      <c r="D3" s="538"/>
    </row>
    <row r="4" spans="1:4" ht="51" customHeight="1">
      <c r="A4" s="519" t="s">
        <v>47</v>
      </c>
      <c r="B4" s="521" t="s">
        <v>618</v>
      </c>
      <c r="C4" s="522" t="s">
        <v>732</v>
      </c>
      <c r="D4" s="518" t="s">
        <v>619</v>
      </c>
    </row>
    <row r="5" spans="1:4" s="415" customFormat="1">
      <c r="A5" s="77" t="s">
        <v>470</v>
      </c>
      <c r="B5" s="434">
        <v>71652</v>
      </c>
      <c r="C5" s="434">
        <v>52774</v>
      </c>
      <c r="D5" s="435">
        <f>SUM(B5:C5)</f>
        <v>124426</v>
      </c>
    </row>
    <row r="6" spans="1:4">
      <c r="A6" s="77" t="s">
        <v>73</v>
      </c>
      <c r="B6" s="434"/>
      <c r="C6" s="434"/>
      <c r="D6" s="435"/>
    </row>
    <row r="7" spans="1:4">
      <c r="A7" s="77" t="s">
        <v>74</v>
      </c>
      <c r="B7" s="434"/>
      <c r="C7" s="434"/>
      <c r="D7" s="435"/>
    </row>
    <row r="8" spans="1:4" s="109" customFormat="1">
      <c r="A8" s="77" t="s">
        <v>75</v>
      </c>
      <c r="B8" s="434"/>
      <c r="C8" s="434"/>
      <c r="D8" s="435"/>
    </row>
    <row r="9" spans="1:4">
      <c r="A9" s="77" t="s">
        <v>76</v>
      </c>
      <c r="B9" s="434"/>
      <c r="C9" s="433"/>
      <c r="D9" s="435"/>
    </row>
    <row r="10" spans="1:4">
      <c r="A10" s="77" t="s">
        <v>77</v>
      </c>
      <c r="B10" s="434"/>
      <c r="C10" s="433"/>
      <c r="D10" s="435"/>
    </row>
    <row r="11" spans="1:4">
      <c r="A11" s="77" t="s">
        <v>78</v>
      </c>
      <c r="B11" s="434"/>
      <c r="C11" s="433"/>
      <c r="D11" s="435"/>
    </row>
    <row r="12" spans="1:4">
      <c r="A12" s="77" t="s">
        <v>79</v>
      </c>
      <c r="B12" s="434"/>
      <c r="C12" s="433"/>
      <c r="D12" s="435"/>
    </row>
    <row r="13" spans="1:4">
      <c r="A13" s="77" t="s">
        <v>80</v>
      </c>
      <c r="B13" s="434"/>
      <c r="C13" s="434"/>
      <c r="D13" s="435"/>
    </row>
    <row r="14" spans="1:4">
      <c r="A14" s="77" t="s">
        <v>81</v>
      </c>
      <c r="B14" s="434"/>
      <c r="C14" s="434"/>
      <c r="D14" s="435"/>
    </row>
    <row r="15" spans="1:4">
      <c r="A15" s="77" t="s">
        <v>82</v>
      </c>
      <c r="B15" s="434"/>
      <c r="C15" s="493"/>
      <c r="D15" s="435"/>
    </row>
    <row r="16" spans="1:4">
      <c r="A16" s="77" t="s">
        <v>83</v>
      </c>
      <c r="B16" s="490"/>
      <c r="C16" s="490"/>
      <c r="D16" s="435"/>
    </row>
    <row r="17" spans="1:9">
      <c r="A17" s="436" t="s">
        <v>735</v>
      </c>
      <c r="B17" s="437">
        <f>SUM(B5:B16)</f>
        <v>71652</v>
      </c>
      <c r="C17" s="437">
        <f t="shared" ref="C17:D17" si="0">SUM(C5:C16)</f>
        <v>52774</v>
      </c>
      <c r="D17" s="437">
        <f t="shared" si="0"/>
        <v>124426</v>
      </c>
    </row>
    <row r="19" spans="1:9">
      <c r="A19" s="413"/>
      <c r="B19" s="414"/>
      <c r="C19" s="414"/>
      <c r="D19" s="412"/>
      <c r="F19" s="419"/>
    </row>
    <row r="20" spans="1:9">
      <c r="F20" s="419"/>
      <c r="G20" s="419"/>
      <c r="H20" s="419"/>
      <c r="I20" s="419"/>
    </row>
    <row r="21" spans="1:9">
      <c r="F21" s="419"/>
      <c r="G21" s="419"/>
      <c r="H21" s="419"/>
      <c r="I21" s="419"/>
    </row>
    <row r="22" spans="1:9">
      <c r="A22" s="538">
        <v>2023</v>
      </c>
      <c r="B22" s="538"/>
      <c r="C22" s="538"/>
      <c r="D22" s="538"/>
      <c r="F22" s="419"/>
      <c r="G22" s="419"/>
      <c r="H22" s="419"/>
      <c r="I22" s="419"/>
    </row>
    <row r="23" spans="1:9" ht="51" customHeight="1">
      <c r="A23" s="519" t="s">
        <v>47</v>
      </c>
      <c r="B23" s="517" t="s">
        <v>590</v>
      </c>
      <c r="C23" s="522" t="s">
        <v>733</v>
      </c>
      <c r="D23" s="518" t="s">
        <v>619</v>
      </c>
      <c r="E23" s="520"/>
      <c r="F23" s="520"/>
      <c r="G23" s="230"/>
      <c r="H23" s="419"/>
      <c r="I23" s="419"/>
    </row>
    <row r="24" spans="1:9">
      <c r="A24" s="77" t="s">
        <v>470</v>
      </c>
      <c r="B24" s="434">
        <v>63723</v>
      </c>
      <c r="C24" s="434">
        <v>54694</v>
      </c>
      <c r="D24" s="490">
        <v>118417</v>
      </c>
      <c r="F24" s="419"/>
      <c r="G24" s="1"/>
      <c r="H24" s="419"/>
      <c r="I24" s="419"/>
    </row>
    <row r="25" spans="1:9">
      <c r="A25" s="77" t="s">
        <v>73</v>
      </c>
      <c r="B25" s="434">
        <v>59376</v>
      </c>
      <c r="C25" s="434">
        <v>54938</v>
      </c>
      <c r="D25" s="490">
        <v>114314</v>
      </c>
    </row>
    <row r="26" spans="1:9">
      <c r="A26" s="77" t="s">
        <v>74</v>
      </c>
      <c r="B26" s="434">
        <v>64470</v>
      </c>
      <c r="C26" s="434">
        <v>52164</v>
      </c>
      <c r="D26" s="490">
        <v>116634</v>
      </c>
    </row>
    <row r="27" spans="1:9">
      <c r="A27" s="77" t="s">
        <v>75</v>
      </c>
      <c r="B27" s="434">
        <v>63008</v>
      </c>
      <c r="C27" s="434">
        <v>24611</v>
      </c>
      <c r="D27" s="490">
        <v>87619</v>
      </c>
    </row>
    <row r="28" spans="1:9">
      <c r="A28" s="77" t="s">
        <v>76</v>
      </c>
      <c r="B28" s="434">
        <v>7803</v>
      </c>
      <c r="C28" s="434">
        <v>388</v>
      </c>
      <c r="D28" s="490">
        <v>8191</v>
      </c>
    </row>
    <row r="29" spans="1:9">
      <c r="A29" s="77" t="s">
        <v>77</v>
      </c>
      <c r="B29" s="434">
        <v>10389</v>
      </c>
      <c r="C29" s="434">
        <v>57</v>
      </c>
      <c r="D29" s="490">
        <v>10446</v>
      </c>
    </row>
    <row r="30" spans="1:9">
      <c r="A30" s="77" t="s">
        <v>78</v>
      </c>
      <c r="B30" s="434">
        <v>3924</v>
      </c>
      <c r="C30" s="434">
        <v>19</v>
      </c>
      <c r="D30" s="490">
        <v>3943</v>
      </c>
    </row>
    <row r="31" spans="1:9">
      <c r="A31" s="77" t="s">
        <v>79</v>
      </c>
      <c r="B31" s="434">
        <v>9392</v>
      </c>
      <c r="C31" s="434">
        <v>14</v>
      </c>
      <c r="D31" s="490">
        <v>9406</v>
      </c>
    </row>
    <row r="32" spans="1:9">
      <c r="A32" s="77" t="s">
        <v>80</v>
      </c>
      <c r="B32" s="434">
        <v>22555</v>
      </c>
      <c r="C32" s="434">
        <v>62</v>
      </c>
      <c r="D32" s="490">
        <v>22617</v>
      </c>
    </row>
    <row r="33" spans="1:4">
      <c r="A33" s="77" t="s">
        <v>81</v>
      </c>
      <c r="B33" s="434">
        <v>61302</v>
      </c>
      <c r="C33" s="434">
        <v>6434</v>
      </c>
      <c r="D33" s="490">
        <v>67736</v>
      </c>
    </row>
    <row r="34" spans="1:4">
      <c r="A34" s="77" t="s">
        <v>82</v>
      </c>
      <c r="B34" s="434">
        <v>93015</v>
      </c>
      <c r="C34" s="434">
        <v>32455</v>
      </c>
      <c r="D34" s="490">
        <v>125470</v>
      </c>
    </row>
    <row r="35" spans="1:4">
      <c r="A35" s="77" t="s">
        <v>83</v>
      </c>
      <c r="B35" s="434">
        <v>77905</v>
      </c>
      <c r="C35" s="434">
        <v>54852</v>
      </c>
      <c r="D35" s="490">
        <v>132757</v>
      </c>
    </row>
    <row r="36" spans="1:4">
      <c r="A36" s="436" t="s">
        <v>734</v>
      </c>
      <c r="B36" s="437">
        <v>536862</v>
      </c>
      <c r="C36" s="437">
        <v>280688</v>
      </c>
      <c r="D36" s="437">
        <v>817550</v>
      </c>
    </row>
    <row r="40" spans="1:4">
      <c r="A40" s="2" t="s">
        <v>621</v>
      </c>
    </row>
    <row r="41" spans="1:4">
      <c r="A41" s="2" t="s">
        <v>41</v>
      </c>
    </row>
  </sheetData>
  <sheetProtection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W40" sqref="W40"/>
    </sheetView>
  </sheetViews>
  <sheetFormatPr baseColWidth="10" defaultRowHeight="15"/>
  <cols>
    <col min="1" max="2" width="11.42578125" style="209"/>
    <col min="3" max="3" width="11.42578125" style="209" customWidth="1"/>
    <col min="4" max="7" width="11.42578125" style="209"/>
    <col min="8" max="8" width="0" style="209" hidden="1" customWidth="1"/>
    <col min="9" max="13" width="11.42578125" style="209"/>
    <col min="14" max="14" width="22.7109375" style="209" customWidth="1"/>
    <col min="15" max="15" width="22.5703125" style="209" customWidth="1"/>
    <col min="16" max="17" width="22.7109375" style="209" customWidth="1"/>
    <col min="18" max="16384" width="11.42578125" style="209"/>
  </cols>
  <sheetData>
    <row r="1" spans="1:19" s="118" customFormat="1" ht="22.5" customHeight="1">
      <c r="A1" s="546" t="s">
        <v>84</v>
      </c>
      <c r="B1" s="546"/>
      <c r="C1" s="546"/>
      <c r="D1" s="546"/>
      <c r="E1" s="546"/>
      <c r="F1" s="546"/>
      <c r="G1" s="546"/>
      <c r="H1" s="546"/>
      <c r="I1" s="546"/>
      <c r="J1" s="546"/>
      <c r="K1" s="546"/>
      <c r="L1" s="546"/>
      <c r="M1" s="546"/>
      <c r="N1" s="546"/>
      <c r="O1" s="546"/>
      <c r="P1" s="546"/>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47" t="s">
        <v>85</v>
      </c>
      <c r="B4" s="547"/>
      <c r="C4" s="547"/>
      <c r="D4" s="547"/>
      <c r="E4" s="547"/>
      <c r="F4" s="547"/>
      <c r="G4" s="11"/>
      <c r="H4" s="11"/>
      <c r="I4" s="547" t="s">
        <v>86</v>
      </c>
      <c r="J4" s="547"/>
      <c r="K4" s="547"/>
      <c r="L4" s="547"/>
      <c r="M4" s="547"/>
      <c r="N4" s="547"/>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99">
        <v>31445</v>
      </c>
      <c r="C6" s="399">
        <v>41598</v>
      </c>
      <c r="D6" s="309">
        <v>3980</v>
      </c>
      <c r="E6" s="400">
        <v>69063</v>
      </c>
      <c r="F6" s="376">
        <v>73043</v>
      </c>
      <c r="G6" s="9"/>
      <c r="H6" s="9"/>
      <c r="I6" s="137">
        <v>2012</v>
      </c>
      <c r="J6" s="19">
        <v>58916</v>
      </c>
      <c r="K6" s="19">
        <v>55674</v>
      </c>
      <c r="L6" s="19">
        <v>8673</v>
      </c>
      <c r="M6" s="19">
        <v>105917</v>
      </c>
      <c r="N6" s="375">
        <v>114590</v>
      </c>
    </row>
    <row r="7" spans="1:19" s="301" customFormat="1">
      <c r="A7" s="17">
        <v>45323</v>
      </c>
      <c r="B7" s="515">
        <v>31327</v>
      </c>
      <c r="C7" s="515">
        <v>41829</v>
      </c>
      <c r="D7" s="491">
        <v>4154</v>
      </c>
      <c r="E7" s="516">
        <v>69002</v>
      </c>
      <c r="F7" s="376">
        <v>73156</v>
      </c>
      <c r="G7" s="23"/>
      <c r="H7" s="9"/>
      <c r="I7" s="137">
        <v>2013</v>
      </c>
      <c r="J7" s="19">
        <v>61582</v>
      </c>
      <c r="K7" s="19">
        <v>58914</v>
      </c>
      <c r="L7" s="19">
        <v>8477</v>
      </c>
      <c r="M7" s="19">
        <v>112019</v>
      </c>
      <c r="N7" s="375">
        <v>120496</v>
      </c>
    </row>
    <row r="8" spans="1:19" s="109" customFormat="1">
      <c r="A8" s="17"/>
      <c r="B8" s="300"/>
      <c r="C8" s="300"/>
      <c r="D8" s="23"/>
      <c r="E8" s="152"/>
      <c r="F8" s="377"/>
      <c r="G8" s="299"/>
      <c r="H8" s="299"/>
      <c r="I8" s="137">
        <v>2014</v>
      </c>
      <c r="J8" s="19">
        <v>58134</v>
      </c>
      <c r="K8" s="19">
        <v>56797</v>
      </c>
      <c r="L8" s="19">
        <v>7379</v>
      </c>
      <c r="M8" s="19">
        <v>107552</v>
      </c>
      <c r="N8" s="375">
        <v>114931</v>
      </c>
    </row>
    <row r="9" spans="1:19">
      <c r="A9" s="17"/>
      <c r="B9" s="300"/>
      <c r="C9" s="300"/>
      <c r="D9" s="314"/>
      <c r="E9" s="152"/>
      <c r="F9" s="377"/>
      <c r="G9" s="234"/>
      <c r="H9" s="23"/>
      <c r="I9" s="137">
        <v>2015</v>
      </c>
      <c r="J9" s="19">
        <v>53523</v>
      </c>
      <c r="K9" s="19">
        <v>54850</v>
      </c>
      <c r="L9" s="19">
        <v>6521</v>
      </c>
      <c r="M9" s="19">
        <v>101852</v>
      </c>
      <c r="N9" s="375">
        <v>108373</v>
      </c>
    </row>
    <row r="10" spans="1:19" s="432" customFormat="1">
      <c r="A10" s="17"/>
      <c r="B10" s="300"/>
      <c r="C10" s="300"/>
      <c r="D10" s="314"/>
      <c r="E10" s="152"/>
      <c r="F10" s="377"/>
      <c r="G10" s="431"/>
      <c r="H10" s="431"/>
      <c r="I10" s="137">
        <v>2016</v>
      </c>
      <c r="J10" s="430">
        <v>49494</v>
      </c>
      <c r="K10" s="430">
        <v>53655</v>
      </c>
      <c r="L10" s="430">
        <v>5328</v>
      </c>
      <c r="M10" s="430">
        <v>97821</v>
      </c>
      <c r="N10" s="375">
        <v>103149</v>
      </c>
    </row>
    <row r="11" spans="1:19">
      <c r="A11" s="17"/>
      <c r="B11" s="19"/>
      <c r="C11" s="19"/>
      <c r="D11" s="19"/>
      <c r="E11" s="152"/>
      <c r="F11" s="377"/>
      <c r="G11" s="23"/>
      <c r="H11" s="23"/>
      <c r="I11" s="137">
        <v>2017</v>
      </c>
      <c r="J11" s="19">
        <v>45576</v>
      </c>
      <c r="K11" s="19">
        <v>52375</v>
      </c>
      <c r="L11" s="19">
        <v>6044</v>
      </c>
      <c r="M11" s="19">
        <v>91907</v>
      </c>
      <c r="N11" s="375">
        <v>97951</v>
      </c>
    </row>
    <row r="12" spans="1:19">
      <c r="A12" s="17"/>
      <c r="B12" s="19"/>
      <c r="C12" s="19"/>
      <c r="D12" s="19"/>
      <c r="E12" s="12"/>
      <c r="F12" s="377"/>
      <c r="G12" s="23"/>
      <c r="H12" s="23"/>
      <c r="I12" s="137">
        <v>2018</v>
      </c>
      <c r="J12" s="19">
        <v>41129</v>
      </c>
      <c r="K12" s="19">
        <v>50921</v>
      </c>
      <c r="L12" s="19">
        <v>5576</v>
      </c>
      <c r="M12" s="19">
        <v>86474</v>
      </c>
      <c r="N12" s="375">
        <v>92050</v>
      </c>
    </row>
    <row r="13" spans="1:19">
      <c r="A13" s="17"/>
      <c r="B13" s="19"/>
      <c r="C13" s="19"/>
      <c r="D13" s="19"/>
      <c r="E13" s="19"/>
      <c r="F13" s="377"/>
      <c r="G13" s="23"/>
      <c r="H13" s="23"/>
      <c r="I13" s="137">
        <v>2019</v>
      </c>
      <c r="J13" s="19">
        <v>39836</v>
      </c>
      <c r="K13" s="19">
        <v>49947</v>
      </c>
      <c r="L13" s="19">
        <v>5707</v>
      </c>
      <c r="M13" s="19">
        <v>84076</v>
      </c>
      <c r="N13" s="375">
        <v>89783</v>
      </c>
    </row>
    <row r="14" spans="1:19">
      <c r="A14" s="17"/>
      <c r="B14" s="19"/>
      <c r="C14" s="19"/>
      <c r="D14" s="242"/>
      <c r="E14" s="19"/>
      <c r="F14" s="377"/>
      <c r="G14" s="234"/>
      <c r="H14" s="23"/>
      <c r="I14" s="137">
        <v>2020</v>
      </c>
      <c r="J14" s="19">
        <v>40983</v>
      </c>
      <c r="K14" s="19">
        <v>50406</v>
      </c>
      <c r="L14" s="19">
        <v>5806</v>
      </c>
      <c r="M14" s="19">
        <v>85583</v>
      </c>
      <c r="N14" s="375">
        <v>91389</v>
      </c>
    </row>
    <row r="15" spans="1:19">
      <c r="A15" s="17"/>
      <c r="B15" s="19"/>
      <c r="C15" s="19"/>
      <c r="D15" s="19"/>
      <c r="E15" s="19"/>
      <c r="F15" s="377"/>
      <c r="G15" s="23"/>
      <c r="H15" s="23"/>
      <c r="I15" s="137">
        <v>2021</v>
      </c>
      <c r="J15" s="19">
        <v>56457</v>
      </c>
      <c r="K15" s="19">
        <v>65878</v>
      </c>
      <c r="L15" s="19">
        <v>9877</v>
      </c>
      <c r="M15" s="19">
        <v>112458</v>
      </c>
      <c r="N15" s="375">
        <v>122335</v>
      </c>
    </row>
    <row r="16" spans="1:19">
      <c r="A16" s="17"/>
      <c r="B16" s="19"/>
      <c r="C16" s="19"/>
      <c r="D16" s="242"/>
      <c r="E16" s="19"/>
      <c r="F16" s="377"/>
      <c r="G16" s="234"/>
      <c r="H16" s="23"/>
      <c r="I16" s="280">
        <v>2022</v>
      </c>
      <c r="J16" s="19">
        <v>39466</v>
      </c>
      <c r="K16" s="19">
        <v>50035</v>
      </c>
      <c r="L16" s="19">
        <v>5078</v>
      </c>
      <c r="M16" s="19">
        <v>84423</v>
      </c>
      <c r="N16" s="375">
        <v>89501</v>
      </c>
    </row>
    <row r="17" spans="1:21">
      <c r="A17" s="17"/>
      <c r="B17" s="151"/>
      <c r="C17" s="151"/>
      <c r="D17" s="151"/>
      <c r="E17" s="491"/>
      <c r="F17" s="376"/>
      <c r="G17" s="234"/>
      <c r="H17" s="234"/>
      <c r="I17" s="280">
        <v>2023</v>
      </c>
      <c r="J17" s="19">
        <v>34720</v>
      </c>
      <c r="K17" s="19">
        <v>45764</v>
      </c>
      <c r="L17" s="19">
        <v>4268</v>
      </c>
      <c r="M17" s="19">
        <v>76216</v>
      </c>
      <c r="N17" s="375">
        <v>80484</v>
      </c>
      <c r="T17" s="109"/>
    </row>
    <row r="18" spans="1:21">
      <c r="A18" s="9"/>
      <c r="B18" s="23"/>
      <c r="C18" s="23"/>
      <c r="D18" s="9"/>
      <c r="E18" s="9"/>
      <c r="F18" s="9"/>
      <c r="G18" s="9"/>
      <c r="H18" s="23"/>
      <c r="I18" s="280">
        <v>2024</v>
      </c>
      <c r="J18" s="399">
        <v>31445</v>
      </c>
      <c r="K18" s="399">
        <v>41598</v>
      </c>
      <c r="L18" s="309">
        <v>3980</v>
      </c>
      <c r="M18" s="400">
        <v>69063</v>
      </c>
      <c r="N18" s="376">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49" t="s">
        <v>530</v>
      </c>
      <c r="J39" s="549"/>
      <c r="K39" s="549"/>
      <c r="L39" s="549"/>
      <c r="M39" s="549"/>
      <c r="N39" s="549"/>
      <c r="O39" s="549"/>
      <c r="P39" s="549"/>
      <c r="Q39" s="549"/>
    </row>
    <row r="40" spans="1:20">
      <c r="A40" s="9"/>
      <c r="B40" s="9"/>
      <c r="C40" s="9"/>
      <c r="D40" s="9"/>
      <c r="E40" s="9"/>
      <c r="F40" s="9"/>
      <c r="G40" s="9"/>
      <c r="H40" s="9"/>
      <c r="I40" s="351" t="s">
        <v>87</v>
      </c>
      <c r="J40" s="355" t="s">
        <v>529</v>
      </c>
      <c r="K40" s="354" t="s">
        <v>537</v>
      </c>
      <c r="L40" s="355" t="s">
        <v>561</v>
      </c>
      <c r="M40" s="354" t="s">
        <v>673</v>
      </c>
      <c r="N40" s="372" t="s">
        <v>538</v>
      </c>
      <c r="O40" s="352" t="s">
        <v>562</v>
      </c>
      <c r="P40" s="352" t="s">
        <v>674</v>
      </c>
      <c r="Q40" s="352" t="s">
        <v>675</v>
      </c>
    </row>
    <row r="41" spans="1:20">
      <c r="A41" s="9"/>
      <c r="B41" s="9"/>
      <c r="C41" s="9"/>
      <c r="D41" s="9"/>
      <c r="E41" s="9"/>
      <c r="F41" s="9"/>
      <c r="G41" s="9"/>
      <c r="H41" s="9"/>
      <c r="I41" s="22" t="s">
        <v>470</v>
      </c>
      <c r="J41" s="12">
        <v>122335</v>
      </c>
      <c r="K41" s="12">
        <v>89501</v>
      </c>
      <c r="L41" s="1">
        <v>80484</v>
      </c>
      <c r="M41" s="1">
        <v>73043</v>
      </c>
      <c r="N41" s="373">
        <f>((K41-J41)/J41)*100</f>
        <v>-26.839416356725387</v>
      </c>
      <c r="O41" s="373">
        <f>((L41-K41)/K41)*100</f>
        <v>-10.074747768181361</v>
      </c>
      <c r="P41" s="373">
        <f>((L41-J41)/J41)*100</f>
        <v>-34.21016062451465</v>
      </c>
      <c r="Q41" s="373">
        <f>((M41-L41)/L41)*100</f>
        <v>-9.2453158391730028</v>
      </c>
    </row>
    <row r="42" spans="1:20">
      <c r="A42" s="9"/>
      <c r="B42" s="9"/>
      <c r="C42" s="9"/>
      <c r="D42" s="9"/>
      <c r="E42" s="9"/>
      <c r="F42" s="9"/>
      <c r="G42" s="9"/>
      <c r="H42" s="9"/>
      <c r="I42" s="22" t="s">
        <v>73</v>
      </c>
      <c r="J42" s="12">
        <v>123823</v>
      </c>
      <c r="K42" s="12">
        <v>88785</v>
      </c>
      <c r="L42" s="242">
        <v>81563</v>
      </c>
      <c r="M42" s="110">
        <v>73156</v>
      </c>
      <c r="N42" s="373">
        <f t="shared" ref="N42:N52" si="0">((K42-J42)/J42)*100</f>
        <v>-28.296843074388438</v>
      </c>
      <c r="O42" s="373">
        <f t="shared" ref="O42:O52" si="1">((L42-K42)/K42)*100</f>
        <v>-8.1342569127667961</v>
      </c>
      <c r="P42" s="373">
        <f t="shared" ref="P42:P52" si="2">((L42-J42)/J42)*100</f>
        <v>-34.129362073282024</v>
      </c>
      <c r="Q42" s="373">
        <f>((M42-L42)/L42)*100</f>
        <v>-10.307369763250493</v>
      </c>
      <c r="R42" s="350"/>
      <c r="S42" s="350"/>
      <c r="T42" s="350"/>
    </row>
    <row r="43" spans="1:20">
      <c r="B43" s="23"/>
      <c r="C43" s="23"/>
      <c r="D43" s="23"/>
      <c r="E43" s="23"/>
      <c r="F43" s="9"/>
      <c r="G43" s="9"/>
      <c r="H43" s="9"/>
      <c r="I43" s="22" t="s">
        <v>74</v>
      </c>
      <c r="J43" s="12">
        <v>121950</v>
      </c>
      <c r="K43" s="12">
        <v>87598</v>
      </c>
      <c r="L43" s="1">
        <v>79550</v>
      </c>
      <c r="M43" s="12"/>
      <c r="N43" s="373">
        <f t="shared" si="0"/>
        <v>-28.168921689216891</v>
      </c>
      <c r="O43" s="373">
        <f t="shared" si="1"/>
        <v>-9.1874243704194161</v>
      </c>
      <c r="P43" s="373">
        <f>((L43-J43)/J43)*100</f>
        <v>-34.768347683476833</v>
      </c>
      <c r="Q43" s="373"/>
    </row>
    <row r="44" spans="1:20" ht="15" customHeight="1">
      <c r="B44" s="229"/>
      <c r="C44" s="229"/>
      <c r="D44" s="229"/>
      <c r="E44" s="229"/>
      <c r="F44" s="229"/>
      <c r="G44" s="229"/>
      <c r="H44" s="9"/>
      <c r="I44" s="22" t="s">
        <v>75</v>
      </c>
      <c r="J44" s="12">
        <v>122463</v>
      </c>
      <c r="K44" s="12">
        <v>86482</v>
      </c>
      <c r="L44" s="1">
        <v>77760</v>
      </c>
      <c r="M44" s="12"/>
      <c r="N44" s="373">
        <f t="shared" si="0"/>
        <v>-29.381119195185484</v>
      </c>
      <c r="O44" s="373">
        <f t="shared" si="1"/>
        <v>-10.085335676788233</v>
      </c>
      <c r="P44" s="373">
        <f t="shared" si="2"/>
        <v>-36.503270375542002</v>
      </c>
      <c r="Q44" s="373"/>
      <c r="R44" s="1"/>
    </row>
    <row r="45" spans="1:20">
      <c r="A45" s="229"/>
      <c r="B45" s="229"/>
      <c r="C45" s="229"/>
      <c r="D45" s="229"/>
      <c r="E45" s="229"/>
      <c r="F45" s="229"/>
      <c r="G45" s="229"/>
      <c r="H45" s="9"/>
      <c r="I45" s="22" t="s">
        <v>76</v>
      </c>
      <c r="J45" s="12">
        <v>120210</v>
      </c>
      <c r="K45" s="12">
        <v>84177</v>
      </c>
      <c r="L45" s="418">
        <v>75995</v>
      </c>
      <c r="M45" s="12"/>
      <c r="N45" s="373">
        <f t="shared" si="0"/>
        <v>-29.97504367357125</v>
      </c>
      <c r="O45" s="373">
        <f t="shared" si="1"/>
        <v>-9.7199947729189695</v>
      </c>
      <c r="P45" s="373">
        <f t="shared" si="2"/>
        <v>-36.781465768238917</v>
      </c>
      <c r="Q45" s="373"/>
    </row>
    <row r="46" spans="1:20">
      <c r="A46" s="229"/>
      <c r="B46" s="229"/>
      <c r="C46" s="229"/>
      <c r="D46" s="229"/>
      <c r="E46" s="229"/>
      <c r="F46" s="229"/>
      <c r="G46" s="229"/>
      <c r="H46" s="9"/>
      <c r="I46" s="22" t="s">
        <v>77</v>
      </c>
      <c r="J46" s="12">
        <v>118831</v>
      </c>
      <c r="K46" s="12">
        <v>82536</v>
      </c>
      <c r="L46" s="418">
        <v>74517</v>
      </c>
      <c r="M46" s="12"/>
      <c r="N46" s="373">
        <f t="shared" si="0"/>
        <v>-30.543376728294806</v>
      </c>
      <c r="O46" s="373">
        <f t="shared" si="1"/>
        <v>-9.7157603954637981</v>
      </c>
      <c r="P46" s="373">
        <f t="shared" si="2"/>
        <v>-37.291615824153631</v>
      </c>
      <c r="Q46" s="373"/>
    </row>
    <row r="47" spans="1:20">
      <c r="A47" s="229"/>
      <c r="B47" s="229"/>
      <c r="C47" s="229"/>
      <c r="D47" s="229"/>
      <c r="E47" s="229"/>
      <c r="F47" s="229"/>
      <c r="G47" s="229"/>
      <c r="H47" s="9"/>
      <c r="I47" s="22" t="s">
        <v>78</v>
      </c>
      <c r="J47" s="12">
        <v>110583</v>
      </c>
      <c r="K47" s="12">
        <v>83340</v>
      </c>
      <c r="L47" s="418">
        <v>74304</v>
      </c>
      <c r="M47" s="12"/>
      <c r="N47" s="373">
        <f t="shared" si="0"/>
        <v>-24.635793928542363</v>
      </c>
      <c r="O47" s="373">
        <f t="shared" si="1"/>
        <v>-10.842332613390928</v>
      </c>
      <c r="P47" s="373">
        <f t="shared" si="2"/>
        <v>-32.807031822251162</v>
      </c>
      <c r="Q47" s="373"/>
    </row>
    <row r="48" spans="1:20">
      <c r="A48" s="229"/>
      <c r="B48" s="229"/>
      <c r="C48" s="229"/>
      <c r="D48" s="229"/>
      <c r="E48" s="229"/>
      <c r="F48" s="229"/>
      <c r="G48" s="229"/>
      <c r="H48" s="9"/>
      <c r="I48" s="22" t="s">
        <v>79</v>
      </c>
      <c r="J48" s="12">
        <v>102072</v>
      </c>
      <c r="K48" s="12">
        <v>82884</v>
      </c>
      <c r="L48" s="418">
        <v>74390</v>
      </c>
      <c r="M48" s="12"/>
      <c r="N48" s="373">
        <f t="shared" si="0"/>
        <v>-18.798495179873033</v>
      </c>
      <c r="O48" s="373">
        <f t="shared" si="1"/>
        <v>-10.248057526181169</v>
      </c>
      <c r="P48" s="373">
        <f t="shared" si="2"/>
        <v>-27.120072105964415</v>
      </c>
      <c r="Q48" s="373"/>
    </row>
    <row r="49" spans="1:20">
      <c r="B49" s="229"/>
      <c r="C49" s="229"/>
      <c r="D49" s="229"/>
      <c r="E49" s="229"/>
      <c r="F49" s="229"/>
      <c r="G49" s="229"/>
      <c r="I49" s="22" t="s">
        <v>80</v>
      </c>
      <c r="J49" s="12">
        <v>92930</v>
      </c>
      <c r="K49" s="12">
        <v>82433</v>
      </c>
      <c r="L49" s="418">
        <v>73316</v>
      </c>
      <c r="M49" s="12"/>
      <c r="N49" s="373">
        <f t="shared" si="0"/>
        <v>-11.295598837834929</v>
      </c>
      <c r="O49" s="373">
        <f t="shared" si="1"/>
        <v>-11.059891063045139</v>
      </c>
      <c r="P49" s="373">
        <f t="shared" si="2"/>
        <v>-21.106208974496933</v>
      </c>
      <c r="Q49" s="373"/>
    </row>
    <row r="50" spans="1:20">
      <c r="B50" s="229"/>
      <c r="C50" s="229"/>
      <c r="D50" s="229"/>
      <c r="E50" s="229"/>
      <c r="F50" s="229"/>
      <c r="G50" s="229"/>
      <c r="I50" s="22" t="s">
        <v>81</v>
      </c>
      <c r="J50" s="12">
        <v>90487</v>
      </c>
      <c r="K50" s="12">
        <v>82411</v>
      </c>
      <c r="L50" s="418">
        <v>74786</v>
      </c>
      <c r="M50" s="12"/>
      <c r="N50" s="373">
        <f t="shared" si="0"/>
        <v>-8.9250389558721146</v>
      </c>
      <c r="O50" s="373">
        <f t="shared" si="1"/>
        <v>-9.2524056254626199</v>
      </c>
      <c r="P50" s="373">
        <f t="shared" si="2"/>
        <v>-17.351663774906893</v>
      </c>
      <c r="Q50" s="373"/>
    </row>
    <row r="51" spans="1:20" ht="15" customHeight="1">
      <c r="B51" s="239"/>
      <c r="C51" s="239"/>
      <c r="D51" s="239"/>
      <c r="E51" s="239"/>
      <c r="F51" s="239"/>
      <c r="G51" s="239"/>
      <c r="H51" s="270"/>
      <c r="I51" s="22" t="s">
        <v>82</v>
      </c>
      <c r="J51" s="12">
        <v>89748</v>
      </c>
      <c r="K51" s="12">
        <v>81794</v>
      </c>
      <c r="L51" s="418">
        <v>73612</v>
      </c>
      <c r="M51" s="12"/>
      <c r="N51" s="373">
        <f t="shared" si="0"/>
        <v>-8.8625930382849756</v>
      </c>
      <c r="O51" s="373">
        <f t="shared" si="1"/>
        <v>-10.003178717265325</v>
      </c>
      <c r="P51" s="373">
        <f t="shared" si="2"/>
        <v>-17.979230734946739</v>
      </c>
      <c r="Q51" s="373"/>
      <c r="T51" s="1"/>
    </row>
    <row r="52" spans="1:20">
      <c r="A52" s="206" t="s">
        <v>425</v>
      </c>
      <c r="B52" s="239"/>
      <c r="C52" s="239"/>
      <c r="D52" s="239"/>
      <c r="E52" s="239"/>
      <c r="F52" s="239"/>
      <c r="G52" s="239"/>
      <c r="H52" s="239"/>
      <c r="I52" s="22" t="s">
        <v>83</v>
      </c>
      <c r="J52" s="12">
        <v>87649</v>
      </c>
      <c r="K52" s="12">
        <v>79783</v>
      </c>
      <c r="L52" s="418">
        <v>72262</v>
      </c>
      <c r="M52" s="405"/>
      <c r="N52" s="373">
        <f t="shared" si="0"/>
        <v>-8.9744321098928683</v>
      </c>
      <c r="O52" s="373">
        <f t="shared" si="1"/>
        <v>-9.4268202499279301</v>
      </c>
      <c r="P52" s="373">
        <f t="shared" si="2"/>
        <v>-17.555248776369385</v>
      </c>
      <c r="Q52" s="406"/>
    </row>
    <row r="53" spans="1:20">
      <c r="A53" s="239"/>
      <c r="B53" s="239"/>
      <c r="C53" s="239"/>
      <c r="D53" s="239"/>
      <c r="E53" s="270"/>
      <c r="F53" s="239"/>
      <c r="G53" s="239"/>
      <c r="H53" s="270"/>
      <c r="M53" s="1"/>
    </row>
    <row r="54" spans="1:20">
      <c r="A54" s="239"/>
      <c r="B54" s="239"/>
      <c r="C54" s="239"/>
      <c r="D54" s="239"/>
      <c r="E54" s="270"/>
      <c r="F54" s="270"/>
      <c r="G54" s="239"/>
      <c r="H54" s="239"/>
      <c r="R54" s="1"/>
    </row>
    <row r="55" spans="1:20">
      <c r="A55" s="239"/>
      <c r="B55" s="239"/>
      <c r="C55" s="239"/>
      <c r="D55" s="239"/>
      <c r="E55" s="239"/>
      <c r="F55" s="270"/>
      <c r="G55" s="270"/>
      <c r="H55" s="239"/>
    </row>
    <row r="56" spans="1:20" ht="302.25" customHeight="1">
      <c r="A56" s="548" t="s">
        <v>737</v>
      </c>
      <c r="B56" s="548"/>
      <c r="C56" s="548"/>
      <c r="D56" s="548"/>
      <c r="E56" s="548"/>
      <c r="F56" s="548"/>
      <c r="G56" s="548"/>
      <c r="H56" s="548"/>
      <c r="I56" s="9"/>
      <c r="J56" s="353"/>
      <c r="K56" s="11"/>
      <c r="L56" s="11"/>
      <c r="M56" s="11"/>
      <c r="N56" s="11"/>
      <c r="O56" s="11"/>
      <c r="P56" s="9"/>
    </row>
    <row r="57" spans="1:20">
      <c r="A57" s="239"/>
      <c r="B57" s="239"/>
      <c r="C57" s="239"/>
      <c r="D57" s="239"/>
      <c r="E57" s="239"/>
      <c r="F57" s="239"/>
      <c r="G57" s="239"/>
      <c r="H57" s="239"/>
      <c r="I57" s="9"/>
      <c r="J57" s="9"/>
      <c r="K57" s="9"/>
      <c r="L57" s="9"/>
      <c r="M57" s="9"/>
      <c r="N57" s="9"/>
      <c r="O57" s="9"/>
      <c r="P57" s="9"/>
    </row>
    <row r="58" spans="1:20">
      <c r="A58" s="239"/>
      <c r="B58" s="239"/>
      <c r="C58" s="239"/>
      <c r="D58" s="239"/>
      <c r="E58" s="239"/>
      <c r="F58" s="239"/>
      <c r="G58" s="239"/>
      <c r="H58" s="239"/>
      <c r="I58" s="9"/>
      <c r="J58" s="9"/>
      <c r="K58" s="9"/>
      <c r="L58" s="9"/>
      <c r="M58" s="9"/>
      <c r="N58" s="9"/>
      <c r="O58" s="23"/>
      <c r="P58" s="23"/>
    </row>
    <row r="59" spans="1:20">
      <c r="A59" s="26" t="s">
        <v>95</v>
      </c>
      <c r="B59" s="26" t="s">
        <v>96</v>
      </c>
      <c r="C59" s="239"/>
      <c r="D59" s="239"/>
      <c r="E59" s="239"/>
      <c r="F59" s="239"/>
      <c r="G59" s="239"/>
      <c r="H59" s="239"/>
      <c r="I59" s="9"/>
      <c r="J59" s="9"/>
      <c r="K59" s="9"/>
      <c r="L59" s="9"/>
      <c r="M59" s="23"/>
      <c r="N59" s="23"/>
      <c r="O59" s="23"/>
      <c r="P59" s="9"/>
    </row>
    <row r="60" spans="1:20">
      <c r="A60" s="26" t="s">
        <v>97</v>
      </c>
      <c r="B60" s="26" t="s">
        <v>40</v>
      </c>
      <c r="C60" s="239"/>
      <c r="D60" s="239"/>
      <c r="E60" s="239"/>
      <c r="F60" s="239"/>
      <c r="G60" s="239"/>
      <c r="H60" s="239"/>
      <c r="I60" s="9"/>
      <c r="J60" s="9"/>
      <c r="K60" s="9"/>
      <c r="L60" s="9"/>
      <c r="M60" s="23"/>
      <c r="N60" s="23"/>
      <c r="O60" s="23"/>
      <c r="P60" s="23"/>
    </row>
    <row r="61" spans="1:20">
      <c r="A61" s="239"/>
      <c r="B61" s="239"/>
      <c r="C61" s="239"/>
      <c r="D61" s="239"/>
      <c r="E61" s="239"/>
      <c r="F61" s="239"/>
      <c r="G61" s="239"/>
      <c r="H61" s="239"/>
      <c r="I61" s="9"/>
      <c r="J61" s="9"/>
      <c r="K61" s="9"/>
      <c r="L61" s="9"/>
      <c r="M61" s="23"/>
      <c r="N61" s="23"/>
      <c r="O61" s="23"/>
      <c r="P61" s="23"/>
    </row>
    <row r="62" spans="1:20">
      <c r="A62" s="239"/>
      <c r="B62" s="239"/>
      <c r="C62" s="239"/>
      <c r="D62" s="239"/>
      <c r="E62" s="239"/>
      <c r="F62" s="239"/>
      <c r="G62" s="239"/>
      <c r="H62" s="239"/>
      <c r="I62" s="9"/>
      <c r="J62" s="9"/>
      <c r="K62" s="9"/>
      <c r="L62" s="9"/>
      <c r="M62" s="23"/>
      <c r="N62" s="23"/>
      <c r="O62" s="23"/>
      <c r="P62" s="9"/>
    </row>
    <row r="63" spans="1:20">
      <c r="A63" s="239"/>
      <c r="B63" s="239"/>
      <c r="C63" s="239"/>
      <c r="D63" s="239"/>
      <c r="E63" s="239"/>
      <c r="F63" s="239"/>
      <c r="G63" s="239"/>
      <c r="H63" s="239"/>
      <c r="I63" s="9"/>
      <c r="J63" s="9"/>
      <c r="K63" s="9"/>
      <c r="L63" s="9"/>
      <c r="M63" s="9"/>
      <c r="N63" s="9"/>
      <c r="O63" s="9"/>
      <c r="P63" s="9"/>
    </row>
    <row r="64" spans="1:20">
      <c r="A64" s="239"/>
      <c r="B64" s="239"/>
      <c r="C64" s="239"/>
      <c r="D64" s="239"/>
      <c r="E64" s="239"/>
      <c r="F64" s="239"/>
      <c r="G64" s="239"/>
      <c r="H64" s="239"/>
    </row>
    <row r="65" spans="1:8">
      <c r="A65" s="239"/>
      <c r="B65" s="239"/>
      <c r="C65" s="239"/>
      <c r="D65" s="239"/>
      <c r="E65" s="239"/>
      <c r="F65" s="239"/>
      <c r="G65" s="239"/>
      <c r="H65" s="239"/>
    </row>
    <row r="66" spans="1:8">
      <c r="A66" s="239"/>
      <c r="B66" s="239"/>
      <c r="C66" s="239"/>
      <c r="D66" s="239"/>
      <c r="E66" s="239"/>
      <c r="F66" s="239"/>
      <c r="G66" s="239"/>
      <c r="H66" s="239"/>
    </row>
    <row r="67" spans="1:8">
      <c r="A67" s="239"/>
      <c r="B67" s="239"/>
      <c r="C67" s="239"/>
      <c r="D67" s="239"/>
      <c r="E67" s="239"/>
      <c r="F67" s="239"/>
      <c r="G67" s="239"/>
      <c r="H67" s="239"/>
    </row>
    <row r="68" spans="1:8">
      <c r="A68" s="239"/>
      <c r="B68" s="239"/>
      <c r="C68" s="239"/>
      <c r="D68" s="239"/>
      <c r="E68" s="239"/>
      <c r="F68" s="239"/>
      <c r="G68" s="239"/>
      <c r="H68" s="239"/>
    </row>
    <row r="69" spans="1:8">
      <c r="A69" s="239"/>
      <c r="B69" s="239"/>
      <c r="C69" s="239"/>
      <c r="D69" s="239"/>
      <c r="E69" s="239"/>
      <c r="F69" s="239"/>
      <c r="G69" s="239"/>
      <c r="H69" s="239"/>
    </row>
    <row r="70" spans="1:8">
      <c r="A70" s="239"/>
      <c r="B70" s="239"/>
      <c r="C70" s="239"/>
      <c r="D70" s="239"/>
      <c r="E70" s="239"/>
      <c r="F70" s="239"/>
      <c r="G70" s="239"/>
      <c r="H70" s="239"/>
    </row>
    <row r="71" spans="1:8">
      <c r="A71" s="239"/>
      <c r="B71" s="239"/>
      <c r="C71" s="239"/>
      <c r="D71" s="239"/>
      <c r="E71" s="239"/>
      <c r="F71" s="239"/>
      <c r="G71" s="239"/>
      <c r="H71" s="239"/>
    </row>
    <row r="72" spans="1:8">
      <c r="A72" s="239"/>
      <c r="B72" s="239"/>
      <c r="C72" s="239"/>
      <c r="D72" s="239"/>
      <c r="E72" s="239"/>
      <c r="F72" s="239"/>
      <c r="G72" s="239"/>
      <c r="H72" s="239"/>
    </row>
    <row r="73" spans="1:8">
      <c r="A73" s="239"/>
      <c r="B73" s="239"/>
      <c r="C73" s="239"/>
      <c r="D73" s="239"/>
      <c r="E73" s="239"/>
      <c r="F73" s="239"/>
      <c r="G73" s="239"/>
      <c r="H73" s="239"/>
    </row>
    <row r="74" spans="1:8">
      <c r="A74" s="239"/>
      <c r="B74" s="239"/>
      <c r="C74" s="239"/>
      <c r="D74" s="239"/>
      <c r="E74" s="239"/>
      <c r="F74" s="239"/>
      <c r="G74" s="239"/>
      <c r="H74" s="239"/>
    </row>
    <row r="75" spans="1:8">
      <c r="A75" s="229"/>
      <c r="B75" s="229"/>
      <c r="C75" s="229"/>
      <c r="D75" s="229"/>
      <c r="E75" s="229"/>
      <c r="F75" s="229"/>
      <c r="G75" s="229"/>
    </row>
    <row r="76" spans="1:8">
      <c r="A76" s="229"/>
      <c r="B76" s="229"/>
      <c r="C76" s="229"/>
      <c r="D76" s="229"/>
      <c r="E76" s="229"/>
      <c r="F76" s="229"/>
      <c r="G76" s="229"/>
    </row>
  </sheetData>
  <sheetProtection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I3" sqref="I3"/>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0" t="s">
        <v>717</v>
      </c>
      <c r="B1" s="550"/>
      <c r="C1" s="550"/>
      <c r="D1" s="550"/>
      <c r="E1" s="550"/>
      <c r="F1" s="550"/>
      <c r="G1" s="550"/>
      <c r="H1" s="550"/>
      <c r="I1" s="550"/>
    </row>
    <row r="2" spans="1:22" ht="39" customHeight="1">
      <c r="A2" s="46" t="s">
        <v>87</v>
      </c>
      <c r="B2" s="47" t="s">
        <v>129</v>
      </c>
      <c r="C2" s="46" t="s">
        <v>99</v>
      </c>
      <c r="D2" s="47" t="s">
        <v>103</v>
      </c>
      <c r="E2" s="46" t="s">
        <v>101</v>
      </c>
      <c r="F2" s="47" t="s">
        <v>100</v>
      </c>
      <c r="G2" s="46" t="s">
        <v>102</v>
      </c>
      <c r="H2" s="47" t="s">
        <v>130</v>
      </c>
      <c r="I2" s="48" t="s">
        <v>131</v>
      </c>
      <c r="K2" s="269"/>
      <c r="L2" s="269"/>
      <c r="N2" s="269"/>
      <c r="O2" s="269"/>
      <c r="P2" s="269"/>
      <c r="Q2" s="269"/>
      <c r="R2" s="269"/>
    </row>
    <row r="3" spans="1:22">
      <c r="A3" s="147" t="s">
        <v>718</v>
      </c>
      <c r="B3" s="111">
        <v>5901</v>
      </c>
      <c r="C3" s="111">
        <v>1095</v>
      </c>
      <c r="D3" s="111">
        <v>2764</v>
      </c>
      <c r="E3" s="111">
        <v>6375</v>
      </c>
      <c r="F3" s="111">
        <v>12600</v>
      </c>
      <c r="G3" s="111">
        <v>11171</v>
      </c>
      <c r="H3" s="111">
        <v>33250</v>
      </c>
      <c r="I3" s="376">
        <f>SUM(B3:H3)</f>
        <v>73156</v>
      </c>
      <c r="K3" s="1"/>
      <c r="L3" s="1"/>
      <c r="M3" s="1"/>
      <c r="N3" s="1"/>
      <c r="O3" s="1"/>
      <c r="P3" s="1"/>
      <c r="Q3" s="1"/>
      <c r="R3" s="1"/>
    </row>
    <row r="4" spans="1:22">
      <c r="K4" s="1"/>
      <c r="L4" s="1"/>
      <c r="M4" s="1"/>
      <c r="N4" s="1"/>
      <c r="O4" s="1"/>
      <c r="P4" s="1"/>
      <c r="Q4" s="1"/>
      <c r="R4" s="1"/>
      <c r="S4" s="339"/>
      <c r="T4" s="339"/>
    </row>
    <row r="5" spans="1:22">
      <c r="J5" s="271"/>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321"/>
      <c r="U7" s="321"/>
      <c r="V7" s="321"/>
    </row>
    <row r="8" spans="1:22">
      <c r="K8" s="1"/>
      <c r="L8" s="1"/>
      <c r="M8" s="1"/>
      <c r="N8" s="1"/>
      <c r="O8" s="1"/>
      <c r="P8" s="1"/>
      <c r="Q8" s="1"/>
      <c r="R8" s="1"/>
      <c r="S8" s="364"/>
      <c r="T8" s="321"/>
      <c r="U8" s="269"/>
      <c r="V8" s="321"/>
    </row>
    <row r="9" spans="1:22">
      <c r="K9" s="1"/>
      <c r="L9" s="111"/>
      <c r="M9" s="111"/>
      <c r="N9" s="111"/>
      <c r="O9" s="111"/>
      <c r="P9" s="111"/>
      <c r="Q9" s="111"/>
      <c r="R9" s="111"/>
      <c r="S9" s="1"/>
      <c r="V9" s="321"/>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317"/>
      <c r="N12" s="317"/>
      <c r="O12" s="317"/>
      <c r="P12" s="317"/>
      <c r="Q12" s="317"/>
      <c r="R12" s="317"/>
      <c r="S12" s="317"/>
      <c r="T12" s="317"/>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