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charts/chart27.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25.xml" ContentType="application/vnd.ms-office.chartstyle+xml"/>
  <Override PartName="/xl/charts/colors25.xml" ContentType="application/vnd.ms-office.chartcolorstyle+xml"/>
  <Override PartName="/xl/charts/chart3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9.xml" ContentType="application/vnd.openxmlformats-officedocument.drawingml.chart+xml"/>
  <Override PartName="/xl/charts/style27.xml" ContentType="application/vnd.ms-office.chartstyle+xml"/>
  <Override PartName="/xl/charts/colors27.xml" ContentType="application/vnd.ms-office.chartcolorstyle+xml"/>
  <Override PartName="/xl/charts/chart4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1.xml" ContentType="application/vnd.openxmlformats-officedocument.drawingml.chart+xml"/>
  <Override PartName="/xl/charts/style29.xml" ContentType="application/vnd.ms-office.chartstyle+xml"/>
  <Override PartName="/xl/charts/colors29.xml" ContentType="application/vnd.ms-office.chartcolorstyle+xml"/>
  <Override PartName="/xl/charts/chart4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T47" i="41" l="1"/>
  <c r="N21" i="39" l="1"/>
  <c r="N22" i="39"/>
  <c r="N23" i="39"/>
  <c r="M23" i="39"/>
  <c r="E6" i="37" l="1"/>
  <c r="E7" i="37" s="1"/>
  <c r="E8" i="37" s="1"/>
  <c r="E9" i="37" s="1"/>
  <c r="E10" i="37" s="1"/>
  <c r="E11" i="37" s="1"/>
  <c r="E12" i="37" s="1"/>
  <c r="E13" i="37" s="1"/>
  <c r="E14" i="37" s="1"/>
  <c r="E15" i="37" s="1"/>
  <c r="E16" i="37" s="1"/>
  <c r="C6" i="37"/>
  <c r="C7" i="37" s="1"/>
  <c r="C8" i="37" s="1"/>
  <c r="C9" i="37" s="1"/>
  <c r="C10" i="37" s="1"/>
  <c r="C11" i="37" s="1"/>
  <c r="C12" i="37" s="1"/>
  <c r="C13" i="37" s="1"/>
  <c r="C14" i="37" s="1"/>
  <c r="C15" i="37" s="1"/>
  <c r="C16" i="37" s="1"/>
  <c r="U6" i="6" l="1"/>
  <c r="P6" i="6"/>
  <c r="K6" i="6"/>
  <c r="F6" i="6"/>
  <c r="U5" i="6" l="1"/>
  <c r="P5" i="6"/>
  <c r="K5" i="6"/>
  <c r="F5" i="6"/>
  <c r="M22" i="39"/>
  <c r="N40" i="41"/>
  <c r="T46" i="41"/>
  <c r="M21" i="39" l="1"/>
  <c r="K20" i="39"/>
  <c r="N20" i="39" s="1"/>
  <c r="T45" i="41"/>
  <c r="E5" i="42" l="1"/>
  <c r="E4" i="42"/>
  <c r="F5" i="42"/>
  <c r="F4" i="42"/>
  <c r="U4" i="6"/>
  <c r="P4" i="6"/>
  <c r="K4" i="6"/>
  <c r="F4" i="6"/>
  <c r="H36" i="10" l="1"/>
  <c r="L21" i="39" l="1"/>
  <c r="L22" i="39"/>
  <c r="L23" i="39"/>
  <c r="L24" i="39"/>
  <c r="L25" i="39"/>
  <c r="L26" i="39"/>
  <c r="L27" i="39"/>
  <c r="L28" i="39"/>
  <c r="L29" i="39"/>
  <c r="L30" i="39"/>
  <c r="L31" i="39"/>
  <c r="L20" i="39"/>
  <c r="E15" i="6" l="1"/>
  <c r="J15" i="6"/>
  <c r="O15" i="6"/>
  <c r="T15" i="6"/>
  <c r="T14" i="6" l="1"/>
  <c r="O14" i="6"/>
  <c r="J14" i="6"/>
  <c r="E14" i="6"/>
  <c r="E13" i="6" l="1"/>
  <c r="J13" i="6"/>
  <c r="O13" i="6"/>
  <c r="T13" i="6"/>
  <c r="T12" i="6" l="1"/>
  <c r="O12" i="6"/>
  <c r="J12" i="6"/>
  <c r="E12" i="6"/>
  <c r="T10" i="6" l="1"/>
  <c r="T11" i="6"/>
  <c r="O10" i="6"/>
  <c r="O11" i="6"/>
  <c r="J10" i="6"/>
  <c r="J11" i="6"/>
  <c r="E10" i="6"/>
  <c r="E11" i="6"/>
  <c r="C62" i="37" l="1"/>
  <c r="B62" i="37"/>
  <c r="E77" i="43" l="1"/>
  <c r="E76" i="43"/>
  <c r="E75" i="43"/>
  <c r="E74" i="43"/>
  <c r="E73" i="43"/>
  <c r="E72" i="43"/>
  <c r="E71" i="43"/>
  <c r="E70" i="43"/>
  <c r="E69" i="43"/>
  <c r="E68" i="43"/>
  <c r="E67" i="43"/>
  <c r="E66" i="43"/>
  <c r="E65" i="43"/>
  <c r="E64" i="43"/>
  <c r="E63" i="43"/>
  <c r="E62" i="43"/>
  <c r="E61" i="43"/>
  <c r="E60" i="43"/>
  <c r="E59" i="43"/>
  <c r="E58" i="43"/>
  <c r="E57" i="43"/>
  <c r="E56" i="43"/>
  <c r="R55" i="41"/>
  <c r="Q55" i="41"/>
  <c r="R54" i="41"/>
  <c r="Q54" i="41"/>
  <c r="R53" i="41"/>
  <c r="Q53" i="41"/>
  <c r="R52" i="41"/>
  <c r="Q52" i="41"/>
  <c r="R51" i="41"/>
  <c r="Q51" i="41"/>
  <c r="R50" i="41"/>
  <c r="Q50" i="41"/>
  <c r="R49" i="41"/>
  <c r="Q49" i="41"/>
  <c r="R48" i="41"/>
  <c r="Q48" i="41"/>
  <c r="R47" i="41"/>
  <c r="Q47" i="41"/>
  <c r="R46" i="41"/>
  <c r="Q46" i="41"/>
  <c r="R45" i="41"/>
  <c r="Q45" i="41"/>
  <c r="T44" i="41"/>
  <c r="R44" i="41"/>
  <c r="Q44" i="41"/>
  <c r="M20" i="39" l="1"/>
  <c r="T5" i="6" l="1"/>
  <c r="T6" i="6"/>
  <c r="T4" i="6"/>
  <c r="O5" i="6"/>
  <c r="O6" i="6"/>
  <c r="O4" i="6"/>
  <c r="J6" i="6"/>
  <c r="E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D13" i="12" s="1"/>
  <c r="C7" i="12"/>
  <c r="B7" i="12"/>
  <c r="J6" i="12"/>
  <c r="I6" i="12"/>
  <c r="I12" i="12" s="1"/>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J5" i="6"/>
  <c r="E5" i="6"/>
  <c r="J4" i="6"/>
  <c r="E4" i="6"/>
  <c r="C49" i="12" l="1"/>
  <c r="H21" i="12" s="1"/>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<sst xmlns="http://schemas.openxmlformats.org/spreadsheetml/2006/main" count="1620" uniqueCount="720">
  <si>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</si>
  <si>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</si>
  <si>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</si>
  <si>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</si>
  <si>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</si>
  <si>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</si>
  <si>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</si>
  <si>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</si>
  <si>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</si>
  <si>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</si>
  <si>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</si>
  <si>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</si>
  <si>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</si>
  <si>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</si>
  <si>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</si>
  <si>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</si>
  <si>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</si>
  <si>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</si>
  <si>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</si>
  <si>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</si>
  <si>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</si>
  <si>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</si>
  <si>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</si>
  <si>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</si>
  <si>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</si>
  <si>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</si>
  <si>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</si>
  <si>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</si>
  <si>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</si>
  <si>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</si>
  <si>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</si>
  <si>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</si>
  <si>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</si>
  <si>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</si>
  <si>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</si>
  <si>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</si>
  <si>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</si>
  <si>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</si>
  <si>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</si>
  <si>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</si>
  <si>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</si>
  <si>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</si>
  <si>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</si>
  <si>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</si>
  <si>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</si>
  <si>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</si>
  <si>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</si>
  <si>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</si>
  <si>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</si>
  <si>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</si>
  <si>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</si>
  <si>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</si>
  <si>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</si>
  <si>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</si>
  <si>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</si>
  <si>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</si>
  <si>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</si>
  <si>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</si>
  <si>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</si>
  <si>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</si>
  <si>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</si>
  <si>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</si>
  <si>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</si>
  <si>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</si>
  <si>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</si>
  <si>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</si>
  <si>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</si>
  <si>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</si>
  <si>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</si>
  <si>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</si>
  <si>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</si>
  <si>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</si>
  <si>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</si>
  <si>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</si>
  <si>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</si>
  <si>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</si>
  <si>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</si>
  <si>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</si>
  <si>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</si>
  <si>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</si>
  <si>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</si>
  <si>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</si>
  <si>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</si>
  <si>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</si>
  <si>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</si>
  <si>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</si>
  <si>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</si>
  <si>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</si>
  <si>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</si>
  <si>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</si>
  <si>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</si>
  <si>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</si>
  <si>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</si>
  <si>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</si>
  <si>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</si>
  <si>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</si>
  <si>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</si>
  <si>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</si>
  <si>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</si>
  <si>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</si>
  <si>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</si>
  <si>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</si>
  <si>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</si>
  <si>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</si>
  <si>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</si>
  <si>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</si>
  <si>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</si>
  <si>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</si>
  <si>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</si>
  <si>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</si>
  <si>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</si>
  <si>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</si>
  <si>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</si>
  <si>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</si>
  <si>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</si>
  <si>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</si>
  <si>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</si>
  <si>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</si>
  <si>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</si>
  <si>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</si>
  <si>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</si>
  <si>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</si>
  <si>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</si>
  <si>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</si>
  <si>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</si>
  <si>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</si>
  <si>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</si>
  <si>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</si>
  <si>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</si>
  <si>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</si>
  <si>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</si>
  <si>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</si>
  <si>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</si>
  <si>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</si>
  <si>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</si>
  <si>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</si>
  <si>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</si>
  <si>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</si>
  <si>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</si>
  <si>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</si>
  <si>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</si>
  <si>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</si>
  <si>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El Tanque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</si>
  <si>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</si>
  <si>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</si>
  <si>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</si>
  <si>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</si>
  <si>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</si>
  <si>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</si>
  <si>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</si>
  <si>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</si>
  <si>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</si>
  <si>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</si>
  <si>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</si>
  <si>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</si>
  <si>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</si>
  <si>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</si>
  <si>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</si>
  <si>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</si>
  <si>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</si>
  <si>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</si>
  <si>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</si>
  <si>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</si>
  <si>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</si>
  <si>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</si>
  <si>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</si>
  <si>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</si>
  <si>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</si>
  <si>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</si>
  <si>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</si>
  <si>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</si>
  <si>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</si>
  <si>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</si>
  <si>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</si>
  <si>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</si>
  <si>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</si>
  <si>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</si>
  <si>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</si>
  <si>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</si>
  <si>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</si>
  <si>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</si>
  <si>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</si>
  <si>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</si>
  <si>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</si>
  <si>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</si>
  <si>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</si>
  <si>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</si>
  <si>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</si>
  <si>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</si>
  <si>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</si>
  <si>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</si>
  <si>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</si>
  <si>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</si>
  <si>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</si>
  <si>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</si>
  <si>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</si>
  <si>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</si>
  <si>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</si>
  <si>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</si>
  <si>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</si>
  <si>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</si>
  <si>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</si>
  <si>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</si>
  <si>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</si>
  <si>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</si>
  <si>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</si>
  <si>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</si>
  <si>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</si>
  <si>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</si>
  <si>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</si>
  <si>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</si>
  <si>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</si>
  <si>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</si>
  <si>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</si>
  <si>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</si>
  <si>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</si>
  <si>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</si>
  <si>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</si>
  <si>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</si>
  <si>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</si>
  <si>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</si>
  <si>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</si>
  <si>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</si>
  <si>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</si>
  <si>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</si>
  <si>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</si>
  <si>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</si>
  <si>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</si>
  <si>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</si>
  <si>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</si>
  <si>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</si>
  <si>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</si>
  <si>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</si>
  <si>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</si>
  <si>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</si>
  <si>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</si>
  <si>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</si>
  <si>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</si>
  <si>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</si>
  <si>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</si>
  <si>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</si>
  <si>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</si>
  <si>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</si>
  <si>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</si>
  <si>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</si>
  <si>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</si>
  <si>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</si>
  <si>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</si>
  <si>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</si>
  <si>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</si>
  <si>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</si>
  <si>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</si>
  <si>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</si>
  <si>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</si>
  <si>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</si>
  <si>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</si>
  <si>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</si>
  <si>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</si>
  <si>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</si>
  <si>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</si>
  <si>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</si>
  <si>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</si>
  <si>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</si>
  <si>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</si>
  <si>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</si>
  <si>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</si>
  <si>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</si>
  <si>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</si>
  <si>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</si>
  <si>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</si>
  <si>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</si>
  <si>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</si>
  <si>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</si>
  <si>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</si>
  <si>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</si>
  <si>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</si>
  <si>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</si>
  <si>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</si>
  <si>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</si>
  <si>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</si>
  <si>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</si>
  <si>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</si>
  <si>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</si>
  <si>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</si>
  <si>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</si>
  <si>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</si>
  <si>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</si>
  <si>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</si>
  <si>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</si>
  <si>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</si>
  <si>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</si>
  <si>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</si>
  <si>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</si>
  <si>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</si>
  <si>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</si>
  <si>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</si>
  <si>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</si>
  <si>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</si>
  <si>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</si>
  <si>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</si>
  <si>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</si>
  <si>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</si>
  <si>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</si>
  <si>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</si>
  <si>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</si>
  <si>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</si>
  <si>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</si>
  <si>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</si>
  <si>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</si>
  <si>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</si>
  <si>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</si>
  <si>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</si>
  <si>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</si>
  <si>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</si>
  <si>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</si>
  <si>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</si>
  <si>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</si>
  <si>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</si>
  <si>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</si>
  <si>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</si>
  <si>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</si>
  <si>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</si>
  <si>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</si>
  <si>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</si>
  <si>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</si>
  <si>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</si>
  <si>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</si>
  <si>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</si>
  <si>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</si>
  <si>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</si>
  <si>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</si>
  <si>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</si>
  <si>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</si>
  <si>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</si>
  <si>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</si>
  <si>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</si>
  <si>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</si>
  <si>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</si>
  <si>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</si>
  <si>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</si>
  <si>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</si>
  <si>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</si>
  <si>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</si>
  <si>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</si>
  <si>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</si>
  <si>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</si>
  <si>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</si>
  <si>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</si>
  <si>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</si>
  <si>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</si>
  <si>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</si>
  <si>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</si>
  <si>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</si>
  <si>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</si>
  <si>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</si>
  <si>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</si>
  <si>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</si>
  <si>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</si>
  <si>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</si>
  <si>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</si>
  <si>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</si>
  <si>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</si>
  <si>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</si>
  <si>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</si>
  <si>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</si>
  <si>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</si>
  <si>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</si>
  <si>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</si>
  <si>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</si>
  <si>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</si>
  <si>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</si>
  <si>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</si>
  <si>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</si>
  <si>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</si>
  <si>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</si>
  <si>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</si>
  <si>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</si>
  <si>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</si>
  <si>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</si>
  <si>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</si>
  <si>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</si>
  <si>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</si>
  <si>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</si>
  <si>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</si>
  <si>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</si>
  <si>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</si>
  <si>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</si>
  <si>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</si>
  <si>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</si>
  <si>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</si>
  <si>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</si>
  <si>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</si>
  <si>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</si>
  <si>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</si>
  <si>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</si>
  <si>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</si>
  <si>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</si>
  <si>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</si>
  <si>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</si>
  <si>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</si>
  <si>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</si>
  <si>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</si>
  <si>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</si>
  <si>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</si>
  <si>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</si>
  <si>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</si>
  <si>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</si>
  <si>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</si>
  <si>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</si>
  <si>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</si>
  <si>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</si>
  <si>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</si>
  <si>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</si>
  <si>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</si>
  <si>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</si>
  <si>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</si>
  <si>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</si>
  <si>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</si>
  <si>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</si>
  <si>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</si>
  <si>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</si>
  <si>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</si>
  <si>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</si>
  <si>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</si>
  <si>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</si>
  <si>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</si>
  <si>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</si>
  <si>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</si>
  <si>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</si>
  <si>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</si>
  <si>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</si>
  <si>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</si>
  <si>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</si>
  <si>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</si>
  <si>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</si>
  <si>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</si>
  <si>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</si>
  <si>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</si>
  <si>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</si>
  <si>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</si>
  <si>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</si>
  <si>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</si>
  <si>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</si>
  <si>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</si>
  <si>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</si>
  <si>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</si>
  <si>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</si>
  <si>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</si>
  <si>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</si>
  <si>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</si>
  <si>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</si>
  <si>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</si>
  <si>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</si>
  <si>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</si>
  <si>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</si>
  <si>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</si>
  <si>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</si>
  <si>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</si>
  <si>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</si>
  <si>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</si>
  <si>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</si>
  <si>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</si>
  <si>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</si>
  <si>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</si>
  <si>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</si>
  <si>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</si>
  <si>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</si>
  <si>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</si>
  <si>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</si>
  <si>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</si>
  <si>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</si>
  <si>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</si>
  <si>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</si>
  <si>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</si>
  <si>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</si>
  <si>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</si>
  <si>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Nº de Trabajadores afectados</t>
  </si>
  <si>
    <t>Nº Total de Solicitudes</t>
  </si>
  <si>
    <t>Total Isla de Tenerife</t>
  </si>
  <si>
    <t>Buenavista</t>
  </si>
  <si>
    <t xml:space="preserve">El Sauzal </t>
  </si>
  <si>
    <t>Granadilla</t>
  </si>
  <si>
    <t>Güimar</t>
  </si>
  <si>
    <t>La Laguna</t>
  </si>
  <si>
    <t>La Matanza</t>
  </si>
  <si>
    <t>La Victoria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</si>
  <si>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</si>
  <si>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</si>
  <si>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</si>
  <si>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</si>
  <si>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</si>
  <si>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</si>
  <si>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</si>
  <si>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</si>
  <si>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</si>
  <si>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</si>
  <si>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</si>
  <si>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</si>
  <si>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</si>
  <si>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</si>
  <si>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</si>
  <si>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</si>
  <si>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</si>
  <si>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</si>
  <si>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</si>
  <si>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</si>
  <si>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</si>
  <si>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</si>
  <si>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</si>
  <si>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</si>
  <si>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</si>
  <si>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</si>
  <si>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</si>
  <si>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</si>
  <si>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</si>
  <si>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</si>
  <si>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</si>
  <si>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</si>
  <si>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</si>
  <si>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</si>
  <si>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</si>
  <si>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</si>
  <si>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</si>
  <si>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</si>
  <si>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</si>
  <si>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</si>
  <si>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</si>
  <si>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</si>
  <si>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</si>
  <si>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</si>
  <si>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</si>
  <si>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</si>
  <si>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</si>
  <si>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</si>
  <si>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</si>
  <si>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</si>
  <si>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</si>
  <si>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</si>
  <si>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</si>
  <si>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</si>
  <si>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</si>
  <si>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</si>
  <si>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</si>
  <si>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</si>
  <si>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</si>
  <si>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</si>
  <si>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</si>
  <si>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</si>
  <si>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</si>
  <si>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</si>
  <si>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</si>
  <si>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</si>
  <si>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</si>
  <si>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</si>
  <si>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</si>
  <si>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</si>
  <si>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</si>
  <si>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</si>
  <si>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</si>
  <si>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</si>
  <si>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</si>
  <si>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</si>
  <si>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</si>
  <si>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</si>
  <si>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</si>
  <si>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</si>
  <si>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</si>
  <si>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</si>
  <si>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</si>
  <si>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</si>
  <si>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</si>
  <si>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</si>
  <si>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</si>
  <si>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</si>
  <si>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</si>
  <si>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</si>
  <si>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</si>
  <si>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</si>
  <si>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</si>
  <si>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</si>
  <si>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</si>
  <si>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</si>
  <si>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</si>
  <si>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</si>
  <si>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</si>
  <si>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</si>
  <si>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</si>
  <si>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</si>
  <si>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</si>
  <si>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</si>
  <si>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aquí presentados, son los relativos a la estadística de turismo realizada hasta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</si>
  <si>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</si>
  <si>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</si>
  <si>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</si>
  <si>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</si>
  <si>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</si>
  <si>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</si>
  <si>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Elaborado por el Servicio Técnico de Desarrollo Socioeconómico y Comercio</t>
  </si>
  <si>
    <t xml:space="preserve">      2020 Noviembre</t>
  </si>
  <si>
    <t xml:space="preserve">    2020M11</t>
  </si>
  <si>
    <r>
      <t xml:space="preserve">Afiliaciones Residentes </t>
    </r>
    <r>
      <rPr>
        <b/>
        <sz val="10"/>
        <color rgb="FFFF0000"/>
        <rFont val="Arial"/>
        <family val="2"/>
      </rPr>
      <t>*</t>
    </r>
  </si>
  <si>
    <t xml:space="preserve">      2020 Diciembre</t>
  </si>
  <si>
    <t>2020 NOVIEMBRE</t>
  </si>
  <si>
    <t xml:space="preserve">    2020M12</t>
  </si>
  <si>
    <t>DICIEMBRE 2020</t>
  </si>
  <si>
    <t>2020 DICIEMBRE</t>
  </si>
  <si>
    <t xml:space="preserve">Los recientes datos de afiliaciones según situaciones laborales publicados por el Instituto Canario de Estadística (ISTAC), referidos al mes de diciembre 2020, reflejan una reducción de 1.432 afiliaciones respecto al mes anterior, una variación entre ambos meses del 0,44%.
</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</si>
  <si>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</si>
  <si>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</si>
  <si>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</si>
  <si>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</si>
  <si>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</si>
  <si>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</si>
  <si>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</si>
  <si>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</si>
  <si>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</si>
  <si>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</si>
  <si>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</si>
  <si>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</si>
  <si>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</si>
  <si>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</si>
  <si>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</si>
  <si>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</si>
  <si>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</si>
  <si>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</si>
  <si>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</si>
  <si>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</si>
  <si>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</si>
  <si>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</si>
  <si>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</si>
  <si>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</si>
  <si>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</si>
  <si>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</si>
  <si>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</si>
  <si>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</si>
  <si>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</si>
  <si>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</si>
  <si>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</si>
  <si>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</si>
  <si>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</si>
  <si>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</si>
  <si>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</si>
  <si>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</si>
  <si>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</si>
  <si>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</si>
  <si>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</si>
  <si>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</si>
  <si>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 xml:space="preserve">      2021 Febrero</t>
  </si>
  <si>
    <t>E.Media</t>
  </si>
  <si>
    <t>2021/20(%)</t>
  </si>
  <si>
    <t xml:space="preserve">Comparativa Interanual de la Evolución Mensual de las Principales Variables Turísticas </t>
  </si>
  <si>
    <t>Variación Interanual 21/20%</t>
  </si>
  <si>
    <t xml:space="preserve">    2021M02</t>
  </si>
  <si>
    <t>Mes de Marzo 2021</t>
  </si>
  <si>
    <t xml:space="preserve">Nota: Datos actualizados al último dato disponible </t>
  </si>
  <si>
    <r>
      <rPr>
        <sz val="11"/>
        <color rgb="FFFF0000"/>
        <rFont val="Calibri"/>
        <family val="2"/>
        <scheme val="minor"/>
      </rPr>
      <t>*</t>
    </r>
    <r>
      <rPr>
        <sz val="11"/>
        <color theme="1"/>
        <rFont val="Calibri"/>
        <family val="2"/>
        <scheme val="minor"/>
      </rPr>
      <t>Datos actualizados al último dato disponible en la fuente a Diciembre 2020</t>
    </r>
  </si>
  <si>
    <t xml:space="preserve">      2021 Marzo</t>
  </si>
  <si>
    <t xml:space="preserve">    2021M03</t>
  </si>
  <si>
    <t xml:space="preserve"> Marzo 2021</t>
  </si>
  <si>
    <t>Personas en edad de trabajar</t>
  </si>
  <si>
    <t xml:space="preserve">  Población desempleada</t>
  </si>
  <si>
    <t>2021 Primer trimestre</t>
  </si>
  <si>
    <t>MES DE MARZO</t>
  </si>
  <si>
    <t>La Recaudación acumulada del IGIC en Canarias en el mes de marzo 2021, presenta una variación interanual del -21,75 %, lo que supone una pérdida de 87.129.576,14 € respecto al año anterior.</t>
  </si>
  <si>
    <t>Mes de Abril 2021</t>
  </si>
  <si>
    <t xml:space="preserve">      2021 Abril</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</si>
  <si>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abril 2021, en el caso de los contratos en el Sector Turístico es del 406 % respecto a abril 2020 debido a la drástica caída de las contrataciones en dicho mes como consecuencia del confinamiento domiciliario que afectó especialmente a este sector, por lo que corresponde comparar el dato respecto al abril 2019 donde aún tenemos una variación interanual de -75%. 
En el mismo sentido, los demandantes de empleo crecen sólo un 7,27 % respecto a abril 2020, sin embargo respecto a abril 2019, la variación interanual es de un 55,66%.</t>
  </si>
  <si>
    <t>Acumulado</t>
  </si>
  <si>
    <t>Mensual</t>
  </si>
  <si>
    <t>Datos PROVISIONALES acumulados hasta el 28 de Febrero 2021</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</si>
  <si>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</si>
  <si>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</si>
  <si>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</si>
  <si>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</si>
  <si>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</si>
  <si>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</si>
  <si>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</si>
  <si>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</si>
  <si>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</si>
  <si>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</si>
  <si>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</si>
  <si>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</si>
  <si>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</si>
  <si>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</si>
  <si>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</si>
  <si>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</si>
  <si>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</si>
  <si>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</si>
  <si>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</si>
  <si>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</si>
  <si>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</si>
  <si>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</si>
  <si>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</si>
  <si>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</si>
  <si>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</si>
  <si>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</si>
  <si>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</si>
  <si>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La variación interanual en el mes de abril 2021, en el caso de los contratos en el Sector Turístico es del 406 % respecto a abril 2020 debido a la drástica caída de las contrataciones en dicho mes como consecuencia del confinamiento domiciliario que afectó especialmente a este sector, por lo que corresponde comparar el dato respecto al abril 2019 donde aún tenemos una variación interanual de -75%. </t>
  </si>
  <si>
    <t>En el mismo sentido, los demandantes de empleo crecen sólo un 7,27 % respecto a abril 2020, sin embargo respecto a abril 2019, la variación interanual es de un 55,66%.</t>
  </si>
  <si>
    <t xml:space="preserve"> Durante el mes de abril de 2021 se observa una disminución en las contrataciones respecto al mes anterior, con 1.411 contratos menos registrados, lo que supone una reducción del 8,2% en las contrataciónes respecto a marzo 2021.  La variación interanual en el mes de abril 2021, es del 143% respecto a abril 2020 debido a la drástica caída de las contrataciones en dicho mes de 2020 como consecuncia del confinamiento generado por la pandemia, sin embargo, a pesar de mejorar respecto al año anterior, corresponde comparar el dato respecto al abril 2019 sin los efectos de la pandemia, donde aún tenemos una variación interanual de -44,72%.  
En cuanto a la distribución de las contrataciones teniendo en cuenta el sexo, 8.561 fueron firmadas por hombres (54,23%), mientras que fueron contratadas 7.226 mujeres (45,77 %), lo que supone una diferencia en las contrataciones por sexo de 1.335 contratos en favor del sexo masculino. 
Por otro lado, se observa gran diferencia en la tipología de contratos ya que de los 15.787 registrados en abril 2021, la contratación temporal representó el 86% frente al 14% de las contrataciones indefinidas.
</t>
  </si>
  <si>
    <t>El impacto de la crisis sanitaria por el coronavirus en el mercado laboral no solo ha tenido su reflejo en el incremento del paro, sino también en las contrataciones. Si obsevamos la gráfica durante el 2020, se produjo una caída acelerada en las contrataciones desde el mes de febrero alcanzado en Abril el dato más bajo con una variación interanual en dicho mes del -77,25%. 
Debido a lo anterior, en el mes de abril 2021 se observa una variación interanual del 143%, sin embargo, si comparamos con el 2019 sin los efectos de la pandemia, las contratacioes cotinúan siendo prácticamente la mitad de los contratos registrados en abril de dicho año con un -44,72%.</t>
  </si>
  <si>
    <t>Contratos registrados en la Isla de Tenerife según sectores económicos -  Abril 2021</t>
  </si>
  <si>
    <t>Abril 2021</t>
  </si>
  <si>
    <t>Contratos registrados en la Isla deTenerife según estudios terminados  - Abril 2021</t>
  </si>
  <si>
    <t>Contratos registrados en la Isla de Tenerife según ocupaciones  - Abril 2021</t>
  </si>
  <si>
    <t>Paro registrado en la Isla de Tenerife según sectores económicos - Abril 2021</t>
  </si>
  <si>
    <t>Paro registrado en la Isla de Tenerife según ocupaciones - Abril 2021</t>
  </si>
  <si>
    <t>Paro registrado en la Isla deTenerife según estudios terminados  - Abril 2021</t>
  </si>
  <si>
    <r>
      <rPr>
        <b/>
        <sz val="11"/>
        <rFont val="Calibri"/>
        <family val="2"/>
        <scheme val="minor"/>
      </rPr>
      <t>El número de personas desempleadas en Canarias al finalizar el mes de abril de 2021 es de 282.523 lo que significa un aumento en 1.873 personas con relación al mes anterior, un incremento del 0,67% respecto al mes de marzo de 2021. En relación al pasado año (abril de 2020, mes en cierre de la economía por el confinamiento del país) se observa un aumento
en 27.542 personas, lo que supone un incremento del paro de 10,80%
La distribución por sexos del paro en Canarias nos indica que aumenta el paro en las mujeres en 1.080 (0,71%), mientras que para los hombres aumenta en 793 (0,62%) respecto al mes anterior. En relación al año anterior (abril 2020), en los hombres se incrementa el paro en 11.011 (9,37%), en las mujeres aumentan en 16.531 (12,02%).</t>
    </r>
    <r>
      <rPr>
        <b/>
        <sz val="11"/>
        <color rgb="FFFF0000"/>
        <rFont val="Calibri"/>
        <family val="2"/>
        <scheme val="minor"/>
      </rPr>
      <t xml:space="preserve">
</t>
    </r>
  </si>
  <si>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continúa con 122.463 personas desempleadas en Tenerife en el mes de abril, lo que supone 513 desempleados más en relación al mes anterior, representando un aumento del 0,4% respecto al mes de marzo de 2021. 
En relación al pasado año (Marzo 2020) se observa un aumento en 11.737 personas, lo que supone un incremento del paro de 10,6%.
La distribución por sexos del paro en Tenerife nos indica que el mes de abril 2021 se aumenta el paro en las mujeres en 419 ( 0,63%), mientras que para los hombres aumenta en 94 (0,17%) respecto al mes anterior. 
</t>
  </si>
  <si>
    <t>SITUACIÓN DE AFILIADOS EN ALTA POR REGÍMENES, PROVINCIAS Y AUTONOMÍAS A 30 DE ABRIL 2021</t>
  </si>
  <si>
    <t>AFILIACIONES EN ALTA POR REGÍMENES, GÉNERO, PROVINCIAS Y COMUNIDADES AUTÓNOMAS A 30 DE ABRIL 2021</t>
  </si>
  <si>
    <t>Indice de Precios de Consumo. Base 2016 Abril 2021</t>
  </si>
  <si>
    <t xml:space="preserve">    2021M04</t>
  </si>
  <si>
    <t xml:space="preserve">La tasa de variación interanual del IPC en la Provincia de Santa Cruz de Tenerife se sitúa en el 1,7 % en abril de 2021, 0,7 puntos por encima del registrado el mes anterior. La tasa de variación interanual a nivel estatal  toma el valor 2,2%.
La tasa de variación mensual de abril se situó en el 0,8 % y deja la variación en lo que va de año en el 1,1 %.
</t>
  </si>
  <si>
    <t>Evolución del PIB a precios de mercado  de Canarias a primer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</si>
  <si>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-14,15%.
</t>
  </si>
  <si>
    <t xml:space="preserve">El Producto Interior Bruto (PIB) generado por la economía canaria registró una caída interanual del 14,1% en el primer trimestre de 2021 en comparación con el mismo periodo del año anterior. Este dato, conocido como la variación real del PIB, fue 9,8 puntos porcentuales peor que el registrado por la economía nacional.
En términos trimestrales, el PIB canario se reduce un 0,2% en comparación con el cuarto trimestre de 2020, a nivel nacional la economía experimentó una caída del 0,5%.
</t>
  </si>
  <si>
    <t xml:space="preserve">Los recientes datos de empresas inscirtas a la S.S. según según agragaciones de la actividad económica publicados por el Instituto Canario de Estadística (ISTAC), referidos al mes de marzo 2021, reflejan una reducción de 65 empresas inscritas respecto al mes anterior, una variación entre ambos meses del -0,25%.
</t>
  </si>
  <si>
    <t>Marzo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</si>
</sst>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mmm\-yy\ &quot;(P)&quot;"/>
  </numFmts>
  <fonts count="94">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font>
    <font>
      <b/>
      <sz val="10"/>
      <color rgb="FFFF0000"/>
      <name val="Arial"/>
      <family val="2"/>
      <charset val="1"/>
    </font>
    <font>
      <b/>
      <sz val="11"/>
      <color rgb="FFFF0000"/>
      <name val="Calibri"/>
      <family val="2"/>
      <scheme val="minor"/>
    </font>
    <font>
      <b/>
      <sz val="11"/>
      <name val="Calibri"/>
      <family val="2"/>
      <scheme val="minor"/>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6">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38">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5" xfId="0" applyBorder="1"/>
    <xf numFmtId="0" fontId="0" fillId="0" borderId="46" xfId="0" applyBorder="1"/>
    <xf numFmtId="0" fontId="0" fillId="0" borderId="47"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5" fillId="0" borderId="0" xfId="0" applyFont="1" applyFill="1" applyBorder="1"/>
    <xf numFmtId="2" fontId="13" fillId="0" borderId="6" xfId="0" applyNumberFormat="1" applyFont="1" applyBorder="1" applyAlignment="1">
      <alignment horizontal="center"/>
    </xf>
    <xf numFmtId="0" fontId="7" fillId="0" borderId="0" xfId="6"/>
    <xf numFmtId="0" fontId="34" fillId="26" borderId="0" xfId="17" applyNumberFormat="1" applyFont="1" applyFill="1" applyBorder="1" applyAlignment="1">
      <alignment horizontal="center" vertical="center" wrapText="1"/>
    </xf>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169" fontId="0" fillId="0" borderId="0" xfId="0" applyNumberFormat="1"/>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3" fontId="9" fillId="0" borderId="84" xfId="0" applyNumberFormat="1" applyFont="1" applyBorder="1" applyAlignment="1"/>
    <xf numFmtId="4" fontId="9" fillId="0" borderId="84" xfId="0" applyNumberFormat="1" applyFont="1" applyBorder="1" applyAlignment="1"/>
    <xf numFmtId="3" fontId="9" fillId="0" borderId="85" xfId="0" applyNumberFormat="1" applyFont="1" applyBorder="1" applyAlignment="1"/>
    <xf numFmtId="4" fontId="9" fillId="0" borderId="85" xfId="0" applyNumberFormat="1" applyFont="1" applyBorder="1" applyAlignment="1"/>
    <xf numFmtId="3" fontId="19" fillId="0" borderId="81" xfId="0" applyNumberFormat="1" applyFont="1" applyBorder="1" applyAlignment="1"/>
    <xf numFmtId="4" fontId="19" fillId="0" borderId="81"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1"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0" fillId="0" borderId="0" xfId="0"/>
    <xf numFmtId="3" fontId="14" fillId="0" borderId="7" xfId="0" applyNumberFormat="1" applyFont="1" applyFill="1" applyBorder="1" applyAlignment="1"/>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49" fontId="13" fillId="0" borderId="0" xfId="0" applyNumberFormat="1" applyFont="1" applyAlignment="1">
      <alignment horizontal="center"/>
    </xf>
    <xf numFmtId="0" fontId="0" fillId="0" borderId="0" xfId="0" applyFont="1"/>
    <xf numFmtId="4" fontId="13" fillId="0" borderId="6" xfId="0" applyNumberFormat="1" applyFont="1" applyFill="1" applyBorder="1" applyAlignment="1"/>
    <xf numFmtId="4" fontId="13" fillId="14" borderId="0" xfId="0" applyNumberFormat="1" applyFont="1" applyFill="1" applyBorder="1" applyAlignment="1"/>
    <xf numFmtId="0" fontId="84" fillId="0" borderId="0" xfId="0" applyFont="1"/>
    <xf numFmtId="4" fontId="0" fillId="0" borderId="6" xfId="0" applyNumberFormat="1" applyFont="1" applyBorder="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171" fontId="70" fillId="14" borderId="0" xfId="0" applyNumberFormat="1" applyFont="1" applyFill="1" applyAlignment="1">
      <alignment horizontal="left" indent="1"/>
    </xf>
    <xf numFmtId="0" fontId="69" fillId="14" borderId="0" xfId="0" applyFont="1" applyFill="1" applyAlignment="1">
      <alignment horizontal="left" wrapText="1" indent="1"/>
    </xf>
    <xf numFmtId="0" fontId="0" fillId="0" borderId="0" xfId="0"/>
    <xf numFmtId="0" fontId="0" fillId="0" borderId="0" xfId="0"/>
    <xf numFmtId="3" fontId="14" fillId="0" borderId="6" xfId="0" applyNumberFormat="1" applyFont="1" applyBorder="1"/>
    <xf numFmtId="3" fontId="1" fillId="0" borderId="6" xfId="0" applyNumberFormat="1" applyFont="1" applyBorder="1"/>
    <xf numFmtId="4" fontId="13" fillId="0" borderId="0" xfId="0" applyNumberFormat="1" applyFont="1" applyFill="1" applyBorder="1" applyAlignment="1"/>
    <xf numFmtId="0" fontId="0" fillId="0" borderId="0" xfId="0"/>
    <xf numFmtId="0" fontId="0" fillId="0" borderId="0" xfId="0" applyAlignment="1">
      <alignment horizontal="center"/>
    </xf>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13" fillId="0" borderId="0" xfId="0" applyFont="1" applyAlignment="1">
      <alignment horizontal="center" wrapText="1"/>
    </xf>
    <xf numFmtId="0" fontId="13" fillId="0" borderId="0" xfId="0" applyFont="1" applyAlignment="1">
      <alignment horizontal="center"/>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0" xfId="0" applyNumberFormat="1" applyFont="1" applyBorder="1" applyAlignment="1">
      <alignment horizontal="center"/>
    </xf>
    <xf numFmtId="2" fontId="13" fillId="0" borderId="6" xfId="0" applyNumberFormat="1" applyFont="1" applyBorder="1" applyAlignment="1">
      <alignment horizontal="center"/>
    </xf>
    <xf numFmtId="0" fontId="14" fillId="0" borderId="0" xfId="0" applyFont="1" applyAlignment="1">
      <alignment horizontal="center" vertical="center" wrapText="1"/>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92" fillId="0" borderId="0" xfId="0" applyFont="1" applyAlignment="1">
      <alignment horizontal="center" vertical="center" wrapText="1"/>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1" fillId="0" borderId="0" xfId="0" applyFont="1" applyAlignment="1">
      <alignment horizontal="center" wrapText="1"/>
    </xf>
    <xf numFmtId="0" fontId="67" fillId="0" borderId="0" xfId="22" applyFont="1" applyFill="1" applyAlignment="1">
      <alignment horizontal="center" wrapText="1"/>
    </xf>
    <xf numFmtId="0" fontId="80" fillId="0" borderId="0" xfId="0" applyFont="1" applyAlignment="1">
      <alignment horizontal="left"/>
    </xf>
    <xf numFmtId="0" fontId="0" fillId="0" borderId="0" xfId="0"/>
    <xf numFmtId="0" fontId="56" fillId="35" borderId="10" xfId="0" applyFont="1" applyFill="1" applyBorder="1" applyAlignment="1">
      <alignment horizontal="center" vertical="center" wrapText="1"/>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79" fillId="0" borderId="0" xfId="22" applyFont="1" applyFill="1" applyAlignment="1">
      <alignment horizontal="center" vertical="center" wrapText="1"/>
    </xf>
    <xf numFmtId="0" fontId="30" fillId="0" borderId="0" xfId="0" applyFont="1" applyBorder="1" applyAlignment="1">
      <alignment horizontal="left"/>
    </xf>
    <xf numFmtId="0" fontId="30" fillId="0" borderId="20" xfId="0" applyFont="1" applyBorder="1" applyAlignment="1">
      <alignment horizontal="left"/>
    </xf>
    <xf numFmtId="0" fontId="40"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7" fillId="0" borderId="0" xfId="6"/>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9" fillId="0" borderId="0" xfId="6" applyFont="1"/>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DEMOGRAFÍA_1!$B$34:$K$34</c:f>
              <c:numCache>
                <c:formatCode>#,##0</c:formatCode>
                <c:ptCount val="10"/>
                <c:pt idx="0">
                  <c:v>908555</c:v>
                </c:pt>
                <c:pt idx="1">
                  <c:v>898680</c:v>
                </c:pt>
                <c:pt idx="2">
                  <c:v>897582</c:v>
                </c:pt>
                <c:pt idx="3">
                  <c:v>889936</c:v>
                </c:pt>
                <c:pt idx="4">
                  <c:v>888184</c:v>
                </c:pt>
                <c:pt idx="5">
                  <c:v>891111</c:v>
                </c:pt>
                <c:pt idx="6">
                  <c:v>894636</c:v>
                </c:pt>
                <c:pt idx="7">
                  <c:v>904713</c:v>
                </c:pt>
                <c:pt idx="8">
                  <c:v>917841</c:v>
                </c:pt>
                <c:pt idx="9">
                  <c:v>928604</c:v>
                </c:pt>
              </c:numCache>
            </c:numRef>
          </c:val>
          <c:smooth val="0"/>
          <c:extLst>
            <c:ext xmlns:c16="http://schemas.microsoft.com/office/drawing/2014/chart" uri="{C3380CC4-5D6E-409C-BE32-E72D297353CC}">
              <c16:uniqueId val="{00000000-3C18-4E19-A702-3090A31AE4B3}"/>
            </c:ext>
          </c:extLst>
        </c:ser>
        <c:dLbls>
          <c:showLegendKey val="0"/>
          <c:showVal val="0"/>
          <c:showCatName val="0"/>
          <c:showSerName val="0"/>
          <c:showPercent val="0"/>
          <c:showBubbleSize val="0"/>
        </c:dLbls>
        <c:smooth val="0"/>
        <c:axId val="342903640"/>
        <c:axId val="342904424"/>
      </c:lineChart>
      <c:catAx>
        <c:axId val="342903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42904424"/>
        <c:crosses val="autoZero"/>
        <c:auto val="1"/>
        <c:lblAlgn val="ctr"/>
        <c:lblOffset val="100"/>
        <c:noMultiLvlLbl val="0"/>
      </c:catAx>
      <c:valAx>
        <c:axId val="342904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42903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E299-4C57-A228-9B0A63E85D5D}"/>
            </c:ext>
          </c:extLst>
        </c:ser>
        <c:dLbls>
          <c:showLegendKey val="0"/>
          <c:showVal val="0"/>
          <c:showCatName val="0"/>
          <c:showSerName val="0"/>
          <c:showPercent val="0"/>
          <c:showBubbleSize val="0"/>
        </c:dLbls>
        <c:smooth val="0"/>
        <c:axId val="341027432"/>
        <c:axId val="341027824"/>
      </c:lineChart>
      <c:catAx>
        <c:axId val="341027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41027824"/>
        <c:crosses val="autoZero"/>
        <c:auto val="1"/>
        <c:lblAlgn val="ctr"/>
        <c:lblOffset val="100"/>
        <c:noMultiLvlLbl val="0"/>
      </c:catAx>
      <c:valAx>
        <c:axId val="3410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102743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TURISMO_3!$T$3:$T$10</c:f>
              <c:strCache>
                <c:ptCount val="8"/>
                <c:pt idx="0">
                  <c:v>      2020 Mayo</c:v>
                </c:pt>
                <c:pt idx="1">
                  <c:v>      2020 Junio</c:v>
                </c:pt>
                <c:pt idx="2">
                  <c:v>      2020 Julio</c:v>
                </c:pt>
                <c:pt idx="3">
                  <c:v>      2020 Agosto</c:v>
                </c:pt>
                <c:pt idx="4">
                  <c:v>      2020 Septiembre</c:v>
                </c:pt>
                <c:pt idx="5">
                  <c:v>      2020 Octubre</c:v>
                </c:pt>
                <c:pt idx="6">
                  <c:v>      2020 Noviembre</c:v>
                </c:pt>
                <c:pt idx="7">
                  <c:v>      2020 Diciembre</c:v>
                </c:pt>
              </c:strCache>
            </c:strRef>
          </c:cat>
          <c:val>
            <c:numRef>
              <c:f>TURISMO_3!$U$3:$U$10</c:f>
              <c:numCache>
                <c:formatCode>#,##0</c:formatCode>
                <c:ptCount val="8"/>
                <c:pt idx="0">
                  <c:v>72265</c:v>
                </c:pt>
                <c:pt idx="1">
                  <c:v>71523</c:v>
                </c:pt>
                <c:pt idx="2">
                  <c:v>72140</c:v>
                </c:pt>
                <c:pt idx="3">
                  <c:v>71620</c:v>
                </c:pt>
                <c:pt idx="4">
                  <c:v>71630</c:v>
                </c:pt>
                <c:pt idx="5">
                  <c:v>71450</c:v>
                </c:pt>
                <c:pt idx="6">
                  <c:v>70313</c:v>
                </c:pt>
                <c:pt idx="7">
                  <c:v>68917</c:v>
                </c:pt>
              </c:numCache>
            </c:numRef>
          </c:val>
          <c:extLst>
            <c:ext xmlns:c16="http://schemas.microsoft.com/office/drawing/2014/chart" uri="{C3380CC4-5D6E-409C-BE32-E72D297353CC}">
              <c16:uniqueId val="{00000000-BB73-4EEB-B8CE-5C6B28D9DE5A}"/>
            </c:ext>
          </c:extLst>
        </c:ser>
        <c:dLbls>
          <c:showLegendKey val="0"/>
          <c:showVal val="0"/>
          <c:showCatName val="0"/>
          <c:showSerName val="0"/>
          <c:showPercent val="0"/>
          <c:showBubbleSize val="0"/>
        </c:dLbls>
        <c:gapWidth val="220"/>
        <c:axId val="380657120"/>
        <c:axId val="380656336"/>
      </c:barChart>
      <c:catAx>
        <c:axId val="380657120"/>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0656336"/>
        <c:crosses val="autoZero"/>
        <c:auto val="1"/>
        <c:lblAlgn val="ctr"/>
        <c:lblOffset val="100"/>
        <c:noMultiLvlLbl val="0"/>
      </c:catAx>
      <c:valAx>
        <c:axId val="38065633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06571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TURISMO_3!$T$3:$T$13</c:f>
              <c:strCache>
                <c:ptCount val="11"/>
                <c:pt idx="0">
                  <c:v>      2020 Mayo</c:v>
                </c:pt>
                <c:pt idx="1">
                  <c:v>      2020 Junio</c:v>
                </c:pt>
                <c:pt idx="2">
                  <c:v>      2020 Julio</c:v>
                </c:pt>
                <c:pt idx="3">
                  <c:v>      2020 Agosto</c:v>
                </c:pt>
                <c:pt idx="4">
                  <c:v>      2020 Septiembre</c:v>
                </c:pt>
                <c:pt idx="5">
                  <c:v>      2020 Octubre</c:v>
                </c:pt>
                <c:pt idx="6">
                  <c:v>      2020 Noviembre</c:v>
                </c:pt>
                <c:pt idx="7">
                  <c:v>      2020 Diciembre</c:v>
                </c:pt>
                <c:pt idx="8">
                  <c:v>      2021 Enero</c:v>
                </c:pt>
                <c:pt idx="9">
                  <c:v>      2021 Febrero</c:v>
                </c:pt>
                <c:pt idx="10">
                  <c:v>      2021 Marzo</c:v>
                </c:pt>
              </c:strCache>
            </c:strRef>
          </c:cat>
          <c:val>
            <c:numRef>
              <c:f>TURISMO_3!$V$3:$V$13</c:f>
              <c:numCache>
                <c:formatCode>#,##0</c:formatCode>
                <c:ptCount val="11"/>
                <c:pt idx="0">
                  <c:v>5692</c:v>
                </c:pt>
                <c:pt idx="1">
                  <c:v>5818</c:v>
                </c:pt>
                <c:pt idx="2">
                  <c:v>5983</c:v>
                </c:pt>
                <c:pt idx="3">
                  <c:v>6028</c:v>
                </c:pt>
                <c:pt idx="4">
                  <c:v>6037</c:v>
                </c:pt>
                <c:pt idx="5">
                  <c:v>6059</c:v>
                </c:pt>
                <c:pt idx="6">
                  <c:v>6076</c:v>
                </c:pt>
                <c:pt idx="7">
                  <c:v>5957</c:v>
                </c:pt>
                <c:pt idx="8">
                  <c:v>5886</c:v>
                </c:pt>
                <c:pt idx="9">
                  <c:v>5902</c:v>
                </c:pt>
                <c:pt idx="10">
                  <c:v>5862</c:v>
                </c:pt>
              </c:numCache>
            </c:numRef>
          </c:val>
          <c:smooth val="0"/>
          <c:extLst>
            <c:ext xmlns:c16="http://schemas.microsoft.com/office/drawing/2014/chart" uri="{C3380CC4-5D6E-409C-BE32-E72D297353CC}">
              <c16:uniqueId val="{00000000-6BB8-4A5F-A07D-F33D2B9B9E39}"/>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80655944"/>
        <c:axId val="380660256"/>
      </c:lineChart>
      <c:catAx>
        <c:axId val="3806559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380660256"/>
        <c:crosses val="autoZero"/>
        <c:auto val="1"/>
        <c:lblAlgn val="ctr"/>
        <c:lblOffset val="100"/>
        <c:noMultiLvlLbl val="0"/>
      </c:catAx>
      <c:valAx>
        <c:axId val="380660256"/>
        <c:scaling>
          <c:orientation val="minMax"/>
        </c:scaling>
        <c:delete val="1"/>
        <c:axPos val="l"/>
        <c:numFmt formatCode="#,##0" sourceLinked="1"/>
        <c:majorTickMark val="none"/>
        <c:minorTickMark val="none"/>
        <c:tickLblPos val="nextTo"/>
        <c:crossAx val="380655944"/>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pt idx="3">
                  <c:v>122463</c:v>
                </c:pt>
              </c:numCache>
            </c:numRef>
          </c:val>
          <c:extLst>
            <c:ext xmlns:c16="http://schemas.microsoft.com/office/drawing/2014/chart" uri="{C3380CC4-5D6E-409C-BE32-E72D297353CC}">
              <c16:uniqueId val="{00000000-E0F4-4032-AF3A-275C7AD8DFD2}"/>
            </c:ext>
          </c:extLst>
        </c:ser>
        <c:dLbls>
          <c:showLegendKey val="0"/>
          <c:showVal val="0"/>
          <c:showCatName val="0"/>
          <c:showSerName val="0"/>
          <c:showPercent val="0"/>
          <c:showBubbleSize val="0"/>
        </c:dLbls>
        <c:gapWidth val="326"/>
        <c:overlap val="-58"/>
        <c:axId val="380653984"/>
        <c:axId val="380656728"/>
      </c:barChart>
      <c:dateAx>
        <c:axId val="380653984"/>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0656728"/>
        <c:crosses val="autoZero"/>
        <c:auto val="1"/>
        <c:lblOffset val="100"/>
        <c:baseTimeUnit val="months"/>
      </c:dateAx>
      <c:valAx>
        <c:axId val="380656728"/>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06539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pt idx="3">
                  <c:v>56101</c:v>
                </c:pt>
              </c:numCache>
            </c:numRef>
          </c:val>
          <c:extLst>
            <c:ext xmlns:c16="http://schemas.microsoft.com/office/drawing/2014/chart" uri="{C3380CC4-5D6E-409C-BE32-E72D297353CC}">
              <c16:uniqueId val="{00000000-EE46-4F14-ABED-06BE3B14A92E}"/>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pt idx="3">
                  <c:v>66362</c:v>
                </c:pt>
              </c:numCache>
            </c:numRef>
          </c:val>
          <c:extLst>
            <c:ext xmlns:c16="http://schemas.microsoft.com/office/drawing/2014/chart" uri="{C3380CC4-5D6E-409C-BE32-E72D297353CC}">
              <c16:uniqueId val="{00000001-EE46-4F14-ABED-06BE3B14A92E}"/>
            </c:ext>
          </c:extLst>
        </c:ser>
        <c:dLbls>
          <c:showLegendKey val="0"/>
          <c:showVal val="0"/>
          <c:showCatName val="0"/>
          <c:showSerName val="0"/>
          <c:showPercent val="0"/>
          <c:showBubbleSize val="0"/>
        </c:dLbls>
        <c:gapWidth val="164"/>
        <c:overlap val="-35"/>
        <c:axId val="380657512"/>
        <c:axId val="380654376"/>
      </c:barChart>
      <c:dateAx>
        <c:axId val="380657512"/>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0654376"/>
        <c:crosses val="autoZero"/>
        <c:auto val="1"/>
        <c:lblOffset val="100"/>
        <c:baseTimeUnit val="months"/>
      </c:dateAx>
      <c:valAx>
        <c:axId val="38065437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0657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D311-4677-BB17-FD07103D012C}"/>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01-D311-4677-BB17-FD07103D012C}"/>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2-D311-4677-BB17-FD07103D012C}"/>
            </c:ext>
          </c:extLst>
        </c:ser>
        <c:dLbls>
          <c:showLegendKey val="0"/>
          <c:showVal val="0"/>
          <c:showCatName val="0"/>
          <c:showSerName val="0"/>
          <c:showPercent val="0"/>
          <c:showBubbleSize val="0"/>
        </c:dLbls>
        <c:axId val="380653592"/>
        <c:axId val="380658688"/>
      </c:scatterChart>
      <c:valAx>
        <c:axId val="380653592"/>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0658688"/>
        <c:crosses val="autoZero"/>
        <c:crossBetween val="midCat"/>
      </c:valAx>
      <c:valAx>
        <c:axId val="38065868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0653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5572-46E7-BDA7-AD8949C9E75F}"/>
            </c:ext>
          </c:extLst>
        </c:ser>
        <c:dLbls>
          <c:showLegendKey val="0"/>
          <c:showVal val="0"/>
          <c:showCatName val="0"/>
          <c:showSerName val="0"/>
          <c:showPercent val="0"/>
          <c:showBubbleSize val="0"/>
        </c:dLbls>
        <c:gapWidth val="355"/>
        <c:overlap val="-70"/>
        <c:axId val="380655552"/>
        <c:axId val="380659864"/>
      </c:barChart>
      <c:catAx>
        <c:axId val="3806555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0659864"/>
        <c:crosses val="autoZero"/>
        <c:auto val="1"/>
        <c:lblAlgn val="ctr"/>
        <c:lblOffset val="100"/>
        <c:noMultiLvlLbl val="0"/>
      </c:catAx>
      <c:valAx>
        <c:axId val="3806598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06555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B660-4954-8286-C1E415954748}"/>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B660-4954-8286-C1E415954748}"/>
            </c:ext>
          </c:extLst>
        </c:ser>
        <c:dLbls>
          <c:showLegendKey val="0"/>
          <c:showVal val="0"/>
          <c:showCatName val="0"/>
          <c:showSerName val="0"/>
          <c:showPercent val="0"/>
          <c:showBubbleSize val="0"/>
        </c:dLbls>
        <c:gapWidth val="150"/>
        <c:axId val="380210696"/>
        <c:axId val="380211088"/>
      </c:barChart>
      <c:catAx>
        <c:axId val="380210696"/>
        <c:scaling>
          <c:orientation val="minMax"/>
        </c:scaling>
        <c:delete val="0"/>
        <c:axPos val="b"/>
        <c:numFmt formatCode="General" sourceLinked="1"/>
        <c:majorTickMark val="out"/>
        <c:minorTickMark val="none"/>
        <c:tickLblPos val="nextTo"/>
        <c:crossAx val="380211088"/>
        <c:crosses val="autoZero"/>
        <c:auto val="1"/>
        <c:lblAlgn val="ctr"/>
        <c:lblOffset val="100"/>
        <c:noMultiLvlLbl val="0"/>
      </c:catAx>
      <c:valAx>
        <c:axId val="380211088"/>
        <c:scaling>
          <c:orientation val="minMax"/>
        </c:scaling>
        <c:delete val="0"/>
        <c:axPos val="l"/>
        <c:majorGridlines/>
        <c:numFmt formatCode="#,##0" sourceLinked="1"/>
        <c:majorTickMark val="out"/>
        <c:minorTickMark val="none"/>
        <c:tickLblPos val="nextTo"/>
        <c:crossAx val="380210696"/>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Abril </a:t>
            </a:r>
            <a:r>
              <a:rPr lang="es-ES">
                <a:solidFill>
                  <a:schemeClr val="accent5">
                    <a:lumMod val="50000"/>
                  </a:schemeClr>
                </a:solidFill>
              </a:rPr>
              <a:t>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Abril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A2F-4327-A7C7-19565D3BC6C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A2F-4327-A7C7-19565D3BC6C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A2F-4327-A7C7-19565D3BC6C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5A2F-4327-A7C7-19565D3BC6C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5A2F-4327-A7C7-19565D3BC6C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5A2F-4327-A7C7-19565D3BC6C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5A2F-4327-A7C7-19565D3BC6C8}"/>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7-A7C7-19565D3BC6C8}"/>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7-A7C7-19565D3BC6C8}"/>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7-A7C7-19565D3BC6C8}"/>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10962</c:v>
                </c:pt>
                <c:pt idx="1">
                  <c:v>2404</c:v>
                </c:pt>
                <c:pt idx="2">
                  <c:v>4513</c:v>
                </c:pt>
                <c:pt idx="3">
                  <c:v>11071</c:v>
                </c:pt>
                <c:pt idx="4">
                  <c:v>21012</c:v>
                </c:pt>
                <c:pt idx="5">
                  <c:v>23286</c:v>
                </c:pt>
                <c:pt idx="6">
                  <c:v>49215</c:v>
                </c:pt>
              </c:numCache>
            </c:numRef>
          </c:val>
          <c:extLst>
            <c:ext xmlns:c16="http://schemas.microsoft.com/office/drawing/2014/chart" uri="{C3380CC4-5D6E-409C-BE32-E72D297353CC}">
              <c16:uniqueId val="{0000000E-5A2F-4327-A7C7-19565D3BC6C8}"/>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5A2F-4327-A7C7-19565D3BC6C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5A2F-4327-A7C7-19565D3BC6C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5A2F-4327-A7C7-19565D3BC6C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5A2F-4327-A7C7-19565D3BC6C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5A2F-4327-A7C7-19565D3BC6C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5A2F-4327-A7C7-19565D3BC6C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5A2F-4327-A7C7-19565D3BC6C8}"/>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5A2F-4327-A7C7-19565D3BC6C8}"/>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Abril</a:t>
            </a:r>
            <a:r>
              <a:rPr lang="en-US">
                <a:solidFill>
                  <a:schemeClr val="accent5">
                    <a:lumMod val="50000"/>
                  </a:schemeClr>
                </a:solidFill>
              </a:rPr>
              <a:t> 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Abril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857-4B8D-AC23-04A1F5D44FD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857-4B8D-AC23-04A1F5D44FD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857-4B8D-AC23-04A1F5D44FD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857-4B8D-AC23-04A1F5D44FD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857-4B8D-AC23-04A1F5D44FDC}"/>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857-4B8D-AC23-04A1F5D44FDC}"/>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857-4B8D-AC23-04A1F5D44FDC}"/>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103</c:v>
                </c:pt>
                <c:pt idx="1">
                  <c:v>70528</c:v>
                </c:pt>
                <c:pt idx="2">
                  <c:v>38508</c:v>
                </c:pt>
                <c:pt idx="3">
                  <c:v>6706</c:v>
                </c:pt>
                <c:pt idx="4">
                  <c:v>6618</c:v>
                </c:pt>
              </c:numCache>
            </c:numRef>
          </c:val>
          <c:extLst>
            <c:ext xmlns:c16="http://schemas.microsoft.com/office/drawing/2014/chart" uri="{C3380CC4-5D6E-409C-BE32-E72D297353CC}">
              <c16:uniqueId val="{0000000A-7857-4B8D-AC23-04A1F5D44FDC}"/>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3774-49EF-AC42-87C87D9E9402}"/>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3774-49EF-AC42-87C87D9E9402}"/>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numCache>
            </c:numRef>
          </c:val>
          <c:smooth val="0"/>
          <c:extLst>
            <c:ext xmlns:c16="http://schemas.microsoft.com/office/drawing/2014/chart" uri="{C3380CC4-5D6E-409C-BE32-E72D297353CC}">
              <c16:uniqueId val="{00000002-3774-49EF-AC42-87C87D9E9402}"/>
            </c:ext>
          </c:extLst>
        </c:ser>
        <c:dLbls>
          <c:showLegendKey val="0"/>
          <c:showVal val="0"/>
          <c:showCatName val="0"/>
          <c:showSerName val="0"/>
          <c:showPercent val="0"/>
          <c:showBubbleSize val="0"/>
        </c:dLbls>
        <c:marker val="1"/>
        <c:smooth val="0"/>
        <c:axId val="342905208"/>
        <c:axId val="342905600"/>
      </c:lineChart>
      <c:catAx>
        <c:axId val="342905208"/>
        <c:scaling>
          <c:orientation val="minMax"/>
        </c:scaling>
        <c:delete val="0"/>
        <c:axPos val="b"/>
        <c:numFmt formatCode="General" sourceLinked="1"/>
        <c:majorTickMark val="out"/>
        <c:minorTickMark val="none"/>
        <c:tickLblPos val="nextTo"/>
        <c:crossAx val="342905600"/>
        <c:crosses val="autoZero"/>
        <c:auto val="1"/>
        <c:lblAlgn val="ctr"/>
        <c:lblOffset val="100"/>
        <c:noMultiLvlLbl val="0"/>
      </c:catAx>
      <c:valAx>
        <c:axId val="342905600"/>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4290520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a:solidFill>
                  <a:schemeClr val="accent5">
                    <a:lumMod val="50000"/>
                  </a:schemeClr>
                </a:solidFill>
              </a:defRPr>
            </a:pPr>
            <a:r>
              <a:rPr lang="en-US" sz="1500" baseline="0">
                <a:solidFill>
                  <a:schemeClr val="accent5">
                    <a:lumMod val="50000"/>
                  </a:schemeClr>
                </a:solidFill>
              </a:rPr>
              <a:t>ABRIL</a:t>
            </a:r>
            <a:r>
              <a:rPr lang="en-US" sz="1500">
                <a:solidFill>
                  <a:schemeClr val="accent5">
                    <a:lumMod val="50000"/>
                  </a:schemeClr>
                </a:solidFill>
              </a:rPr>
              <a:t> 2021</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Abril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B00-4DB6-A29E-A52863C32FC0}"/>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B00-4DB6-A29E-A52863C32FC0}"/>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B00-4DB6-A29E-A52863C32FC0}"/>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1B00-4DB6-A29E-A52863C32FC0}"/>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1B00-4DB6-A29E-A52863C32FC0}"/>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1B00-4DB6-A29E-A52863C32FC0}"/>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1B00-4DB6-A29E-A52863C32FC0}"/>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1B00-4DB6-A29E-A52863C32FC0}"/>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1B00-4DB6-A29E-A52863C32FC0}"/>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1B00-4DB6-A29E-A52863C32FC0}"/>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00-4DB6-A29E-A52863C32FC0}"/>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00-4DB6-A29E-A52863C32FC0}"/>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00-4DB6-A29E-A52863C32FC0}"/>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00-4DB6-A29E-A52863C32FC0}"/>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B00-4DB6-A29E-A52863C32FC0}"/>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B00-4DB6-A29E-A52863C32FC0}"/>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00-4DB6-A29E-A52863C32FC0}"/>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B00-4DB6-A29E-A52863C32FC0}"/>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B00-4DB6-A29E-A52863C32FC0}"/>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B00-4DB6-A29E-A52863C32FC0}"/>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65</c:v>
                </c:pt>
                <c:pt idx="1">
                  <c:v>564</c:v>
                </c:pt>
                <c:pt idx="2">
                  <c:v>6533</c:v>
                </c:pt>
                <c:pt idx="3">
                  <c:v>6831</c:v>
                </c:pt>
                <c:pt idx="4">
                  <c:v>12225</c:v>
                </c:pt>
                <c:pt idx="5">
                  <c:v>45106</c:v>
                </c:pt>
                <c:pt idx="6">
                  <c:v>1478</c:v>
                </c:pt>
                <c:pt idx="7">
                  <c:v>11222</c:v>
                </c:pt>
                <c:pt idx="8">
                  <c:v>4432</c:v>
                </c:pt>
                <c:pt idx="9">
                  <c:v>34007</c:v>
                </c:pt>
              </c:numCache>
            </c:numRef>
          </c:val>
          <c:extLst>
            <c:ext xmlns:c16="http://schemas.microsoft.com/office/drawing/2014/chart" uri="{C3380CC4-5D6E-409C-BE32-E72D297353CC}">
              <c16:uniqueId val="{00000014-1B00-4DB6-A29E-A52863C32FC0}"/>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Abril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9461</c:v>
                </c:pt>
                <c:pt idx="1">
                  <c:v>7338</c:v>
                </c:pt>
                <c:pt idx="2">
                  <c:v>49879</c:v>
                </c:pt>
                <c:pt idx="3" formatCode="General">
                  <c:v>958</c:v>
                </c:pt>
                <c:pt idx="4">
                  <c:v>4236</c:v>
                </c:pt>
                <c:pt idx="5" formatCode="General">
                  <c:v>489</c:v>
                </c:pt>
                <c:pt idx="6">
                  <c:v>56101</c:v>
                </c:pt>
              </c:numCache>
            </c:numRef>
          </c:val>
          <c:extLst>
            <c:ext xmlns:c16="http://schemas.microsoft.com/office/drawing/2014/chart" uri="{C3380CC4-5D6E-409C-BE32-E72D297353CC}">
              <c16:uniqueId val="{00000000-1FDF-4782-BC0C-A32EC08E4D6D}"/>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10442</c:v>
                </c:pt>
                <c:pt idx="1">
                  <c:v>8086</c:v>
                </c:pt>
                <c:pt idx="2">
                  <c:v>62439</c:v>
                </c:pt>
                <c:pt idx="3" formatCode="General">
                  <c:v>913</c:v>
                </c:pt>
                <c:pt idx="4">
                  <c:v>5312</c:v>
                </c:pt>
                <c:pt idx="5" formatCode="General">
                  <c:v>507</c:v>
                </c:pt>
                <c:pt idx="6">
                  <c:v>66362</c:v>
                </c:pt>
              </c:numCache>
            </c:numRef>
          </c:val>
          <c:extLst>
            <c:ext xmlns:c16="http://schemas.microsoft.com/office/drawing/2014/chart" uri="{C3380CC4-5D6E-409C-BE32-E72D297353CC}">
              <c16:uniqueId val="{00000001-1FDF-4782-BC0C-A32EC08E4D6D}"/>
            </c:ext>
          </c:extLst>
        </c:ser>
        <c:dLbls>
          <c:dLblPos val="outEnd"/>
          <c:showLegendKey val="0"/>
          <c:showVal val="1"/>
          <c:showCatName val="0"/>
          <c:showSerName val="0"/>
          <c:showPercent val="0"/>
          <c:showBubbleSize val="0"/>
        </c:dLbls>
        <c:gapWidth val="100"/>
        <c:overlap val="-24"/>
        <c:axId val="380207560"/>
        <c:axId val="380207952"/>
      </c:barChart>
      <c:catAx>
        <c:axId val="38020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0207952"/>
        <c:crosses val="autoZero"/>
        <c:auto val="1"/>
        <c:lblAlgn val="ctr"/>
        <c:lblOffset val="100"/>
        <c:noMultiLvlLbl val="0"/>
      </c:catAx>
      <c:valAx>
        <c:axId val="380207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0207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4342-471C-A23C-996E50D5A5BF}"/>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4342-471C-A23C-996E50D5A5BF}"/>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4342-471C-A23C-996E50D5A5BF}"/>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4342-471C-A23C-996E50D5A5BF}"/>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4342-471C-A23C-996E50D5A5BF}"/>
            </c:ext>
          </c:extLst>
        </c:ser>
        <c:dLbls>
          <c:showLegendKey val="0"/>
          <c:showVal val="0"/>
          <c:showCatName val="0"/>
          <c:showSerName val="0"/>
          <c:showPercent val="0"/>
          <c:showBubbleSize val="0"/>
        </c:dLbls>
        <c:gapWidth val="150"/>
        <c:axId val="380206384"/>
        <c:axId val="380211480"/>
      </c:barChart>
      <c:catAx>
        <c:axId val="380206384"/>
        <c:scaling>
          <c:orientation val="minMax"/>
        </c:scaling>
        <c:delete val="0"/>
        <c:axPos val="b"/>
        <c:numFmt formatCode="General" sourceLinked="1"/>
        <c:majorTickMark val="out"/>
        <c:minorTickMark val="none"/>
        <c:tickLblPos val="nextTo"/>
        <c:crossAx val="380211480"/>
        <c:crosses val="autoZero"/>
        <c:auto val="1"/>
        <c:lblAlgn val="ctr"/>
        <c:lblOffset val="100"/>
        <c:noMultiLvlLbl val="0"/>
      </c:catAx>
      <c:valAx>
        <c:axId val="380211480"/>
        <c:scaling>
          <c:orientation val="minMax"/>
        </c:scaling>
        <c:delete val="0"/>
        <c:axPos val="l"/>
        <c:majorGridlines/>
        <c:numFmt formatCode="#,##0" sourceLinked="1"/>
        <c:majorTickMark val="out"/>
        <c:minorTickMark val="none"/>
        <c:tickLblPos val="nextTo"/>
        <c:crossAx val="380206384"/>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DEA3-4485-868D-9A0346BFFE5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DEA3-4485-868D-9A0346BFFE58}"/>
            </c:ext>
          </c:extLst>
        </c:ser>
        <c:dLbls>
          <c:showLegendKey val="0"/>
          <c:showVal val="0"/>
          <c:showCatName val="0"/>
          <c:showSerName val="0"/>
          <c:showPercent val="0"/>
          <c:showBubbleSize val="0"/>
        </c:dLbls>
        <c:gapWidth val="100"/>
        <c:overlap val="-24"/>
        <c:axId val="380208344"/>
        <c:axId val="380212264"/>
      </c:barChart>
      <c:catAx>
        <c:axId val="38020834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0212264"/>
        <c:crosses val="autoZero"/>
        <c:auto val="1"/>
        <c:lblAlgn val="ctr"/>
        <c:lblOffset val="100"/>
        <c:noMultiLvlLbl val="0"/>
      </c:catAx>
      <c:valAx>
        <c:axId val="38021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0208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ERTES!$C$30</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864C-41E8-8566-32CE41F4D23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864C-41E8-8566-32CE41F4D23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864C-41E8-8566-32CE41F4D23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864C-41E8-8566-32CE41F4D23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864C-41E8-8566-32CE41F4D23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864C-41E8-8566-32CE41F4D23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864C-41E8-8566-32CE41F4D23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864C-41E8-8566-32CE41F4D23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864C-41E8-8566-32CE41F4D237}"/>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864C-41E8-8566-32CE41F4D237}"/>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864C-41E8-8566-32CE41F4D237}"/>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864C-41E8-8566-32CE41F4D237}"/>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864C-41E8-8566-32CE41F4D237}"/>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864C-41E8-8566-32CE41F4D237}"/>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864C-41E8-8566-32CE41F4D237}"/>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864C-41E8-8566-32CE41F4D237}"/>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864C-41E8-8566-32CE41F4D237}"/>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864C-41E8-8566-32CE41F4D237}"/>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864C-41E8-8566-32CE41F4D237}"/>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864C-41E8-8566-32CE41F4D237}"/>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864C-41E8-8566-32CE41F4D237}"/>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864C-41E8-8566-32CE41F4D237}"/>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864C-41E8-8566-32CE41F4D237}"/>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864C-41E8-8566-32CE41F4D237}"/>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864C-41E8-8566-32CE41F4D237}"/>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864C-41E8-8566-32CE41F4D237}"/>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864C-41E8-8566-32CE41F4D237}"/>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864C-41E8-8566-32CE41F4D237}"/>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864C-41E8-8566-32CE41F4D237}"/>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864C-41E8-8566-32CE41F4D237}"/>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864C-41E8-8566-32CE41F4D23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864C-41E8-8566-32CE41F4D237}"/>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4C-41E8-8566-32CE41F4D237}"/>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4C-41E8-8566-32CE41F4D23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864C-41E8-8566-32CE41F4D23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864C-41E8-8566-32CE41F4D23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864C-41E8-8566-32CE41F4D237}"/>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64C-41E8-8566-32CE41F4D237}"/>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64C-41E8-8566-32CE41F4D237}"/>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64C-41E8-8566-32CE41F4D237}"/>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64C-41E8-8566-32CE41F4D237}"/>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64C-41E8-8566-32CE41F4D237}"/>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864C-41E8-8566-32CE41F4D237}"/>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864C-41E8-8566-32CE41F4D237}"/>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864C-41E8-8566-32CE41F4D237}"/>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864C-41E8-8566-32CE41F4D237}"/>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64C-41E8-8566-32CE41F4D237}"/>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864C-41E8-8566-32CE41F4D237}"/>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864C-41E8-8566-32CE41F4D237}"/>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864C-41E8-8566-32CE41F4D237}"/>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864C-41E8-8566-32CE41F4D237}"/>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864C-41E8-8566-32CE41F4D237}"/>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864C-41E8-8566-32CE41F4D237}"/>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864C-41E8-8566-32CE41F4D237}"/>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864C-41E8-8566-32CE41F4D237}"/>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864C-41E8-8566-32CE41F4D237}"/>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864C-41E8-8566-32CE41F4D237}"/>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864C-41E8-8566-32CE41F4D237}"/>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864C-41E8-8566-32CE41F4D237}"/>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864C-41E8-8566-32CE41F4D237}"/>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864C-41E8-8566-32CE41F4D237}"/>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864C-41E8-8566-32CE41F4D237}"/>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ERTES!$A$31:$A$61</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ERTES!$C$31:$C$61</c:f>
              <c:numCache>
                <c:formatCode>#,##0</c:formatCode>
                <c:ptCount val="31"/>
                <c:pt idx="0">
                  <c:v>1367</c:v>
                </c:pt>
                <c:pt idx="1">
                  <c:v>77</c:v>
                </c:pt>
                <c:pt idx="2">
                  <c:v>77</c:v>
                </c:pt>
                <c:pt idx="3">
                  <c:v>1851</c:v>
                </c:pt>
                <c:pt idx="4">
                  <c:v>51</c:v>
                </c:pt>
                <c:pt idx="5">
                  <c:v>273</c:v>
                </c:pt>
                <c:pt idx="6">
                  <c:v>187</c:v>
                </c:pt>
                <c:pt idx="7">
                  <c:v>89</c:v>
                </c:pt>
                <c:pt idx="8">
                  <c:v>22</c:v>
                </c:pt>
                <c:pt idx="9">
                  <c:v>22</c:v>
                </c:pt>
                <c:pt idx="10">
                  <c:v>52</c:v>
                </c:pt>
                <c:pt idx="11">
                  <c:v>636</c:v>
                </c:pt>
                <c:pt idx="12">
                  <c:v>230</c:v>
                </c:pt>
                <c:pt idx="13">
                  <c:v>205</c:v>
                </c:pt>
                <c:pt idx="14" formatCode="General">
                  <c:v>252</c:v>
                </c:pt>
                <c:pt idx="15" formatCode="General">
                  <c:v>45</c:v>
                </c:pt>
                <c:pt idx="16">
                  <c:v>1934</c:v>
                </c:pt>
                <c:pt idx="17" formatCode="General">
                  <c:v>97</c:v>
                </c:pt>
                <c:pt idx="18" formatCode="General">
                  <c:v>501</c:v>
                </c:pt>
                <c:pt idx="19" formatCode="General">
                  <c:v>78</c:v>
                </c:pt>
                <c:pt idx="20" formatCode="General">
                  <c:v>420</c:v>
                </c:pt>
                <c:pt idx="21" formatCode="General">
                  <c:v>24</c:v>
                </c:pt>
                <c:pt idx="22" formatCode="General">
                  <c:v>733</c:v>
                </c:pt>
                <c:pt idx="23" formatCode="General">
                  <c:v>41</c:v>
                </c:pt>
                <c:pt idx="24" formatCode="General">
                  <c:v>428</c:v>
                </c:pt>
                <c:pt idx="25">
                  <c:v>3438</c:v>
                </c:pt>
                <c:pt idx="26" formatCode="General">
                  <c:v>241</c:v>
                </c:pt>
                <c:pt idx="27" formatCode="General">
                  <c:v>219</c:v>
                </c:pt>
                <c:pt idx="28" formatCode="General">
                  <c:v>230</c:v>
                </c:pt>
                <c:pt idx="29" formatCode="General">
                  <c:v>124</c:v>
                </c:pt>
                <c:pt idx="30" formatCode="General">
                  <c:v>22</c:v>
                </c:pt>
              </c:numCache>
            </c:numRef>
          </c:val>
          <c:extLst>
            <c:ext xmlns:c16="http://schemas.microsoft.com/office/drawing/2014/chart" uri="{C3380CC4-5D6E-409C-BE32-E72D297353CC}">
              <c16:uniqueId val="{0000003E-864C-41E8-8566-32CE41F4D237}"/>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ERTES!$A$5:$A$16</c:f>
              <c:numCache>
                <c:formatCode>mmm\-yy</c:formatCode>
                <c:ptCount val="12"/>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quot;(P)&quot;">
                  <c:v>44228</c:v>
                </c:pt>
              </c:numCache>
            </c:numRef>
          </c:cat>
          <c:val>
            <c:numRef>
              <c:f>ERTES!$B$5:$B$16</c:f>
              <c:numCache>
                <c:formatCode>#,##0</c:formatCode>
                <c:ptCount val="12"/>
                <c:pt idx="0">
                  <c:v>67597</c:v>
                </c:pt>
                <c:pt idx="1">
                  <c:v>19813</c:v>
                </c:pt>
                <c:pt idx="2">
                  <c:v>1070</c:v>
                </c:pt>
                <c:pt idx="3">
                  <c:v>663</c:v>
                </c:pt>
                <c:pt idx="4">
                  <c:v>338</c:v>
                </c:pt>
                <c:pt idx="5">
                  <c:v>203</c:v>
                </c:pt>
                <c:pt idx="6">
                  <c:v>670</c:v>
                </c:pt>
                <c:pt idx="7">
                  <c:v>1797</c:v>
                </c:pt>
                <c:pt idx="8">
                  <c:v>827</c:v>
                </c:pt>
                <c:pt idx="9">
                  <c:v>2133</c:v>
                </c:pt>
                <c:pt idx="10">
                  <c:v>690</c:v>
                </c:pt>
                <c:pt idx="11">
                  <c:v>733</c:v>
                </c:pt>
              </c:numCache>
            </c:numRef>
          </c:val>
          <c:smooth val="0"/>
          <c:extLst>
            <c:ext xmlns:c16="http://schemas.microsoft.com/office/drawing/2014/chart" uri="{C3380CC4-5D6E-409C-BE32-E72D297353CC}">
              <c16:uniqueId val="{00000000-0F4D-4D09-967C-042D3BC15C32}"/>
            </c:ext>
          </c:extLst>
        </c:ser>
        <c:dLbls>
          <c:showLegendKey val="0"/>
          <c:showVal val="0"/>
          <c:showCatName val="0"/>
          <c:showSerName val="0"/>
          <c:showPercent val="0"/>
          <c:showBubbleSize val="0"/>
        </c:dLbls>
        <c:smooth val="0"/>
        <c:axId val="380205600"/>
        <c:axId val="380206776"/>
      </c:lineChart>
      <c:dateAx>
        <c:axId val="380205600"/>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0206776"/>
        <c:crosses val="autoZero"/>
        <c:auto val="1"/>
        <c:lblOffset val="100"/>
        <c:baseTimeUnit val="months"/>
      </c:dateAx>
      <c:valAx>
        <c:axId val="38020677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02056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xPr>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endParaRPr lang="es-ES"/>
        </a:p>
      </c:tx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ERTES!$A$5:$A$16</c:f>
              <c:numCache>
                <c:formatCode>mmm\-yy</c:formatCode>
                <c:ptCount val="12"/>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quot;(P)&quot;">
                  <c:v>44228</c:v>
                </c:pt>
              </c:numCache>
            </c:numRef>
          </c:cat>
          <c:val>
            <c:numRef>
              <c:f>ERTES!$D$5:$D$16</c:f>
              <c:numCache>
                <c:formatCode>#,##0</c:formatCode>
                <c:ptCount val="12"/>
                <c:pt idx="0">
                  <c:v>9407</c:v>
                </c:pt>
                <c:pt idx="1">
                  <c:v>3113</c:v>
                </c:pt>
                <c:pt idx="2">
                  <c:v>260</c:v>
                </c:pt>
                <c:pt idx="3">
                  <c:v>63</c:v>
                </c:pt>
                <c:pt idx="4">
                  <c:v>24</c:v>
                </c:pt>
                <c:pt idx="5">
                  <c:v>20</c:v>
                </c:pt>
                <c:pt idx="6">
                  <c:v>39</c:v>
                </c:pt>
                <c:pt idx="7">
                  <c:v>279</c:v>
                </c:pt>
                <c:pt idx="8">
                  <c:v>94</c:v>
                </c:pt>
                <c:pt idx="9">
                  <c:v>393</c:v>
                </c:pt>
                <c:pt idx="10">
                  <c:v>180</c:v>
                </c:pt>
                <c:pt idx="11">
                  <c:v>94</c:v>
                </c:pt>
              </c:numCache>
            </c:numRef>
          </c:val>
          <c:smooth val="0"/>
          <c:extLst>
            <c:ext xmlns:c16="http://schemas.microsoft.com/office/drawing/2014/chart" uri="{C3380CC4-5D6E-409C-BE32-E72D297353CC}">
              <c16:uniqueId val="{00000000-38EF-4B1A-9870-9A4730B88A95}"/>
            </c:ext>
          </c:extLst>
        </c:ser>
        <c:dLbls>
          <c:showLegendKey val="0"/>
          <c:showVal val="0"/>
          <c:showCatName val="0"/>
          <c:showSerName val="0"/>
          <c:showPercent val="0"/>
          <c:showBubbleSize val="0"/>
        </c:dLbls>
        <c:smooth val="0"/>
        <c:axId val="380660648"/>
        <c:axId val="380655160"/>
      </c:lineChart>
      <c:dateAx>
        <c:axId val="380660648"/>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380655160"/>
        <c:crosses val="autoZero"/>
        <c:auto val="1"/>
        <c:lblOffset val="100"/>
        <c:baseTimeUnit val="months"/>
      </c:dateAx>
      <c:valAx>
        <c:axId val="38065516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06606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SANITARIAS Y DE SERVICIOS SOCIALES</c:v>
                </c:pt>
                <c:pt idx="5">
                  <c:v>ACTIVIDADES ADMINISTRATIVAS Y SERVICIOS AUXILIARES</c:v>
                </c:pt>
                <c:pt idx="6">
                  <c:v>ACTIVIDADES ARTÍSTICAS RECREATIVAS Y DE ENTRETENIMIENTO</c:v>
                </c:pt>
                <c:pt idx="7">
                  <c:v>INDUSTRIA MANUFACTURERA</c:v>
                </c:pt>
                <c:pt idx="8">
                  <c:v>OTROS SERVICIOS</c:v>
                </c:pt>
                <c:pt idx="9">
                  <c:v>CONSTRUCCIÓN</c:v>
                </c:pt>
                <c:pt idx="10">
                  <c:v>ACTIVIDADES PROFESIONALES, CIENTÍFICAS Y TÉCNICAS</c:v>
                </c:pt>
                <c:pt idx="11">
                  <c:v>EDUCACIÓN</c:v>
                </c:pt>
                <c:pt idx="12">
                  <c:v>INFORMACIÓN Y COMUNICACIONES</c:v>
                </c:pt>
                <c:pt idx="13">
                  <c:v>AGRICULTURA, GANADERÍA, SILVICULTURA Y PESCA</c:v>
                </c:pt>
                <c:pt idx="14">
                  <c:v>ACTIVIDADES INMOBILIARIAS</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31620</c:v>
                </c:pt>
                <c:pt idx="1">
                  <c:v>17190</c:v>
                </c:pt>
                <c:pt idx="2">
                  <c:v>16725</c:v>
                </c:pt>
                <c:pt idx="3">
                  <c:v>4944</c:v>
                </c:pt>
                <c:pt idx="4">
                  <c:v>4132</c:v>
                </c:pt>
                <c:pt idx="5">
                  <c:v>4128</c:v>
                </c:pt>
                <c:pt idx="6">
                  <c:v>3781</c:v>
                </c:pt>
                <c:pt idx="7">
                  <c:v>2846</c:v>
                </c:pt>
                <c:pt idx="8">
                  <c:v>2845</c:v>
                </c:pt>
                <c:pt idx="9">
                  <c:v>2331</c:v>
                </c:pt>
                <c:pt idx="10">
                  <c:v>1969</c:v>
                </c:pt>
                <c:pt idx="11">
                  <c:v>1925</c:v>
                </c:pt>
                <c:pt idx="12">
                  <c:v>802</c:v>
                </c:pt>
                <c:pt idx="13">
                  <c:v>473</c:v>
                </c:pt>
                <c:pt idx="14">
                  <c:v>470</c:v>
                </c:pt>
                <c:pt idx="15">
                  <c:v>159</c:v>
                </c:pt>
                <c:pt idx="16">
                  <c:v>102</c:v>
                </c:pt>
                <c:pt idx="17">
                  <c:v>41</c:v>
                </c:pt>
                <c:pt idx="18">
                  <c:v>28</c:v>
                </c:pt>
                <c:pt idx="19">
                  <c:v>14</c:v>
                </c:pt>
                <c:pt idx="20">
                  <c:v>6</c:v>
                </c:pt>
                <c:pt idx="21">
                  <c:v>3</c:v>
                </c:pt>
              </c:numCache>
            </c:numRef>
          </c:val>
          <c:extLst>
            <c:ext xmlns:c16="http://schemas.microsoft.com/office/drawing/2014/chart" uri="{C3380CC4-5D6E-409C-BE32-E72D297353CC}">
              <c16:uniqueId val="{00000000-A895-42A7-8609-D64A05DDD016}"/>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SANITARIAS Y DE SERVICIOS SOCIALES</c:v>
                </c:pt>
                <c:pt idx="5">
                  <c:v>ACTIVIDADES ADMINISTRATIVAS Y SERVICIOS AUXILIARES</c:v>
                </c:pt>
                <c:pt idx="6">
                  <c:v>ACTIVIDADES ARTÍSTICAS RECREATIVAS Y DE ENTRETENIMIENTO</c:v>
                </c:pt>
                <c:pt idx="7">
                  <c:v>INDUSTRIA MANUFACTURERA</c:v>
                </c:pt>
                <c:pt idx="8">
                  <c:v>OTROS SERVICIOS</c:v>
                </c:pt>
                <c:pt idx="9">
                  <c:v>CONSTRUCCIÓN</c:v>
                </c:pt>
                <c:pt idx="10">
                  <c:v>ACTIVIDADES PROFESIONALES, CIENTÍFICAS Y TÉCNICAS</c:v>
                </c:pt>
                <c:pt idx="11">
                  <c:v>EDUCACIÓN</c:v>
                </c:pt>
                <c:pt idx="12">
                  <c:v>INFORMACIÓN Y COMUNICACIONES</c:v>
                </c:pt>
                <c:pt idx="13">
                  <c:v>AGRICULTURA, GANADERÍA, SILVICULTURA Y PESCA</c:v>
                </c:pt>
                <c:pt idx="14">
                  <c:v>ACTIVIDADES INMOBILIARIAS</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3700</c:v>
                </c:pt>
                <c:pt idx="1">
                  <c:v>1923</c:v>
                </c:pt>
                <c:pt idx="2">
                  <c:v>3052</c:v>
                </c:pt>
                <c:pt idx="3">
                  <c:v>786</c:v>
                </c:pt>
                <c:pt idx="4">
                  <c:v>435</c:v>
                </c:pt>
                <c:pt idx="5">
                  <c:v>514</c:v>
                </c:pt>
                <c:pt idx="6">
                  <c:v>536</c:v>
                </c:pt>
                <c:pt idx="7">
                  <c:v>459</c:v>
                </c:pt>
                <c:pt idx="8">
                  <c:v>890</c:v>
                </c:pt>
                <c:pt idx="9">
                  <c:v>474</c:v>
                </c:pt>
                <c:pt idx="10">
                  <c:v>412</c:v>
                </c:pt>
                <c:pt idx="11">
                  <c:v>354</c:v>
                </c:pt>
                <c:pt idx="12">
                  <c:v>94</c:v>
                </c:pt>
                <c:pt idx="13">
                  <c:v>70</c:v>
                </c:pt>
                <c:pt idx="14">
                  <c:v>198</c:v>
                </c:pt>
                <c:pt idx="15">
                  <c:v>15</c:v>
                </c:pt>
                <c:pt idx="16">
                  <c:v>39</c:v>
                </c:pt>
                <c:pt idx="17">
                  <c:v>7</c:v>
                </c:pt>
                <c:pt idx="18">
                  <c:v>3</c:v>
                </c:pt>
                <c:pt idx="19">
                  <c:v>2</c:v>
                </c:pt>
                <c:pt idx="20">
                  <c:v>2</c:v>
                </c:pt>
                <c:pt idx="21">
                  <c:v>1</c:v>
                </c:pt>
              </c:numCache>
            </c:numRef>
          </c:val>
          <c:extLst>
            <c:ext xmlns:c16="http://schemas.microsoft.com/office/drawing/2014/chart" uri="{C3380CC4-5D6E-409C-BE32-E72D297353CC}">
              <c16:uniqueId val="{00000001-A895-42A7-8609-D64A05DDD016}"/>
            </c:ext>
          </c:extLst>
        </c:ser>
        <c:dLbls>
          <c:showLegendKey val="0"/>
          <c:showVal val="0"/>
          <c:showCatName val="0"/>
          <c:showSerName val="0"/>
          <c:showPercent val="0"/>
          <c:showBubbleSize val="0"/>
        </c:dLbls>
        <c:gapWidth val="150"/>
        <c:axId val="382917624"/>
        <c:axId val="382918016"/>
      </c:barChart>
      <c:catAx>
        <c:axId val="382917624"/>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382918016"/>
        <c:crosses val="autoZero"/>
        <c:auto val="1"/>
        <c:lblAlgn val="ctr"/>
        <c:lblOffset val="100"/>
        <c:noMultiLvlLbl val="0"/>
      </c:catAx>
      <c:valAx>
        <c:axId val="382918016"/>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382917624"/>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pt idx="3">
                  <c:v>8561</c:v>
                </c:pt>
              </c:numCache>
            </c:numRef>
          </c:val>
          <c:extLst>
            <c:ext xmlns:c16="http://schemas.microsoft.com/office/drawing/2014/chart" uri="{C3380CC4-5D6E-409C-BE32-E72D297353CC}">
              <c16:uniqueId val="{00000000-00D9-4538-A556-74B96EA63D70}"/>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pt idx="3">
                  <c:v>7226</c:v>
                </c:pt>
              </c:numCache>
            </c:numRef>
          </c:val>
          <c:extLst>
            <c:ext xmlns:c16="http://schemas.microsoft.com/office/drawing/2014/chart" uri="{C3380CC4-5D6E-409C-BE32-E72D297353CC}">
              <c16:uniqueId val="{00000001-00D9-4538-A556-74B96EA63D70}"/>
            </c:ext>
          </c:extLst>
        </c:ser>
        <c:dLbls>
          <c:showLegendKey val="0"/>
          <c:showVal val="0"/>
          <c:showCatName val="0"/>
          <c:showSerName val="0"/>
          <c:showPercent val="0"/>
          <c:showBubbleSize val="0"/>
        </c:dLbls>
        <c:gapWidth val="80"/>
        <c:overlap val="25"/>
        <c:axId val="382919976"/>
        <c:axId val="382921152"/>
      </c:barChart>
      <c:dateAx>
        <c:axId val="3829199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82921152"/>
        <c:crosses val="autoZero"/>
        <c:auto val="1"/>
        <c:lblOffset val="100"/>
        <c:baseTimeUnit val="months"/>
      </c:dateAx>
      <c:valAx>
        <c:axId val="382921152"/>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82919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pt idx="3">
                  <c:v>2222</c:v>
                </c:pt>
              </c:numCache>
            </c:numRef>
          </c:val>
          <c:extLst>
            <c:ext xmlns:c16="http://schemas.microsoft.com/office/drawing/2014/chart" uri="{C3380CC4-5D6E-409C-BE32-E72D297353CC}">
              <c16:uniqueId val="{00000000-F282-4065-8A46-B2B1108B9423}"/>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pt idx="3">
                  <c:v>13565</c:v>
                </c:pt>
              </c:numCache>
            </c:numRef>
          </c:val>
          <c:extLst>
            <c:ext xmlns:c16="http://schemas.microsoft.com/office/drawing/2014/chart" uri="{C3380CC4-5D6E-409C-BE32-E72D297353CC}">
              <c16:uniqueId val="{00000001-F282-4065-8A46-B2B1108B9423}"/>
            </c:ext>
          </c:extLst>
        </c:ser>
        <c:dLbls>
          <c:showLegendKey val="0"/>
          <c:showVal val="0"/>
          <c:showCatName val="0"/>
          <c:showSerName val="0"/>
          <c:showPercent val="0"/>
          <c:showBubbleSize val="0"/>
        </c:dLbls>
        <c:gapWidth val="100"/>
        <c:overlap val="-24"/>
        <c:axId val="382921936"/>
        <c:axId val="382920760"/>
      </c:barChart>
      <c:dateAx>
        <c:axId val="382921936"/>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2920760"/>
        <c:crosses val="autoZero"/>
        <c:auto val="1"/>
        <c:lblOffset val="100"/>
        <c:baseTimeUnit val="months"/>
      </c:dateAx>
      <c:valAx>
        <c:axId val="38292076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2921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08D9-460B-B8E6-8E1C2089B989}"/>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08D9-460B-B8E6-8E1C2089B989}"/>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numCache>
            </c:numRef>
          </c:val>
          <c:extLst>
            <c:ext xmlns:c16="http://schemas.microsoft.com/office/drawing/2014/chart" uri="{C3380CC4-5D6E-409C-BE32-E72D297353CC}">
              <c16:uniqueId val="{00000002-08D9-460B-B8E6-8E1C2089B989}"/>
            </c:ext>
          </c:extLst>
        </c:ser>
        <c:dLbls>
          <c:showLegendKey val="0"/>
          <c:showVal val="0"/>
          <c:showCatName val="0"/>
          <c:showSerName val="0"/>
          <c:showPercent val="0"/>
          <c:showBubbleSize val="0"/>
        </c:dLbls>
        <c:gapWidth val="150"/>
        <c:axId val="341029392"/>
        <c:axId val="341031744"/>
      </c:barChart>
      <c:catAx>
        <c:axId val="341029392"/>
        <c:scaling>
          <c:orientation val="minMax"/>
        </c:scaling>
        <c:delete val="0"/>
        <c:axPos val="b"/>
        <c:numFmt formatCode="General" sourceLinked="1"/>
        <c:majorTickMark val="out"/>
        <c:minorTickMark val="none"/>
        <c:tickLblPos val="nextTo"/>
        <c:crossAx val="341031744"/>
        <c:crosses val="autoZero"/>
        <c:auto val="1"/>
        <c:lblAlgn val="ctr"/>
        <c:lblOffset val="100"/>
        <c:noMultiLvlLbl val="0"/>
      </c:catAx>
      <c:valAx>
        <c:axId val="341031744"/>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41029392"/>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pt idx="3">
                  <c:v>15787</c:v>
                </c:pt>
              </c:numCache>
            </c:numRef>
          </c:yVal>
          <c:smooth val="0"/>
          <c:extLst>
            <c:ext xmlns:c16="http://schemas.microsoft.com/office/drawing/2014/chart" uri="{C3380CC4-5D6E-409C-BE32-E72D297353CC}">
              <c16:uniqueId val="{00000000-EC07-4E8B-B418-28110244DE1F}"/>
            </c:ext>
          </c:extLst>
        </c:ser>
        <c:dLbls>
          <c:showLegendKey val="0"/>
          <c:showVal val="0"/>
          <c:showCatName val="0"/>
          <c:showSerName val="0"/>
          <c:showPercent val="0"/>
          <c:showBubbleSize val="0"/>
        </c:dLbls>
        <c:axId val="384191992"/>
        <c:axId val="384190816"/>
      </c:scatterChart>
      <c:valAx>
        <c:axId val="384191992"/>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84190816"/>
        <c:crosses val="autoZero"/>
        <c:crossBetween val="midCat"/>
      </c:valAx>
      <c:valAx>
        <c:axId val="384190816"/>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84191992"/>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CONTRATOS_1!$I$19</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6F48-4E75-8160-288DEC8740F3}"/>
            </c:ext>
          </c:extLst>
        </c:ser>
        <c:ser>
          <c:idx val="1"/>
          <c:order val="1"/>
          <c:tx>
            <c:strRef>
              <c:f>CONTRATOS_1!$J$19</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6F48-4E75-8160-288DEC8740F3}"/>
            </c:ext>
          </c:extLst>
        </c:ser>
        <c:ser>
          <c:idx val="2"/>
          <c:order val="2"/>
          <c:tx>
            <c:strRef>
              <c:f>CONTRATOS_1!$K$19</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numCache>
            </c:numRef>
          </c:val>
          <c:smooth val="0"/>
          <c:extLst>
            <c:ext xmlns:c16="http://schemas.microsoft.com/office/drawing/2014/chart" uri="{C3380CC4-5D6E-409C-BE32-E72D297353CC}">
              <c16:uniqueId val="{00000002-6F48-4E75-8160-288DEC8740F3}"/>
            </c:ext>
          </c:extLst>
        </c:ser>
        <c:dLbls>
          <c:showLegendKey val="0"/>
          <c:showVal val="0"/>
          <c:showCatName val="0"/>
          <c:showSerName val="0"/>
          <c:showPercent val="0"/>
          <c:showBubbleSize val="0"/>
        </c:dLbls>
        <c:smooth val="0"/>
        <c:axId val="384188856"/>
        <c:axId val="384194736"/>
      </c:lineChart>
      <c:catAx>
        <c:axId val="38418885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4194736"/>
        <c:crosses val="autoZero"/>
        <c:auto val="1"/>
        <c:lblAlgn val="ctr"/>
        <c:lblOffset val="100"/>
        <c:noMultiLvlLbl val="1"/>
      </c:catAx>
      <c:valAx>
        <c:axId val="3841947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4188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Abril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Abril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1E2F-4729-BE17-AD05E7690C22}"/>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1E2F-4729-BE17-AD05E7690C22}"/>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1E2F-4729-BE17-AD05E7690C22}"/>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1E2F-4729-BE17-AD05E7690C22}"/>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1E2F-4729-BE17-AD05E7690C22}"/>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1E2F-4729-BE17-AD05E7690C22}"/>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E2F-4729-BE17-AD05E7690C22}"/>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E2F-4729-BE17-AD05E7690C22}"/>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E2F-4729-BE17-AD05E7690C22}"/>
                </c:ext>
              </c:extLst>
            </c:dLbl>
            <c:dLbl>
              <c:idx val="3"/>
              <c:layout>
                <c:manualLayout>
                  <c:x val="-8.4238794665548136E-2"/>
                  <c:y val="-6.6025217543120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E2F-4729-BE17-AD05E7690C22}"/>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E2F-4729-BE17-AD05E7690C22}"/>
                </c:ext>
              </c:extLst>
            </c:dLbl>
            <c:dLbl>
              <c:idx val="5"/>
              <c:layout>
                <c:manualLayout>
                  <c:x val="8.728963385922224E-2"/>
                  <c:y val="-6.01135727478815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E2F-4729-BE17-AD05E7690C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504</c:v>
                </c:pt>
                <c:pt idx="1">
                  <c:v>771</c:v>
                </c:pt>
                <c:pt idx="2">
                  <c:v>1802</c:v>
                </c:pt>
                <c:pt idx="3">
                  <c:v>2370</c:v>
                </c:pt>
                <c:pt idx="4">
                  <c:v>2077</c:v>
                </c:pt>
                <c:pt idx="5">
                  <c:v>8263</c:v>
                </c:pt>
              </c:numCache>
            </c:numRef>
          </c:val>
          <c:extLst>
            <c:ext xmlns:c16="http://schemas.microsoft.com/office/drawing/2014/chart" uri="{C3380CC4-5D6E-409C-BE32-E72D297353CC}">
              <c16:uniqueId val="{0000000C-1E2F-4729-BE17-AD05E7690C22}"/>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solidFill>
                  <a:srgbClr val="4BACC6">
                    <a:lumMod val="50000"/>
                  </a:srgbClr>
                </a:solidFill>
                <a:effectLst/>
              </a:rPr>
              <a:t>Abril</a:t>
            </a:r>
            <a:r>
              <a:rPr lang="en-US" sz="1800" b="1" i="0" u="none" strike="noStrike" baseline="0">
                <a:effectLst/>
              </a:rPr>
              <a:t>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Abril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03F-4DB0-BA88-E6DADF52507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03F-4DB0-BA88-E6DADF52507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03F-4DB0-BA88-E6DADF52507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03F-4DB0-BA88-E6DADF52507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03F-4DB0-BA88-E6DADF525072}"/>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E03F-4DB0-BA88-E6DADF525072}"/>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3F-4DB0-BA88-E6DADF525072}"/>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03F-4DB0-BA88-E6DADF525072}"/>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03F-4DB0-BA88-E6DADF52507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477</c:v>
                </c:pt>
                <c:pt idx="1">
                  <c:v>3950</c:v>
                </c:pt>
                <c:pt idx="2">
                  <c:v>8973</c:v>
                </c:pt>
                <c:pt idx="3">
                  <c:v>1794</c:v>
                </c:pt>
                <c:pt idx="4" formatCode="General">
                  <c:v>570</c:v>
                </c:pt>
                <c:pt idx="5" formatCode="General">
                  <c:v>23</c:v>
                </c:pt>
              </c:numCache>
            </c:numRef>
          </c:val>
          <c:extLst>
            <c:ext xmlns:c16="http://schemas.microsoft.com/office/drawing/2014/chart" uri="{C3380CC4-5D6E-409C-BE32-E72D297353CC}">
              <c16:uniqueId val="{0000000C-E03F-4DB0-BA88-E6DADF525072}"/>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abril</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Abril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A0C-4B94-A378-3090BD7838E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A0C-4B94-A378-3090BD7838E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A0C-4B94-A378-3090BD7838E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A0C-4B94-A378-3090BD7838E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A0C-4B94-A378-3090BD7838E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9A0C-4B94-A378-3090BD7838E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9A0C-4B94-A378-3090BD7838E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9A0C-4B94-A378-3090BD7838E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9A0C-4B94-A378-3090BD7838E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9A0C-4B94-A378-3090BD7838E3}"/>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0C-4B94-A378-3090BD7838E3}"/>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0C-4B94-A378-3090BD7838E3}"/>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0C-4B94-A378-3090BD7838E3}"/>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0C-4B94-A378-3090BD7838E3}"/>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0C-4B94-A378-3090BD7838E3}"/>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A0C-4B94-A378-3090BD7838E3}"/>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0C-4B94-A378-3090BD7838E3}"/>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9A0C-4B94-A378-3090BD7838E3}"/>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A0C-4B94-A378-3090BD7838E3}"/>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0C-4B94-A378-3090BD7838E3}"/>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2</c:v>
                </c:pt>
                <c:pt idx="1">
                  <c:v>39</c:v>
                </c:pt>
                <c:pt idx="2">
                  <c:v>1657</c:v>
                </c:pt>
                <c:pt idx="3">
                  <c:v>1291</c:v>
                </c:pt>
                <c:pt idx="4">
                  <c:v>1442</c:v>
                </c:pt>
                <c:pt idx="5">
                  <c:v>4532</c:v>
                </c:pt>
                <c:pt idx="6">
                  <c:v>82</c:v>
                </c:pt>
                <c:pt idx="7">
                  <c:v>1955</c:v>
                </c:pt>
                <c:pt idx="8">
                  <c:v>649</c:v>
                </c:pt>
                <c:pt idx="9">
                  <c:v>4138</c:v>
                </c:pt>
              </c:numCache>
            </c:numRef>
          </c:val>
          <c:extLst>
            <c:ext xmlns:c16="http://schemas.microsoft.com/office/drawing/2014/chart" uri="{C3380CC4-5D6E-409C-BE32-E72D297353CC}">
              <c16:uniqueId val="{00000014-9A0C-4B94-A378-3090BD7838E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2021M04</c:v>
                </c:pt>
                <c:pt idx="1">
                  <c:v>    2021M03</c:v>
                </c:pt>
                <c:pt idx="2">
                  <c:v>    2021M02</c:v>
                </c:pt>
                <c:pt idx="3">
                  <c:v>    2021M01</c:v>
                </c:pt>
                <c:pt idx="4">
                  <c:v>    2020M12</c:v>
                </c:pt>
                <c:pt idx="5">
                  <c:v>    2020M11</c:v>
                </c:pt>
                <c:pt idx="6">
                  <c:v>    2020M10</c:v>
                </c:pt>
                <c:pt idx="7">
                  <c:v>    2020M09</c:v>
                </c:pt>
                <c:pt idx="8">
                  <c:v>    2020M08</c:v>
                </c:pt>
                <c:pt idx="9">
                  <c:v>    2020M07</c:v>
                </c:pt>
                <c:pt idx="10">
                  <c:v>    2020M06</c:v>
                </c:pt>
                <c:pt idx="11">
                  <c:v>    2020M05</c:v>
                </c:pt>
                <c:pt idx="12">
                  <c:v>    2020M04</c:v>
                </c:pt>
              </c:strCache>
            </c:strRef>
          </c:cat>
          <c:val>
            <c:numRef>
              <c:f>IPC_2!$B$5:$B$17</c:f>
              <c:numCache>
                <c:formatCode>#,##0.000</c:formatCode>
                <c:ptCount val="13"/>
                <c:pt idx="0">
                  <c:v>106.086</c:v>
                </c:pt>
                <c:pt idx="1">
                  <c:v>105.20399999999999</c:v>
                </c:pt>
                <c:pt idx="2">
                  <c:v>104.315</c:v>
                </c:pt>
                <c:pt idx="3">
                  <c:v>104.77800000000001</c:v>
                </c:pt>
                <c:pt idx="4">
                  <c:v>104.94799999999999</c:v>
                </c:pt>
                <c:pt idx="5">
                  <c:v>104.797</c:v>
                </c:pt>
                <c:pt idx="6">
                  <c:v>104.794</c:v>
                </c:pt>
                <c:pt idx="7">
                  <c:v>104.041</c:v>
                </c:pt>
                <c:pt idx="8">
                  <c:v>104.095</c:v>
                </c:pt>
                <c:pt idx="9">
                  <c:v>104.137</c:v>
                </c:pt>
                <c:pt idx="10">
                  <c:v>104.94</c:v>
                </c:pt>
                <c:pt idx="11">
                  <c:v>104.35299999999999</c:v>
                </c:pt>
                <c:pt idx="12">
                  <c:v>104.29600000000001</c:v>
                </c:pt>
              </c:numCache>
            </c:numRef>
          </c:val>
          <c:extLst>
            <c:ext xmlns:c16="http://schemas.microsoft.com/office/drawing/2014/chart" uri="{C3380CC4-5D6E-409C-BE32-E72D297353CC}">
              <c16:uniqueId val="{00000000-1CBC-4CFD-8964-5D75943C4E01}"/>
            </c:ext>
          </c:extLst>
        </c:ser>
        <c:dLbls>
          <c:showLegendKey val="0"/>
          <c:showVal val="0"/>
          <c:showCatName val="0"/>
          <c:showSerName val="0"/>
          <c:showPercent val="0"/>
          <c:showBubbleSize val="0"/>
        </c:dLbls>
        <c:gapWidth val="182"/>
        <c:axId val="384190032"/>
        <c:axId val="384191208"/>
      </c:barChart>
      <c:catAx>
        <c:axId val="3841900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191208"/>
        <c:crosses val="autoZero"/>
        <c:auto val="1"/>
        <c:lblAlgn val="ctr"/>
        <c:lblOffset val="100"/>
        <c:noMultiLvlLbl val="0"/>
      </c:catAx>
      <c:valAx>
        <c:axId val="38419120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1900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D5-4C98-8ADF-E3BF3ACC5E32}"/>
                </c:ext>
              </c:extLst>
            </c:dLbl>
            <c:dLbl>
              <c:idx val="1"/>
              <c:delete val="1"/>
              <c:extLst>
                <c:ext xmlns:c15="http://schemas.microsoft.com/office/drawing/2012/chart" uri="{CE6537A1-D6FC-4f65-9D91-7224C49458BB}"/>
                <c:ext xmlns:c16="http://schemas.microsoft.com/office/drawing/2014/chart" uri="{C3380CC4-5D6E-409C-BE32-E72D297353CC}">
                  <c16:uniqueId val="{00000001-3ED5-4C98-8ADF-E3BF3ACC5E32}"/>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D5-4C98-8ADF-E3BF3ACC5E32}"/>
                </c:ext>
              </c:extLst>
            </c:dLbl>
            <c:dLbl>
              <c:idx val="3"/>
              <c:delete val="1"/>
              <c:extLst>
                <c:ext xmlns:c15="http://schemas.microsoft.com/office/drawing/2012/chart" uri="{CE6537A1-D6FC-4f65-9D91-7224C49458BB}"/>
                <c:ext xmlns:c16="http://schemas.microsoft.com/office/drawing/2014/chart" uri="{C3380CC4-5D6E-409C-BE32-E72D297353CC}">
                  <c16:uniqueId val="{00000003-3ED5-4C98-8ADF-E3BF3ACC5E32}"/>
                </c:ext>
              </c:extLst>
            </c:dLbl>
            <c:dLbl>
              <c:idx val="4"/>
              <c:layout>
                <c:manualLayout>
                  <c:x val="-3.9662198134193812E-2"/>
                  <c:y val="-6.0836493806041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D5-4C98-8ADF-E3BF3ACC5E32}"/>
                </c:ext>
              </c:extLst>
            </c:dLbl>
            <c:dLbl>
              <c:idx val="5"/>
              <c:delete val="1"/>
              <c:extLst>
                <c:ext xmlns:c15="http://schemas.microsoft.com/office/drawing/2012/chart" uri="{CE6537A1-D6FC-4f65-9D91-7224C49458BB}"/>
                <c:ext xmlns:c16="http://schemas.microsoft.com/office/drawing/2014/chart" uri="{C3380CC4-5D6E-409C-BE32-E72D297353CC}">
                  <c16:uniqueId val="{00000005-3ED5-4C98-8ADF-E3BF3ACC5E32}"/>
                </c:ext>
              </c:extLst>
            </c:dLbl>
            <c:dLbl>
              <c:idx val="6"/>
              <c:layout>
                <c:manualLayout>
                  <c:x val="-4.1471749317747747E-2"/>
                  <c:y val="-4.731727296025428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D5-4C98-8ADF-E3BF3ACC5E32}"/>
                </c:ext>
              </c:extLst>
            </c:dLbl>
            <c:dLbl>
              <c:idx val="7"/>
              <c:delete val="1"/>
              <c:extLst>
                <c:ext xmlns:c15="http://schemas.microsoft.com/office/drawing/2012/chart" uri="{CE6537A1-D6FC-4f65-9D91-7224C49458BB}"/>
                <c:ext xmlns:c16="http://schemas.microsoft.com/office/drawing/2014/chart" uri="{C3380CC4-5D6E-409C-BE32-E72D297353CC}">
                  <c16:uniqueId val="{00000007-3ED5-4C98-8ADF-E3BF3ACC5E32}"/>
                </c:ext>
              </c:extLst>
            </c:dLbl>
            <c:dLbl>
              <c:idx val="8"/>
              <c:layout>
                <c:manualLayout>
                  <c:x val="-5.1647134843902237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D5-4C98-8ADF-E3BF3ACC5E32}"/>
                </c:ext>
              </c:extLst>
            </c:dLbl>
            <c:dLbl>
              <c:idx val="9"/>
              <c:delete val="1"/>
              <c:extLst>
                <c:ext xmlns:c15="http://schemas.microsoft.com/office/drawing/2012/chart" uri="{CE6537A1-D6FC-4f65-9D91-7224C49458BB}"/>
                <c:ext xmlns:c16="http://schemas.microsoft.com/office/drawing/2014/chart" uri="{C3380CC4-5D6E-409C-BE32-E72D297353CC}">
                  <c16:uniqueId val="{00000009-3ED5-4C98-8ADF-E3BF3ACC5E32}"/>
                </c:ext>
              </c:extLst>
            </c:dLbl>
            <c:dLbl>
              <c:idx val="10"/>
              <c:layout>
                <c:manualLayout>
                  <c:x val="-4.9445552218029487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ED5-4C98-8ADF-E3BF3ACC5E32}"/>
                </c:ext>
              </c:extLst>
            </c:dLbl>
            <c:dLbl>
              <c:idx val="11"/>
              <c:delete val="1"/>
              <c:extLst>
                <c:ext xmlns:c15="http://schemas.microsoft.com/office/drawing/2012/chart" uri="{CE6537A1-D6FC-4f65-9D91-7224C49458BB}"/>
                <c:ext xmlns:c16="http://schemas.microsoft.com/office/drawing/2014/chart" uri="{C3380CC4-5D6E-409C-BE32-E72D297353CC}">
                  <c16:uniqueId val="{0000000B-3ED5-4C98-8ADF-E3BF3ACC5E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3ED5-4C98-8ADF-E3BF3ACC5E32}"/>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ED5-4C98-8ADF-E3BF3ACC5E32}"/>
                </c:ext>
              </c:extLst>
            </c:dLbl>
            <c:dLbl>
              <c:idx val="1"/>
              <c:delete val="1"/>
              <c:extLst>
                <c:ext xmlns:c15="http://schemas.microsoft.com/office/drawing/2012/chart" uri="{CE6537A1-D6FC-4f65-9D91-7224C49458BB}"/>
                <c:ext xmlns:c16="http://schemas.microsoft.com/office/drawing/2014/chart" uri="{C3380CC4-5D6E-409C-BE32-E72D297353CC}">
                  <c16:uniqueId val="{0000000E-3ED5-4C98-8ADF-E3BF3ACC5E32}"/>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ED5-4C98-8ADF-E3BF3ACC5E32}"/>
                </c:ext>
              </c:extLst>
            </c:dLbl>
            <c:dLbl>
              <c:idx val="3"/>
              <c:delete val="1"/>
              <c:extLst>
                <c:ext xmlns:c15="http://schemas.microsoft.com/office/drawing/2012/chart" uri="{CE6537A1-D6FC-4f65-9D91-7224C49458BB}"/>
                <c:ext xmlns:c16="http://schemas.microsoft.com/office/drawing/2014/chart" uri="{C3380CC4-5D6E-409C-BE32-E72D297353CC}">
                  <c16:uniqueId val="{00000010-3ED5-4C98-8ADF-E3BF3ACC5E32}"/>
                </c:ext>
              </c:extLst>
            </c:dLbl>
            <c:dLbl>
              <c:idx val="4"/>
              <c:layout>
                <c:manualLayout>
                  <c:x val="-3.0848376326595126E-2"/>
                  <c:y val="5.0697078171701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ED5-4C98-8ADF-E3BF3ACC5E32}"/>
                </c:ext>
              </c:extLst>
            </c:dLbl>
            <c:dLbl>
              <c:idx val="5"/>
              <c:delete val="1"/>
              <c:extLst>
                <c:ext xmlns:c15="http://schemas.microsoft.com/office/drawing/2012/chart" uri="{CE6537A1-D6FC-4f65-9D91-7224C49458BB}"/>
                <c:ext xmlns:c16="http://schemas.microsoft.com/office/drawing/2014/chart" uri="{C3380CC4-5D6E-409C-BE32-E72D297353CC}">
                  <c16:uniqueId val="{00000012-3ED5-4C98-8ADF-E3BF3ACC5E32}"/>
                </c:ext>
              </c:extLst>
            </c:dLbl>
            <c:dLbl>
              <c:idx val="6"/>
              <c:layout>
                <c:manualLayout>
                  <c:x val="-4.2982087004985278E-2"/>
                  <c:y val="7.4355714651828164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ED5-4C98-8ADF-E3BF3ACC5E32}"/>
                </c:ext>
              </c:extLst>
            </c:dLbl>
            <c:dLbl>
              <c:idx val="7"/>
              <c:delete val="1"/>
              <c:extLst>
                <c:ext xmlns:c15="http://schemas.microsoft.com/office/drawing/2012/chart" uri="{CE6537A1-D6FC-4f65-9D91-7224C49458BB}"/>
                <c:ext xmlns:c16="http://schemas.microsoft.com/office/drawing/2014/chart" uri="{C3380CC4-5D6E-409C-BE32-E72D297353CC}">
                  <c16:uniqueId val="{00000014-3ED5-4C98-8ADF-E3BF3ACC5E32}"/>
                </c:ext>
              </c:extLst>
            </c:dLbl>
            <c:dLbl>
              <c:idx val="8"/>
              <c:layout>
                <c:manualLayout>
                  <c:x val="-4.5643661717295121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ED5-4C98-8ADF-E3BF3ACC5E32}"/>
                </c:ext>
              </c:extLst>
            </c:dLbl>
            <c:dLbl>
              <c:idx val="9"/>
              <c:delete val="1"/>
              <c:extLst>
                <c:ext xmlns:c15="http://schemas.microsoft.com/office/drawing/2012/chart" uri="{CE6537A1-D6FC-4f65-9D91-7224C49458BB}"/>
                <c:ext xmlns:c16="http://schemas.microsoft.com/office/drawing/2014/chart" uri="{C3380CC4-5D6E-409C-BE32-E72D297353CC}">
                  <c16:uniqueId val="{00000016-3ED5-4C98-8ADF-E3BF3ACC5E32}"/>
                </c:ext>
              </c:extLst>
            </c:dLbl>
            <c:dLbl>
              <c:idx val="10"/>
              <c:layout>
                <c:manualLayout>
                  <c:x val="-4.7300656010949134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ED5-4C98-8ADF-E3BF3ACC5E32}"/>
                </c:ext>
              </c:extLst>
            </c:dLbl>
            <c:dLbl>
              <c:idx val="11"/>
              <c:delete val="1"/>
              <c:extLst>
                <c:ext xmlns:c15="http://schemas.microsoft.com/office/drawing/2012/chart" uri="{CE6537A1-D6FC-4f65-9D91-7224C49458BB}"/>
                <c:ext xmlns:c16="http://schemas.microsoft.com/office/drawing/2014/chart" uri="{C3380CC4-5D6E-409C-BE32-E72D297353CC}">
                  <c16:uniqueId val="{00000018-3ED5-4C98-8ADF-E3BF3ACC5E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3ED5-4C98-8ADF-E3BF3ACC5E32}"/>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ED5-4C98-8ADF-E3BF3ACC5E32}"/>
                </c:ext>
              </c:extLst>
            </c:dLbl>
            <c:dLbl>
              <c:idx val="1"/>
              <c:delete val="1"/>
              <c:extLst>
                <c:ext xmlns:c15="http://schemas.microsoft.com/office/drawing/2012/chart" uri="{CE6537A1-D6FC-4f65-9D91-7224C49458BB}"/>
                <c:ext xmlns:c16="http://schemas.microsoft.com/office/drawing/2014/chart" uri="{C3380CC4-5D6E-409C-BE32-E72D297353CC}">
                  <c16:uniqueId val="{0000001B-3ED5-4C98-8ADF-E3BF3ACC5E32}"/>
                </c:ext>
              </c:extLst>
            </c:dLbl>
            <c:dLbl>
              <c:idx val="2"/>
              <c:layout>
                <c:manualLayout>
                  <c:x val="-3.743349836983334E-2"/>
                  <c:y val="3.71778573259140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ED5-4C98-8ADF-E3BF3ACC5E3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numCache>
            </c:numRef>
          </c:val>
          <c:smooth val="0"/>
          <c:extLst>
            <c:ext xmlns:c16="http://schemas.microsoft.com/office/drawing/2014/chart" uri="{C3380CC4-5D6E-409C-BE32-E72D297353CC}">
              <c16:uniqueId val="{0000001D-3ED5-4C98-8ADF-E3BF3ACC5E32}"/>
            </c:ext>
          </c:extLst>
        </c:ser>
        <c:dLbls>
          <c:showLegendKey val="0"/>
          <c:showVal val="0"/>
          <c:showCatName val="0"/>
          <c:showSerName val="0"/>
          <c:showPercent val="0"/>
          <c:showBubbleSize val="0"/>
        </c:dLbls>
        <c:smooth val="0"/>
        <c:axId val="384191600"/>
        <c:axId val="384192776"/>
      </c:lineChart>
      <c:catAx>
        <c:axId val="38419160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4192776"/>
        <c:crosses val="autoZero"/>
        <c:auto val="1"/>
        <c:lblAlgn val="ctr"/>
        <c:lblOffset val="100"/>
        <c:noMultiLvlLbl val="0"/>
      </c:catAx>
      <c:valAx>
        <c:axId val="38419277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4191600"/>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C888-41ED-A14A-EB65AF19DBE8}"/>
            </c:ext>
          </c:extLst>
        </c:ser>
        <c:dLbls>
          <c:showLegendKey val="0"/>
          <c:showVal val="0"/>
          <c:showCatName val="0"/>
          <c:showSerName val="0"/>
          <c:showPercent val="0"/>
          <c:showBubbleSize val="0"/>
        </c:dLbls>
        <c:axId val="384193560"/>
        <c:axId val="384195128"/>
      </c:scatterChart>
      <c:valAx>
        <c:axId val="384193560"/>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4195128"/>
        <c:crosses val="autoZero"/>
        <c:crossBetween val="midCat"/>
      </c:valAx>
      <c:valAx>
        <c:axId val="384195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419356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PIB!$V$23:$V$36</c:f>
              <c:numCache>
                <c:formatCode>General</c:formatCode>
                <c:ptCount val="14"/>
                <c:pt idx="0">
                  <c:v>-14.15</c:v>
                </c:pt>
                <c:pt idx="1">
                  <c:v>-6.23</c:v>
                </c:pt>
                <c:pt idx="2">
                  <c:v>1.82</c:v>
                </c:pt>
                <c:pt idx="3">
                  <c:v>2.98</c:v>
                </c:pt>
                <c:pt idx="4">
                  <c:v>3.43</c:v>
                </c:pt>
                <c:pt idx="5">
                  <c:v>3.07</c:v>
                </c:pt>
                <c:pt idx="6">
                  <c:v>2.21</c:v>
                </c:pt>
                <c:pt idx="7">
                  <c:v>0.06</c:v>
                </c:pt>
                <c:pt idx="8">
                  <c:v>-2.52</c:v>
                </c:pt>
                <c:pt idx="9">
                  <c:v>-1.77</c:v>
                </c:pt>
                <c:pt idx="10">
                  <c:v>0.11</c:v>
                </c:pt>
                <c:pt idx="11">
                  <c:v>0.44</c:v>
                </c:pt>
                <c:pt idx="12">
                  <c:v>-5.59</c:v>
                </c:pt>
                <c:pt idx="13">
                  <c:v>0.54</c:v>
                </c:pt>
              </c:numCache>
            </c:numRef>
          </c:val>
          <c:extLst>
            <c:ext xmlns:c16="http://schemas.microsoft.com/office/drawing/2014/chart" uri="{C3380CC4-5D6E-409C-BE32-E72D297353CC}">
              <c16:uniqueId val="{00000000-72E5-4321-9602-3862D526FFC1}"/>
            </c:ext>
          </c:extLst>
        </c:ser>
        <c:dLbls>
          <c:showLegendKey val="0"/>
          <c:showVal val="0"/>
          <c:showCatName val="0"/>
          <c:showSerName val="0"/>
          <c:showPercent val="0"/>
          <c:showBubbleSize val="0"/>
        </c:dLbls>
        <c:gapWidth val="100"/>
        <c:overlap val="-24"/>
        <c:axId val="384194344"/>
        <c:axId val="384195520"/>
      </c:barChart>
      <c:catAx>
        <c:axId val="384194344"/>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4195520"/>
        <c:crosses val="autoZero"/>
        <c:auto val="1"/>
        <c:lblAlgn val="ctr"/>
        <c:lblOffset val="100"/>
        <c:noMultiLvlLbl val="0"/>
      </c:catAx>
      <c:valAx>
        <c:axId val="384195520"/>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419434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9351-4BC7-9E15-DABFBF03F63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9351-4BC7-9E15-DABFBF03F63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9351-4BC7-9E15-DABFBF03F63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9351-4BC7-9E15-DABFBF03F63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9351-4BC7-9E15-DABFBF03F63B}"/>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9351-4BC7-9E15-DABFBF03F63B}"/>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9351-4BC7-9E15-DABFBF03F63B}"/>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9351-4BC7-9E15-DABFBF03F63B}"/>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9351-4BC7-9E15-DABFBF03F63B}"/>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9351-4BC7-9E15-DABFBF03F63B}"/>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9351-4BC7-9E15-DABFBF03F63B}"/>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9351-4BC7-9E15-DABFBF03F63B}"/>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9351-4BC7-9E15-DABFBF03F63B}"/>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9351-4BC7-9E15-DABFBF03F63B}"/>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9351-4BC7-9E15-DABFBF03F63B}"/>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9351-4BC7-9E15-DABFBF03F63B}"/>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9351-4BC7-9E15-DABFBF03F63B}"/>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9351-4BC7-9E15-DABFBF03F63B}"/>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9351-4BC7-9E15-DABFBF03F63B}"/>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9351-4BC7-9E15-DABFBF03F63B}"/>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9351-4BC7-9E15-DABFBF03F63B}"/>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9351-4BC7-9E15-DABFBF03F63B}"/>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9351-4BC7-9E15-DABFBF03F63B}"/>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9351-4BC7-9E15-DABFBF03F63B}"/>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9351-4BC7-9E15-DABFBF03F63B}"/>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9351-4BC7-9E15-DABFBF03F63B}"/>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9351-4BC7-9E15-DABFBF03F63B}"/>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9351-4BC7-9E15-DABFBF03F63B}"/>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9351-4BC7-9E15-DABFBF03F63B}"/>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9351-4BC7-9E15-DABFBF03F63B}"/>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9351-4BC7-9E15-DABFBF03F63B}"/>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9351-4BC7-9E15-DABFBF03F63B}"/>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9351-4BC7-9E15-DABFBF03F63B}"/>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9351-4BC7-9E15-DABFBF03F63B}"/>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9351-4BC7-9E15-DABFBF03F63B}"/>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351-4BC7-9E15-DABFBF03F63B}"/>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351-4BC7-9E15-DABFBF03F63B}"/>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351-4BC7-9E15-DABFBF03F6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17311</c:v>
                </c:pt>
                <c:pt idx="1">
                  <c:v>2098</c:v>
                </c:pt>
                <c:pt idx="2">
                  <c:v>2918</c:v>
                </c:pt>
                <c:pt idx="3">
                  <c:v>28126</c:v>
                </c:pt>
                <c:pt idx="4">
                  <c:v>1601</c:v>
                </c:pt>
                <c:pt idx="5">
                  <c:v>10671</c:v>
                </c:pt>
                <c:pt idx="6">
                  <c:v>997</c:v>
                </c:pt>
                <c:pt idx="7">
                  <c:v>1545</c:v>
                </c:pt>
                <c:pt idx="8">
                  <c:v>18522</c:v>
                </c:pt>
                <c:pt idx="9">
                  <c:v>1925</c:v>
                </c:pt>
                <c:pt idx="10">
                  <c:v>7790</c:v>
                </c:pt>
                <c:pt idx="11">
                  <c:v>7585</c:v>
                </c:pt>
                <c:pt idx="12">
                  <c:v>7509</c:v>
                </c:pt>
                <c:pt idx="13">
                  <c:v>58258</c:v>
                </c:pt>
                <c:pt idx="14">
                  <c:v>3271</c:v>
                </c:pt>
                <c:pt idx="15">
                  <c:v>14998</c:v>
                </c:pt>
                <c:pt idx="16">
                  <c:v>8848</c:v>
                </c:pt>
                <c:pt idx="17">
                  <c:v>13274</c:v>
                </c:pt>
                <c:pt idx="18">
                  <c:v>7003</c:v>
                </c:pt>
                <c:pt idx="19">
                  <c:v>1704</c:v>
                </c:pt>
                <c:pt idx="20">
                  <c:v>7893</c:v>
                </c:pt>
                <c:pt idx="21">
                  <c:v>71282</c:v>
                </c:pt>
                <c:pt idx="22">
                  <c:v>5398</c:v>
                </c:pt>
                <c:pt idx="23">
                  <c:v>3457</c:v>
                </c:pt>
                <c:pt idx="24">
                  <c:v>3326</c:v>
                </c:pt>
                <c:pt idx="25">
                  <c:v>1552</c:v>
                </c:pt>
                <c:pt idx="26">
                  <c:v>8720</c:v>
                </c:pt>
                <c:pt idx="27" formatCode="General">
                  <c:v>933</c:v>
                </c:pt>
                <c:pt idx="28">
                  <c:v>4542</c:v>
                </c:pt>
                <c:pt idx="29">
                  <c:v>3093</c:v>
                </c:pt>
                <c:pt idx="30" formatCode="General">
                  <c:v>621</c:v>
                </c:pt>
              </c:numCache>
            </c:numRef>
          </c:val>
          <c:extLst>
            <c:ext xmlns:c16="http://schemas.microsoft.com/office/drawing/2014/chart" uri="{C3380CC4-5D6E-409C-BE32-E72D297353CC}">
              <c16:uniqueId val="{0000003E-9351-4BC7-9E15-DABFBF03F63B}"/>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TURISMO_2!$G$6</c:f>
              <c:numCache>
                <c:formatCode>#,##0_);\(#,##0\)</c:formatCode>
                <c:ptCount val="1"/>
                <c:pt idx="0">
                  <c:v>3627801</c:v>
                </c:pt>
              </c:numCache>
            </c:numRef>
          </c:val>
          <c:extLst>
            <c:ext xmlns:c16="http://schemas.microsoft.com/office/drawing/2014/chart" uri="{C3380CC4-5D6E-409C-BE32-E72D297353CC}">
              <c16:uniqueId val="{00000000-7488-4C25-9481-FEA24B35DC2A}"/>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88-4C25-9481-FEA24B35DC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TURISMO_2!$H$6</c:f>
              <c:numCache>
                <c:formatCode>#,##0_);\(#,##0\)</c:formatCode>
                <c:ptCount val="1"/>
                <c:pt idx="0">
                  <c:v>1606420</c:v>
                </c:pt>
              </c:numCache>
            </c:numRef>
          </c:val>
          <c:extLst>
            <c:ext xmlns:c16="http://schemas.microsoft.com/office/drawing/2014/chart" uri="{C3380CC4-5D6E-409C-BE32-E72D297353CC}">
              <c16:uniqueId val="{00000002-7488-4C25-9481-FEA24B35DC2A}"/>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88-4C25-9481-FEA24B35DC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TURISMO_2!$I$6</c:f>
              <c:numCache>
                <c:formatCode>#,##0_);\(#,##0\)</c:formatCode>
                <c:ptCount val="1"/>
                <c:pt idx="0">
                  <c:v>325585</c:v>
                </c:pt>
              </c:numCache>
            </c:numRef>
          </c:val>
          <c:extLst>
            <c:ext xmlns:c16="http://schemas.microsoft.com/office/drawing/2014/chart" uri="{C3380CC4-5D6E-409C-BE32-E72D297353CC}">
              <c16:uniqueId val="{00000004-7488-4C25-9481-FEA24B35DC2A}"/>
            </c:ext>
          </c:extLst>
        </c:ser>
        <c:dLbls>
          <c:dLblPos val="inEnd"/>
          <c:showLegendKey val="0"/>
          <c:showVal val="1"/>
          <c:showCatName val="0"/>
          <c:showSerName val="0"/>
          <c:showPercent val="0"/>
          <c:showBubbleSize val="0"/>
        </c:dLbls>
        <c:gapWidth val="164"/>
        <c:overlap val="-35"/>
        <c:axId val="341026648"/>
        <c:axId val="341030568"/>
      </c:barChart>
      <c:catAx>
        <c:axId val="341026648"/>
        <c:scaling>
          <c:orientation val="minMax"/>
        </c:scaling>
        <c:delete val="1"/>
        <c:axPos val="b"/>
        <c:numFmt formatCode="General" sourceLinked="1"/>
        <c:majorTickMark val="none"/>
        <c:minorTickMark val="none"/>
        <c:tickLblPos val="nextTo"/>
        <c:crossAx val="341030568"/>
        <c:crosses val="autoZero"/>
        <c:auto val="1"/>
        <c:lblAlgn val="ctr"/>
        <c:lblOffset val="100"/>
        <c:noMultiLvlLbl val="0"/>
      </c:catAx>
      <c:valAx>
        <c:axId val="341030568"/>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10266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-0.97727023168990879</c:v>
                </c:pt>
                <c:pt idx="1">
                  <c:v>1.1111111111111112</c:v>
                </c:pt>
                <c:pt idx="2">
                  <c:v>-0.92081031307550654</c:v>
                </c:pt>
                <c:pt idx="3">
                  <c:v>-0.50377833753148615</c:v>
                </c:pt>
                <c:pt idx="4">
                  <c:v>-0.16304347826086957</c:v>
                </c:pt>
                <c:pt idx="5">
                  <c:v>-2.8414384199739144</c:v>
                </c:pt>
                <c:pt idx="6">
                  <c:v>0.71980721684974802</c:v>
                </c:pt>
                <c:pt idx="7">
                  <c:v>0.51020408163265307</c:v>
                </c:pt>
                <c:pt idx="8">
                  <c:v>-2.3434040013093793</c:v>
                </c:pt>
                <c:pt idx="9">
                  <c:v>0.4162724692526017</c:v>
                </c:pt>
                <c:pt idx="10">
                  <c:v>0.21018215787015412</c:v>
                </c:pt>
                <c:pt idx="11">
                  <c:v>-0.2694691457828079</c:v>
                </c:pt>
                <c:pt idx="12">
                  <c:v>-0.23746333286771898</c:v>
                </c:pt>
                <c:pt idx="13">
                  <c:v>-0.28774678283110861</c:v>
                </c:pt>
                <c:pt idx="14">
                  <c:v>-0.8966782147951905</c:v>
                </c:pt>
                <c:pt idx="15">
                  <c:v>-1.3775708187815288</c:v>
                </c:pt>
                <c:pt idx="16">
                  <c:v>1.6800628512721338</c:v>
                </c:pt>
                <c:pt idx="17">
                  <c:v>-1.7363154796939377</c:v>
                </c:pt>
                <c:pt idx="18">
                  <c:v>1.182825742758685</c:v>
                </c:pt>
                <c:pt idx="19">
                  <c:v>0.67250866109639285</c:v>
                </c:pt>
                <c:pt idx="20">
                  <c:v>0</c:v>
                </c:pt>
              </c:numCache>
            </c:numRef>
          </c:val>
          <c:extLst>
            <c:ext xmlns:c16="http://schemas.microsoft.com/office/drawing/2014/chart" uri="{C3380CC4-5D6E-409C-BE32-E72D297353CC}">
              <c16:uniqueId val="{00000000-A747-4E19-8914-D23D50A68ED3}"/>
            </c:ext>
          </c:extLst>
        </c:ser>
        <c:dLbls>
          <c:showLegendKey val="0"/>
          <c:showVal val="0"/>
          <c:showCatName val="0"/>
          <c:showSerName val="0"/>
          <c:showPercent val="0"/>
          <c:showBubbleSize val="0"/>
        </c:dLbls>
        <c:gapWidth val="100"/>
        <c:overlap val="-24"/>
        <c:axId val="381617632"/>
        <c:axId val="381616456"/>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A747-4E19-8914-D23D50A68ED3}"/>
                  </c:ext>
                </c:extLst>
              </c15:ser>
            </c15:filteredBarSeries>
          </c:ext>
        </c:extLst>
      </c:barChart>
      <c:catAx>
        <c:axId val="381617632"/>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81616456"/>
        <c:crosses val="autoZero"/>
        <c:auto val="1"/>
        <c:lblAlgn val="ctr"/>
        <c:lblOffset val="100"/>
        <c:noMultiLvlLbl val="0"/>
      </c:catAx>
      <c:valAx>
        <c:axId val="381616456"/>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81617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Marzo 2021</a:t>
            </a:r>
          </a:p>
          <a:p>
            <a:pPr>
              <a:defRPr>
                <a:solidFill>
                  <a:schemeClr val="accent3">
                    <a:lumMod val="50000"/>
                  </a:schemeClr>
                </a:solidFill>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Marzo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653-44E9-AFD2-CFB378FF65B2}"/>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653-44E9-AFD2-CFB378FF65B2}"/>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653-44E9-AFD2-CFB378FF65B2}"/>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653-44E9-AFD2-CFB378FF65B2}"/>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653-44E9-AFD2-CFB378FF65B2}"/>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653-44E9-AFD2-CFB378FF65B2}"/>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7653-44E9-AFD2-CFB378FF65B2}"/>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7653-44E9-AFD2-CFB378FF65B2}"/>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7653-44E9-AFD2-CFB378FF65B2}"/>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7653-44E9-AFD2-CFB378FF65B2}"/>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53-44E9-AFD2-CFB378FF65B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997</c:v>
                </c:pt>
                <c:pt idx="1">
                  <c:v>1283</c:v>
                </c:pt>
                <c:pt idx="2">
                  <c:v>2324</c:v>
                </c:pt>
                <c:pt idx="3">
                  <c:v>21134</c:v>
                </c:pt>
              </c:numCache>
            </c:numRef>
          </c:val>
          <c:extLst>
            <c:ext xmlns:c16="http://schemas.microsoft.com/office/drawing/2014/chart" uri="{C3380CC4-5D6E-409C-BE32-E72D297353CC}">
              <c16:uniqueId val="{00000014-7653-44E9-AFD2-CFB378FF65B2}"/>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Marzo 2021</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#,##0</c:formatCode>
                <c:ptCount val="15"/>
                <c:pt idx="0">
                  <c:v>6426</c:v>
                </c:pt>
                <c:pt idx="1">
                  <c:v>1415</c:v>
                </c:pt>
                <c:pt idx="2">
                  <c:v>4356</c:v>
                </c:pt>
                <c:pt idx="3">
                  <c:v>433</c:v>
                </c:pt>
                <c:pt idx="4">
                  <c:v>317</c:v>
                </c:pt>
                <c:pt idx="5">
                  <c:v>777</c:v>
                </c:pt>
                <c:pt idx="6">
                  <c:v>1736</c:v>
                </c:pt>
                <c:pt idx="7">
                  <c:v>1340</c:v>
                </c:pt>
                <c:pt idx="8">
                  <c:v>0</c:v>
                </c:pt>
                <c:pt idx="9">
                  <c:v>622</c:v>
                </c:pt>
                <c:pt idx="10">
                  <c:v>961</c:v>
                </c:pt>
                <c:pt idx="11">
                  <c:v>628</c:v>
                </c:pt>
                <c:pt idx="12">
                  <c:v>1596</c:v>
                </c:pt>
                <c:pt idx="13">
                  <c:v>520</c:v>
                </c:pt>
                <c:pt idx="14">
                  <c:v>7</c:v>
                </c:pt>
              </c:numCache>
            </c:numRef>
          </c:val>
          <c:extLst>
            <c:ext xmlns:c16="http://schemas.microsoft.com/office/drawing/2014/chart" uri="{C3380CC4-5D6E-409C-BE32-E72D297353CC}">
              <c16:uniqueId val="{00000000-7FF0-4F11-8354-85FD84BB9CBA}"/>
            </c:ext>
          </c:extLst>
        </c:ser>
        <c:dLbls>
          <c:showLegendKey val="0"/>
          <c:showVal val="0"/>
          <c:showCatName val="0"/>
          <c:showSerName val="0"/>
          <c:showPercent val="0"/>
          <c:showBubbleSize val="0"/>
        </c:dLbls>
        <c:gapWidth val="100"/>
        <c:axId val="381616848"/>
        <c:axId val="381621552"/>
      </c:barChart>
      <c:catAx>
        <c:axId val="38161684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381621552"/>
        <c:crosses val="autoZero"/>
        <c:auto val="1"/>
        <c:lblAlgn val="ctr"/>
        <c:lblOffset val="100"/>
        <c:noMultiLvlLbl val="0"/>
      </c:catAx>
      <c:valAx>
        <c:axId val="381621552"/>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6168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Abril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269</c:v>
                </c:pt>
                <c:pt idx="1">
                  <c:v>51</c:v>
                </c:pt>
                <c:pt idx="2">
                  <c:v>5</c:v>
                </c:pt>
                <c:pt idx="3">
                  <c:v>506</c:v>
                </c:pt>
                <c:pt idx="4">
                  <c:v>1571</c:v>
                </c:pt>
                <c:pt idx="5">
                  <c:v>87</c:v>
                </c:pt>
                <c:pt idx="6">
                  <c:v>85</c:v>
                </c:pt>
                <c:pt idx="7">
                  <c:v>114</c:v>
                </c:pt>
                <c:pt idx="8">
                  <c:v>165</c:v>
                </c:pt>
                <c:pt idx="9">
                  <c:v>7</c:v>
                </c:pt>
                <c:pt idx="10">
                  <c:v>10</c:v>
                </c:pt>
                <c:pt idx="11">
                  <c:v>186</c:v>
                </c:pt>
              </c:numCache>
            </c:numRef>
          </c:val>
          <c:extLst>
            <c:ext xmlns:c16="http://schemas.microsoft.com/office/drawing/2014/chart" uri="{C3380CC4-5D6E-409C-BE32-E72D297353CC}">
              <c16:uniqueId val="{00000000-1166-4BF2-9589-235F57403B2B}"/>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2205</c:v>
                </c:pt>
                <c:pt idx="1">
                  <c:v>300</c:v>
                </c:pt>
                <c:pt idx="2">
                  <c:v>402</c:v>
                </c:pt>
                <c:pt idx="3">
                  <c:v>7753</c:v>
                </c:pt>
                <c:pt idx="4">
                  <c:v>15533</c:v>
                </c:pt>
                <c:pt idx="5">
                  <c:v>901</c:v>
                </c:pt>
                <c:pt idx="6">
                  <c:v>758</c:v>
                </c:pt>
                <c:pt idx="7">
                  <c:v>565</c:v>
                </c:pt>
                <c:pt idx="8">
                  <c:v>924</c:v>
                </c:pt>
                <c:pt idx="9">
                  <c:v>101</c:v>
                </c:pt>
                <c:pt idx="10">
                  <c:v>157</c:v>
                </c:pt>
                <c:pt idx="11">
                  <c:v>1639</c:v>
                </c:pt>
              </c:numCache>
            </c:numRef>
          </c:val>
          <c:extLst>
            <c:ext xmlns:c16="http://schemas.microsoft.com/office/drawing/2014/chart" uri="{C3380CC4-5D6E-409C-BE32-E72D297353CC}">
              <c16:uniqueId val="{00000001-1166-4BF2-9589-235F57403B2B}"/>
            </c:ext>
          </c:extLst>
        </c:ser>
        <c:dLbls>
          <c:showLegendKey val="0"/>
          <c:showVal val="0"/>
          <c:showCatName val="0"/>
          <c:showSerName val="0"/>
          <c:showPercent val="0"/>
          <c:showBubbleSize val="0"/>
        </c:dLbls>
        <c:gapWidth val="182"/>
        <c:axId val="341032920"/>
        <c:axId val="341028216"/>
      </c:barChart>
      <c:catAx>
        <c:axId val="341032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1028216"/>
        <c:crosses val="autoZero"/>
        <c:auto val="1"/>
        <c:lblAlgn val="ctr"/>
        <c:lblOffset val="100"/>
        <c:noMultiLvlLbl val="0"/>
      </c:catAx>
      <c:valAx>
        <c:axId val="3410282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103292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6193-441E-8C47-AFD0A31A90CC}"/>
              </c:ext>
            </c:extLst>
          </c:dPt>
          <c:dPt>
            <c:idx val="1"/>
            <c:bubble3D val="0"/>
            <c:spPr>
              <a:solidFill>
                <a:srgbClr val="ED7D31"/>
              </a:solidFill>
              <a:ln w="25400">
                <a:noFill/>
              </a:ln>
            </c:spPr>
            <c:extLst>
              <c:ext xmlns:c16="http://schemas.microsoft.com/office/drawing/2014/chart" uri="{C3380CC4-5D6E-409C-BE32-E72D297353CC}">
                <c16:uniqueId val="{00000003-6193-441E-8C47-AFD0A31A90CC}"/>
              </c:ext>
            </c:extLst>
          </c:dPt>
          <c:dPt>
            <c:idx val="2"/>
            <c:bubble3D val="0"/>
            <c:spPr>
              <a:solidFill>
                <a:srgbClr val="A5A5A5"/>
              </a:solidFill>
              <a:ln w="25400">
                <a:noFill/>
              </a:ln>
            </c:spPr>
            <c:extLst>
              <c:ext xmlns:c16="http://schemas.microsoft.com/office/drawing/2014/chart" uri="{C3380CC4-5D6E-409C-BE32-E72D297353CC}">
                <c16:uniqueId val="{00000005-6193-441E-8C47-AFD0A31A90CC}"/>
              </c:ext>
            </c:extLst>
          </c:dPt>
          <c:dPt>
            <c:idx val="3"/>
            <c:bubble3D val="0"/>
            <c:spPr>
              <a:solidFill>
                <a:srgbClr val="FFC000"/>
              </a:solidFill>
              <a:ln w="25400">
                <a:noFill/>
              </a:ln>
            </c:spPr>
            <c:extLst>
              <c:ext xmlns:c16="http://schemas.microsoft.com/office/drawing/2014/chart" uri="{C3380CC4-5D6E-409C-BE32-E72D297353CC}">
                <c16:uniqueId val="{00000007-6193-441E-8C47-AFD0A31A90CC}"/>
              </c:ext>
            </c:extLst>
          </c:dPt>
          <c:dPt>
            <c:idx val="4"/>
            <c:bubble3D val="0"/>
            <c:spPr>
              <a:solidFill>
                <a:srgbClr val="4472C4"/>
              </a:solidFill>
              <a:ln w="25400">
                <a:noFill/>
              </a:ln>
            </c:spPr>
            <c:extLst>
              <c:ext xmlns:c16="http://schemas.microsoft.com/office/drawing/2014/chart" uri="{C3380CC4-5D6E-409C-BE32-E72D297353CC}">
                <c16:uniqueId val="{00000009-6193-441E-8C47-AFD0A31A90CC}"/>
              </c:ext>
            </c:extLst>
          </c:dPt>
          <c:dPt>
            <c:idx val="5"/>
            <c:bubble3D val="0"/>
            <c:spPr>
              <a:solidFill>
                <a:srgbClr val="70AD47"/>
              </a:solidFill>
              <a:ln w="25400">
                <a:noFill/>
              </a:ln>
            </c:spPr>
            <c:extLst>
              <c:ext xmlns:c16="http://schemas.microsoft.com/office/drawing/2014/chart" uri="{C3380CC4-5D6E-409C-BE32-E72D297353CC}">
                <c16:uniqueId val="{0000000B-6193-441E-8C47-AFD0A31A90CC}"/>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6193-441E-8C47-AFD0A31A90CC}"/>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6193-441E-8C47-AFD0A31A90CC}"/>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6193-441E-8C47-AFD0A31A90CC}"/>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6193-441E-8C47-AFD0A31A90CC}"/>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21253</c:v>
                </c:pt>
                <c:pt idx="1">
                  <c:v>29463</c:v>
                </c:pt>
                <c:pt idx="2">
                  <c:v>1</c:v>
                </c:pt>
                <c:pt idx="3">
                  <c:v>6303</c:v>
                </c:pt>
                <c:pt idx="4">
                  <c:v>1027</c:v>
                </c:pt>
                <c:pt idx="5">
                  <c:v>2360</c:v>
                </c:pt>
                <c:pt idx="6">
                  <c:v>1000</c:v>
                </c:pt>
                <c:pt idx="7">
                  <c:v>2101</c:v>
                </c:pt>
                <c:pt idx="8">
                  <c:v>1570</c:v>
                </c:pt>
                <c:pt idx="9">
                  <c:v>3839</c:v>
                </c:pt>
              </c:numCache>
            </c:numRef>
          </c:val>
          <c:extLst>
            <c:ext xmlns:c16="http://schemas.microsoft.com/office/drawing/2014/chart" uri="{C3380CC4-5D6E-409C-BE32-E72D297353CC}">
              <c16:uniqueId val="{00000014-6193-441E-8C47-AFD0A31A90CC}"/>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Marzo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6D4B-4027-B15D-15FC66D13CEB}"/>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6D4B-4027-B15D-15FC66D13CE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6D4B-4027-B15D-15FC66D13CEB}"/>
              </c:ext>
            </c:extLst>
          </c:dPt>
          <c:dPt>
            <c:idx val="3"/>
            <c:bubble3D val="0"/>
            <c:spPr>
              <a:solidFill>
                <a:srgbClr val="FFC000"/>
              </a:solidFill>
              <a:ln>
                <a:noFill/>
              </a:ln>
              <a:effectLst/>
            </c:spPr>
            <c:extLst>
              <c:ext xmlns:c16="http://schemas.microsoft.com/office/drawing/2014/chart" uri="{C3380CC4-5D6E-409C-BE32-E72D297353CC}">
                <c16:uniqueId val="{00000007-6D4B-4027-B15D-15FC66D13CEB}"/>
              </c:ext>
            </c:extLst>
          </c:dPt>
          <c:dPt>
            <c:idx val="4"/>
            <c:bubble3D val="0"/>
            <c:spPr>
              <a:solidFill>
                <a:srgbClr val="92D050"/>
              </a:solidFill>
              <a:ln>
                <a:noFill/>
              </a:ln>
              <a:effectLst/>
            </c:spPr>
            <c:extLst>
              <c:ext xmlns:c16="http://schemas.microsoft.com/office/drawing/2014/chart" uri="{C3380CC4-5D6E-409C-BE32-E72D297353CC}">
                <c16:uniqueId val="{00000009-6D4B-4027-B15D-15FC66D13CEB}"/>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6D4B-4027-B15D-15FC66D13CE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6D4B-4027-B15D-15FC66D13CE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6D4B-4027-B15D-15FC66D13CE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6D4B-4027-B15D-15FC66D13CE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6D4B-4027-B15D-15FC66D13CEB}"/>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404</c:v>
                </c:pt>
                <c:pt idx="1">
                  <c:v>3952</c:v>
                </c:pt>
                <c:pt idx="2" formatCode="General">
                  <c:v>0</c:v>
                </c:pt>
                <c:pt idx="3" formatCode="General">
                  <c:v>695</c:v>
                </c:pt>
                <c:pt idx="4" formatCode="General">
                  <c:v>47</c:v>
                </c:pt>
                <c:pt idx="5" formatCode="General">
                  <c:v>44</c:v>
                </c:pt>
                <c:pt idx="6" formatCode="General">
                  <c:v>86</c:v>
                </c:pt>
                <c:pt idx="7" formatCode="General">
                  <c:v>165</c:v>
                </c:pt>
                <c:pt idx="8" formatCode="General">
                  <c:v>93</c:v>
                </c:pt>
                <c:pt idx="9" formatCode="General">
                  <c:v>376</c:v>
                </c:pt>
              </c:numCache>
            </c:numRef>
          </c:val>
          <c:extLst>
            <c:ext xmlns:c16="http://schemas.microsoft.com/office/drawing/2014/chart" uri="{C3380CC4-5D6E-409C-BE32-E72D297353CC}">
              <c16:uniqueId val="{00000014-6D4B-4027-B15D-15FC66D13CEB}"/>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Abril</c:v>
                </c:pt>
                <c:pt idx="1">
                  <c:v>      2019 Mayo</c:v>
                </c:pt>
                <c:pt idx="2">
                  <c:v>      2019 Junio</c:v>
                </c:pt>
                <c:pt idx="3">
                  <c:v>      2019 Julio</c:v>
                </c:pt>
                <c:pt idx="4">
                  <c:v>      2019 Agosto</c:v>
                </c:pt>
                <c:pt idx="5">
                  <c:v>      2019 Septiembre</c:v>
                </c:pt>
                <c:pt idx="6">
                  <c:v>      2019 Octubre</c:v>
                </c:pt>
                <c:pt idx="7">
                  <c:v>      2019 Noviembre</c:v>
                </c:pt>
                <c:pt idx="8">
                  <c:v>      2019 Diciembre</c:v>
                </c:pt>
                <c:pt idx="9">
                  <c:v>      2020 Enero</c:v>
                </c:pt>
                <c:pt idx="10">
                  <c:v>      2020 Febrero</c:v>
                </c:pt>
                <c:pt idx="11">
                  <c:v>      2020 Marzo</c:v>
                </c:pt>
                <c:pt idx="12">
                  <c:v>      2020 Abril</c:v>
                </c:pt>
                <c:pt idx="13">
                  <c:v>      2020 Mayo</c:v>
                </c:pt>
                <c:pt idx="14">
                  <c:v>      2020 Junio</c:v>
                </c:pt>
                <c:pt idx="15">
                  <c:v>      2020 Julio</c:v>
                </c:pt>
                <c:pt idx="16">
                  <c:v>      2020 Agosto</c:v>
                </c:pt>
                <c:pt idx="17">
                  <c:v>      2020 Septiembre</c:v>
                </c:pt>
                <c:pt idx="18">
                  <c:v>      2020 Octubre</c:v>
                </c:pt>
                <c:pt idx="19">
                  <c:v>      2020 Noviembre</c:v>
                </c:pt>
                <c:pt idx="20">
                  <c:v>      2020 Diciembre</c:v>
                </c:pt>
                <c:pt idx="21">
                  <c:v>      2021 Enero</c:v>
                </c:pt>
                <c:pt idx="22">
                  <c:v>      2021 Febrero</c:v>
                </c:pt>
                <c:pt idx="23">
                  <c:v>      2021 Marzo</c:v>
                </c:pt>
                <c:pt idx="24">
                  <c:v>      2021 Abril</c:v>
                </c:pt>
              </c:strCache>
            </c:strRef>
          </c:cat>
          <c:val>
            <c:numRef>
              <c:f>TURISMO_3!$M$7:$M$31</c:f>
              <c:numCache>
                <c:formatCode>#,##0</c:formatCode>
                <c:ptCount val="25"/>
                <c:pt idx="0">
                  <c:v>12217</c:v>
                </c:pt>
                <c:pt idx="1">
                  <c:v>12455</c:v>
                </c:pt>
                <c:pt idx="2">
                  <c:v>13183</c:v>
                </c:pt>
                <c:pt idx="3">
                  <c:v>16770</c:v>
                </c:pt>
                <c:pt idx="4">
                  <c:v>14810</c:v>
                </c:pt>
                <c:pt idx="5">
                  <c:v>15522</c:v>
                </c:pt>
                <c:pt idx="6">
                  <c:v>15495</c:v>
                </c:pt>
                <c:pt idx="7">
                  <c:v>13563</c:v>
                </c:pt>
                <c:pt idx="8">
                  <c:v>13234</c:v>
                </c:pt>
                <c:pt idx="9">
                  <c:v>12224</c:v>
                </c:pt>
                <c:pt idx="10">
                  <c:v>11253</c:v>
                </c:pt>
                <c:pt idx="11">
                  <c:v>6636</c:v>
                </c:pt>
                <c:pt idx="12">
                  <c:v>604</c:v>
                </c:pt>
                <c:pt idx="13">
                  <c:v>788</c:v>
                </c:pt>
                <c:pt idx="14">
                  <c:v>2087</c:v>
                </c:pt>
                <c:pt idx="15">
                  <c:v>3688</c:v>
                </c:pt>
                <c:pt idx="16">
                  <c:v>3548</c:v>
                </c:pt>
                <c:pt idx="17">
                  <c:v>3913</c:v>
                </c:pt>
                <c:pt idx="18">
                  <c:v>3490</c:v>
                </c:pt>
                <c:pt idx="19">
                  <c:v>3136</c:v>
                </c:pt>
                <c:pt idx="20">
                  <c:v>2950</c:v>
                </c:pt>
                <c:pt idx="21">
                  <c:v>2208</c:v>
                </c:pt>
                <c:pt idx="22">
                  <c:v>2564</c:v>
                </c:pt>
                <c:pt idx="23">
                  <c:v>3532</c:v>
                </c:pt>
                <c:pt idx="24">
                  <c:v>3056</c:v>
                </c:pt>
              </c:numCache>
            </c:numRef>
          </c:val>
          <c:smooth val="0"/>
          <c:extLst>
            <c:ext xmlns:c16="http://schemas.microsoft.com/office/drawing/2014/chart" uri="{C3380CC4-5D6E-409C-BE32-E72D297353CC}">
              <c16:uniqueId val="{00000000-05E8-4AE5-9D4B-E79A82A3E15F}"/>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Abril</c:v>
                </c:pt>
                <c:pt idx="1">
                  <c:v>      2019 Mayo</c:v>
                </c:pt>
                <c:pt idx="2">
                  <c:v>      2019 Junio</c:v>
                </c:pt>
                <c:pt idx="3">
                  <c:v>      2019 Julio</c:v>
                </c:pt>
                <c:pt idx="4">
                  <c:v>      2019 Agosto</c:v>
                </c:pt>
                <c:pt idx="5">
                  <c:v>      2019 Septiembre</c:v>
                </c:pt>
                <c:pt idx="6">
                  <c:v>      2019 Octubre</c:v>
                </c:pt>
                <c:pt idx="7">
                  <c:v>      2019 Noviembre</c:v>
                </c:pt>
                <c:pt idx="8">
                  <c:v>      2019 Diciembre</c:v>
                </c:pt>
                <c:pt idx="9">
                  <c:v>      2020 Enero</c:v>
                </c:pt>
                <c:pt idx="10">
                  <c:v>      2020 Febrero</c:v>
                </c:pt>
                <c:pt idx="11">
                  <c:v>      2020 Marzo</c:v>
                </c:pt>
                <c:pt idx="12">
                  <c:v>      2020 Abril</c:v>
                </c:pt>
                <c:pt idx="13">
                  <c:v>      2020 Mayo</c:v>
                </c:pt>
                <c:pt idx="14">
                  <c:v>      2020 Junio</c:v>
                </c:pt>
                <c:pt idx="15">
                  <c:v>      2020 Julio</c:v>
                </c:pt>
                <c:pt idx="16">
                  <c:v>      2020 Agosto</c:v>
                </c:pt>
                <c:pt idx="17">
                  <c:v>      2020 Septiembre</c:v>
                </c:pt>
                <c:pt idx="18">
                  <c:v>      2020 Octubre</c:v>
                </c:pt>
                <c:pt idx="19">
                  <c:v>      2020 Noviembre</c:v>
                </c:pt>
                <c:pt idx="20">
                  <c:v>      2020 Diciembre</c:v>
                </c:pt>
                <c:pt idx="21">
                  <c:v>      2021 Enero</c:v>
                </c:pt>
                <c:pt idx="22">
                  <c:v>      2021 Febrero</c:v>
                </c:pt>
                <c:pt idx="23">
                  <c:v>      2021 Marzo</c:v>
                </c:pt>
                <c:pt idx="24">
                  <c:v>      2021 Abril</c:v>
                </c:pt>
              </c:strCache>
            </c:strRef>
          </c:cat>
          <c:val>
            <c:numRef>
              <c:f>TURISMO_3!$N$7:$N$31</c:f>
              <c:numCache>
                <c:formatCode>#,##0</c:formatCode>
                <c:ptCount val="25"/>
                <c:pt idx="0">
                  <c:v>20068</c:v>
                </c:pt>
                <c:pt idx="1">
                  <c:v>20321</c:v>
                </c:pt>
                <c:pt idx="2">
                  <c:v>20092</c:v>
                </c:pt>
                <c:pt idx="3">
                  <c:v>19991</c:v>
                </c:pt>
                <c:pt idx="4">
                  <c:v>20058</c:v>
                </c:pt>
                <c:pt idx="5">
                  <c:v>19935</c:v>
                </c:pt>
                <c:pt idx="6">
                  <c:v>20900</c:v>
                </c:pt>
                <c:pt idx="7">
                  <c:v>21055</c:v>
                </c:pt>
                <c:pt idx="8">
                  <c:v>20615</c:v>
                </c:pt>
                <c:pt idx="9">
                  <c:v>20933</c:v>
                </c:pt>
                <c:pt idx="10">
                  <c:v>20409</c:v>
                </c:pt>
                <c:pt idx="11">
                  <c:v>24951</c:v>
                </c:pt>
                <c:pt idx="12">
                  <c:v>29121</c:v>
                </c:pt>
                <c:pt idx="13">
                  <c:v>29874</c:v>
                </c:pt>
                <c:pt idx="14">
                  <c:v>29817</c:v>
                </c:pt>
                <c:pt idx="15">
                  <c:v>28751</c:v>
                </c:pt>
                <c:pt idx="16">
                  <c:v>28413</c:v>
                </c:pt>
                <c:pt idx="17">
                  <c:v>28199</c:v>
                </c:pt>
                <c:pt idx="18">
                  <c:v>29323</c:v>
                </c:pt>
                <c:pt idx="19">
                  <c:v>30095</c:v>
                </c:pt>
                <c:pt idx="20">
                  <c:v>30324</c:v>
                </c:pt>
                <c:pt idx="21">
                  <c:v>31282</c:v>
                </c:pt>
                <c:pt idx="22">
                  <c:v>31640</c:v>
                </c:pt>
                <c:pt idx="23">
                  <c:v>31328</c:v>
                </c:pt>
                <c:pt idx="24">
                  <c:v>31238</c:v>
                </c:pt>
              </c:numCache>
            </c:numRef>
          </c:val>
          <c:smooth val="0"/>
          <c:extLst>
            <c:ext xmlns:c16="http://schemas.microsoft.com/office/drawing/2014/chart" uri="{C3380CC4-5D6E-409C-BE32-E72D297353CC}">
              <c16:uniqueId val="{00000001-05E8-4AE5-9D4B-E79A82A3E15F}"/>
            </c:ext>
          </c:extLst>
        </c:ser>
        <c:dLbls>
          <c:showLegendKey val="0"/>
          <c:showVal val="0"/>
          <c:showCatName val="0"/>
          <c:showSerName val="0"/>
          <c:showPercent val="0"/>
          <c:showBubbleSize val="0"/>
        </c:dLbls>
        <c:axId val="341030176"/>
        <c:axId val="341030960"/>
        <c:axId val="342620456"/>
      </c:line3DChart>
      <c:catAx>
        <c:axId val="341030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41030960"/>
        <c:crosses val="autoZero"/>
        <c:auto val="1"/>
        <c:lblAlgn val="ctr"/>
        <c:lblOffset val="100"/>
        <c:noMultiLvlLbl val="0"/>
      </c:catAx>
      <c:valAx>
        <c:axId val="341030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1030176"/>
        <c:crosses val="autoZero"/>
        <c:crossBetween val="between"/>
      </c:valAx>
      <c:serAx>
        <c:axId val="342620456"/>
        <c:scaling>
          <c:orientation val="minMax"/>
        </c:scaling>
        <c:delete val="1"/>
        <c:axPos val="b"/>
        <c:majorTickMark val="out"/>
        <c:minorTickMark val="none"/>
        <c:tickLblPos val="nextTo"/>
        <c:crossAx val="341030960"/>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734C-4C82-AF6F-B8F963565994}"/>
            </c:ext>
          </c:extLst>
        </c:ser>
        <c:dLbls>
          <c:showLegendKey val="0"/>
          <c:showVal val="0"/>
          <c:showCatName val="0"/>
          <c:showSerName val="0"/>
          <c:showPercent val="0"/>
          <c:showBubbleSize val="0"/>
        </c:dLbls>
        <c:gapWidth val="150"/>
        <c:axId val="341031352"/>
        <c:axId val="341027040"/>
      </c:barChart>
      <c:catAx>
        <c:axId val="341031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41027040"/>
        <c:crosses val="autoZero"/>
        <c:auto val="1"/>
        <c:lblAlgn val="ctr"/>
        <c:lblOffset val="100"/>
        <c:noMultiLvlLbl val="0"/>
      </c:catAx>
      <c:valAx>
        <c:axId val="341027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103135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b="1">
              <a:solidFill>
                <a:schemeClr val="bg2"/>
              </a:solidFill>
            </a:rPr>
            <a:t>84.531</a:t>
          </a: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34.990</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49.541</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1762" y="65408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9465" y="533681"/>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6197" y="69205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885" y="107307"/>
          <a:ext cx="1928746" cy="3405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885" y="107307"/>
        <a:ext cx="1928746" cy="34057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6511" y="67493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2517" y="498933"/>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0945" y="71290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36" y="30859"/>
          <a:ext cx="2067741" cy="4239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36" y="30859"/>
        <a:ext cx="2067741" cy="42397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86340" y="457522"/>
          <a:ext cx="1712825" cy="1142454"/>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34.990</a:t>
          </a:r>
        </a:p>
      </dsp:txBody>
      <dsp:txXfrm>
        <a:off x="2160392" y="457522"/>
        <a:ext cx="1438773" cy="1142454"/>
      </dsp:txXfrm>
    </dsp:sp>
    <dsp:sp modelId="{55E8D514-975F-401F-889F-45FD72CD4F31}">
      <dsp:nvSpPr>
        <dsp:cNvPr id="0" name=""/>
        <dsp:cNvSpPr/>
      </dsp:nvSpPr>
      <dsp:spPr>
        <a:xfrm>
          <a:off x="1886340" y="1599976"/>
          <a:ext cx="1712825" cy="1142454"/>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49.541</a:t>
          </a:r>
        </a:p>
      </dsp:txBody>
      <dsp:txXfrm>
        <a:off x="2160392" y="1599976"/>
        <a:ext cx="1438773" cy="1142454"/>
      </dsp:txXfrm>
    </dsp:sp>
    <dsp:sp modelId="{0F84DA8C-204B-4195-BD65-33356D31A4C6}">
      <dsp:nvSpPr>
        <dsp:cNvPr id="0" name=""/>
        <dsp:cNvSpPr/>
      </dsp:nvSpPr>
      <dsp:spPr>
        <a:xfrm>
          <a:off x="984730" y="203178"/>
          <a:ext cx="1141883" cy="1141883"/>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755650">
            <a:lnSpc>
              <a:spcPct val="90000"/>
            </a:lnSpc>
            <a:spcBef>
              <a:spcPct val="0"/>
            </a:spcBef>
            <a:spcAft>
              <a:spcPct val="35000"/>
            </a:spcAft>
          </a:pPr>
          <a:r>
            <a:rPr lang="es-ES" sz="1700" b="1" kern="1200">
              <a:solidFill>
                <a:schemeClr val="bg2"/>
              </a:solidFill>
            </a:rPr>
            <a:t>Canarias</a:t>
          </a:r>
        </a:p>
        <a:p>
          <a:pPr lvl="0" algn="ctr" defTabSz="755650">
            <a:lnSpc>
              <a:spcPct val="90000"/>
            </a:lnSpc>
            <a:spcBef>
              <a:spcPct val="0"/>
            </a:spcBef>
            <a:spcAft>
              <a:spcPct val="35000"/>
            </a:spcAft>
          </a:pPr>
          <a:r>
            <a:rPr lang="es-ES" sz="1700" b="1" kern="1200">
              <a:solidFill>
                <a:schemeClr val="bg2"/>
              </a:solidFill>
            </a:rPr>
            <a:t>84.531</a:t>
          </a:r>
        </a:p>
      </dsp:txBody>
      <dsp:txXfrm>
        <a:off x="1151955" y="370403"/>
        <a:ext cx="807433" cy="807433"/>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5.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4.xml"/><Relationship Id="rId6" Type="http://schemas.openxmlformats.org/officeDocument/2006/relationships/diagramData" Target="../diagrams/data3.xml"/><Relationship Id="rId5" Type="http://schemas.openxmlformats.org/officeDocument/2006/relationships/chart" Target="../charts/chart27.xml"/><Relationship Id="rId10" Type="http://schemas.microsoft.com/office/2007/relationships/diagramDrawing" Target="../diagrams/drawing3.xml"/><Relationship Id="rId4" Type="http://schemas.openxmlformats.org/officeDocument/2006/relationships/chart" Target="../charts/chart26.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hyperlink" Target="#&#205;NDICE!A1"/><Relationship Id="rId5" Type="http://schemas.openxmlformats.org/officeDocument/2006/relationships/chart" Target="../charts/chart31.xml"/><Relationship Id="rId4"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hyperlink" Target="#&#205;NDICE!A1"/><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2.xml"/><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21204"/>
          <a:ext cx="13196455" cy="4273262"/>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26</xdr:row>
      <xdr:rowOff>1564821</xdr:rowOff>
    </xdr:from>
    <xdr:to>
      <xdr:col>13</xdr:col>
      <xdr:colOff>488157</xdr:colOff>
      <xdr:row>65</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62</xdr:row>
      <xdr:rowOff>157162</xdr:rowOff>
    </xdr:from>
    <xdr:to>
      <xdr:col>4</xdr:col>
      <xdr:colOff>874329</xdr:colOff>
      <xdr:row>69</xdr:row>
      <xdr:rowOff>2382</xdr:rowOff>
    </xdr:to>
    <xdr:grpSp>
      <xdr:nvGrpSpPr>
        <xdr:cNvPr id="3" name="Grupo 2">
          <a:hlinkClick xmlns:r="http://schemas.openxmlformats.org/officeDocument/2006/relationships" r:id="rId2" tooltip="VOLVER AL ÍNDICE"/>
        </xdr:cNvPr>
        <xdr:cNvGrpSpPr/>
      </xdr:nvGrpSpPr>
      <xdr:grpSpPr>
        <a:xfrm>
          <a:off x="5802426" y="159142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16</xdr:row>
      <xdr:rowOff>130968</xdr:rowOff>
    </xdr:from>
    <xdr:to>
      <xdr:col>12</xdr:col>
      <xdr:colOff>309562</xdr:colOff>
      <xdr:row>25</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90508</xdr:colOff>
      <xdr:row>0</xdr:row>
      <xdr:rowOff>95248</xdr:rowOff>
    </xdr:from>
    <xdr:to>
      <xdr:col>12</xdr:col>
      <xdr:colOff>357186</xdr:colOff>
      <xdr:row>16</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25</xdr:row>
      <xdr:rowOff>104774</xdr:rowOff>
    </xdr:from>
    <xdr:to>
      <xdr:col>16</xdr:col>
      <xdr:colOff>345282</xdr:colOff>
      <xdr:row>40</xdr:row>
      <xdr:rowOff>71436</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45</xdr:row>
      <xdr:rowOff>59531</xdr:rowOff>
    </xdr:from>
    <xdr:to>
      <xdr:col>13</xdr:col>
      <xdr:colOff>6131719</xdr:colOff>
      <xdr:row>61</xdr:row>
      <xdr:rowOff>14286</xdr:rowOff>
    </xdr:to>
    <xdr:grpSp>
      <xdr:nvGrpSpPr>
        <xdr:cNvPr id="11" name="10 Grupo"/>
        <xdr:cNvGrpSpPr/>
      </xdr:nvGrpSpPr>
      <xdr:grpSpPr>
        <a:xfrm>
          <a:off x="14270491" y="12578102"/>
          <a:ext cx="4774407" cy="3002755"/>
          <a:chOff x="14787562" y="11168064"/>
          <a:chExt cx="4774407" cy="3002755"/>
        </a:xfrm>
      </xdr:grpSpPr>
      <xdr:sp macro="" textlink="">
        <xdr:nvSpPr>
          <xdr:cNvPr id="12" name="11 CuadroTexto"/>
          <xdr:cNvSpPr txBox="1"/>
        </xdr:nvSpPr>
        <xdr:spPr>
          <a:xfrm>
            <a:off x="15859125" y="11168064"/>
            <a:ext cx="370284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Abril 2021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392908</xdr:colOff>
      <xdr:row>44</xdr:row>
      <xdr:rowOff>119064</xdr:rowOff>
    </xdr:from>
    <xdr:to>
      <xdr:col>12</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0167939"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14</xdr:col>
      <xdr:colOff>476250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11908</xdr:colOff>
      <xdr:row>0</xdr:row>
      <xdr:rowOff>23812</xdr:rowOff>
    </xdr:from>
    <xdr:to>
      <xdr:col>21</xdr:col>
      <xdr:colOff>166688</xdr:colOff>
      <xdr:row>16</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39290</xdr:rowOff>
    </xdr:from>
    <xdr:to>
      <xdr:col>6</xdr:col>
      <xdr:colOff>619125</xdr:colOff>
      <xdr:row>42</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83345</xdr:colOff>
      <xdr:row>18</xdr:row>
      <xdr:rowOff>27384</xdr:rowOff>
    </xdr:from>
    <xdr:to>
      <xdr:col>21</xdr:col>
      <xdr:colOff>142875</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147636</xdr:rowOff>
    </xdr:from>
    <xdr:to>
      <xdr:col>10</xdr:col>
      <xdr:colOff>702467</xdr:colOff>
      <xdr:row>25</xdr:row>
      <xdr:rowOff>95249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15</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15</xdr:row>
      <xdr:rowOff>71438</xdr:rowOff>
    </xdr:from>
    <xdr:to>
      <xdr:col>13</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32</xdr:row>
      <xdr:rowOff>179917</xdr:rowOff>
    </xdr:from>
    <xdr:to>
      <xdr:col>3</xdr:col>
      <xdr:colOff>612300</xdr:colOff>
      <xdr:row>39</xdr:row>
      <xdr:rowOff>23616</xdr:rowOff>
    </xdr:to>
    <xdr:grpSp>
      <xdr:nvGrpSpPr>
        <xdr:cNvPr id="5" name="Grupo 4">
          <a:hlinkClick xmlns:r="http://schemas.openxmlformats.org/officeDocument/2006/relationships" r:id="rId3" tooltip="VOLVER AL ÍNDICE"/>
        </xdr:cNvPr>
        <xdr:cNvGrpSpPr/>
      </xdr:nvGrpSpPr>
      <xdr:grpSpPr>
        <a:xfrm>
          <a:off x="6085417" y="11049000"/>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202407</xdr:colOff>
      <xdr:row>39</xdr:row>
      <xdr:rowOff>71437</xdr:rowOff>
    </xdr:from>
    <xdr:to>
      <xdr:col>0</xdr:col>
      <xdr:colOff>1005298</xdr:colOff>
      <xdr:row>45</xdr:row>
      <xdr:rowOff>105637</xdr:rowOff>
    </xdr:to>
    <xdr:grpSp>
      <xdr:nvGrpSpPr>
        <xdr:cNvPr id="7" name="Grupo 6">
          <a:hlinkClick xmlns:r="http://schemas.openxmlformats.org/officeDocument/2006/relationships" r:id="rId1" tooltip="VOLVER AL ÍNDICE"/>
        </xdr:cNvPr>
        <xdr:cNvGrpSpPr/>
      </xdr:nvGrpSpPr>
      <xdr:grpSpPr>
        <a:xfrm>
          <a:off x="202407" y="75009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9</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20594" y="10694458"/>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605516</xdr:colOff>
      <xdr:row>32</xdr:row>
      <xdr:rowOff>83342</xdr:rowOff>
    </xdr:from>
    <xdr:to>
      <xdr:col>18</xdr:col>
      <xdr:colOff>1022237</xdr:colOff>
      <xdr:row>46</xdr:row>
      <xdr:rowOff>159542</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49470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1006929</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activeCell="V33" sqref="V33"/>
    </sheetView>
  </sheetViews>
  <sheetFormatPr baseColWidth="10" defaultRowHeight="15"/>
  <cols>
    <col min="1" max="1" width="26.5703125" style="182" customWidth="1"/>
    <col min="2" max="16384" width="11.42578125" style="182"/>
  </cols>
  <sheetData>
    <row r="1" spans="1:16" ht="45.75" customHeight="1">
      <c r="A1" s="454"/>
      <c r="B1" s="454"/>
      <c r="C1" s="454"/>
      <c r="D1" s="454"/>
      <c r="E1" s="454"/>
      <c r="F1" s="454"/>
      <c r="G1" s="454"/>
      <c r="H1" s="454"/>
      <c r="I1" s="454"/>
      <c r="J1" s="454"/>
      <c r="K1" s="454"/>
      <c r="L1" s="454"/>
      <c r="M1" s="454"/>
      <c r="N1" s="454"/>
      <c r="O1" s="454"/>
      <c r="P1" s="454"/>
    </row>
    <row r="2" spans="1:16" ht="24.95" customHeight="1">
      <c r="A2" s="183" t="s">
        <v>521</v>
      </c>
      <c r="B2" s="186" t="s">
        <v>472</v>
      </c>
      <c r="C2" s="184"/>
      <c r="D2" s="185"/>
      <c r="E2" s="185"/>
      <c r="F2" s="185"/>
      <c r="G2" s="185"/>
      <c r="H2" s="185"/>
      <c r="I2" s="185"/>
      <c r="J2" s="185"/>
      <c r="K2" s="185"/>
      <c r="L2" s="185"/>
      <c r="M2" s="185"/>
      <c r="N2" s="185"/>
      <c r="O2" s="185"/>
      <c r="P2" s="185"/>
    </row>
    <row r="3" spans="1:16" ht="18" customHeight="1">
      <c r="A3" s="183" t="s">
        <v>522</v>
      </c>
      <c r="B3" s="186" t="s">
        <v>44</v>
      </c>
      <c r="C3" s="184"/>
      <c r="D3" s="185"/>
      <c r="E3" s="185"/>
      <c r="F3" s="185"/>
      <c r="G3" s="185"/>
      <c r="H3" s="185"/>
      <c r="I3" s="185"/>
      <c r="J3" s="185"/>
      <c r="K3" s="185"/>
      <c r="L3" s="185"/>
      <c r="M3" s="185"/>
      <c r="N3" s="185"/>
      <c r="O3" s="185"/>
      <c r="P3" s="185"/>
    </row>
    <row r="4" spans="1:16" ht="24.95" customHeight="1">
      <c r="A4" s="183" t="s">
        <v>429</v>
      </c>
      <c r="B4" s="186" t="s">
        <v>473</v>
      </c>
      <c r="C4" s="184"/>
      <c r="D4" s="185"/>
      <c r="E4" s="185"/>
      <c r="F4" s="185"/>
      <c r="G4" s="185"/>
      <c r="H4" s="185"/>
      <c r="I4" s="185"/>
      <c r="J4" s="185"/>
      <c r="K4" s="185"/>
      <c r="L4" s="185"/>
      <c r="M4" s="185"/>
      <c r="N4" s="185"/>
      <c r="O4" s="185"/>
      <c r="P4" s="185"/>
    </row>
    <row r="5" spans="1:16" ht="18" customHeight="1">
      <c r="A5" s="183" t="s">
        <v>431</v>
      </c>
      <c r="B5" s="186" t="s">
        <v>428</v>
      </c>
      <c r="C5" s="184"/>
      <c r="D5" s="185"/>
      <c r="E5" s="185"/>
      <c r="F5" s="185"/>
      <c r="G5" s="185"/>
      <c r="H5" s="185"/>
      <c r="I5" s="185"/>
      <c r="J5" s="185"/>
      <c r="K5" s="185"/>
      <c r="L5" s="185"/>
      <c r="M5" s="185"/>
      <c r="N5" s="185"/>
      <c r="O5" s="185"/>
      <c r="P5" s="185"/>
    </row>
    <row r="6" spans="1:16" ht="18" customHeight="1">
      <c r="A6" s="183" t="s">
        <v>430</v>
      </c>
      <c r="B6" s="186" t="s">
        <v>433</v>
      </c>
      <c r="C6" s="184"/>
      <c r="D6" s="185"/>
      <c r="E6" s="185"/>
      <c r="F6" s="185"/>
      <c r="G6" s="185"/>
      <c r="H6" s="185"/>
      <c r="I6" s="185"/>
      <c r="J6" s="185"/>
      <c r="K6" s="185"/>
      <c r="L6" s="185"/>
      <c r="M6" s="185"/>
      <c r="N6" s="185"/>
      <c r="O6" s="185"/>
      <c r="P6" s="185"/>
    </row>
    <row r="7" spans="1:16" ht="24.95" customHeight="1">
      <c r="A7" s="183" t="s">
        <v>437</v>
      </c>
      <c r="B7" s="186" t="s">
        <v>434</v>
      </c>
      <c r="C7" s="184"/>
      <c r="D7" s="185"/>
      <c r="E7" s="185"/>
      <c r="F7" s="185"/>
      <c r="G7" s="185"/>
      <c r="H7" s="185"/>
      <c r="I7" s="185"/>
      <c r="J7" s="185"/>
      <c r="K7" s="185"/>
      <c r="L7" s="185"/>
      <c r="M7" s="185"/>
      <c r="N7" s="185"/>
      <c r="O7" s="185"/>
      <c r="P7" s="185"/>
    </row>
    <row r="8" spans="1:16" ht="18" customHeight="1">
      <c r="A8" s="183" t="s">
        <v>438</v>
      </c>
      <c r="B8" s="186" t="s">
        <v>450</v>
      </c>
      <c r="C8" s="184"/>
      <c r="D8" s="185"/>
      <c r="E8" s="185"/>
      <c r="F8" s="185"/>
      <c r="G8" s="185"/>
      <c r="H8" s="185"/>
      <c r="I8" s="185"/>
      <c r="J8" s="185"/>
      <c r="K8" s="185"/>
      <c r="L8" s="185"/>
      <c r="M8" s="185"/>
      <c r="N8" s="185"/>
      <c r="O8" s="185"/>
      <c r="P8" s="185"/>
    </row>
    <row r="9" spans="1:16" ht="18" customHeight="1">
      <c r="A9" s="183" t="s">
        <v>439</v>
      </c>
      <c r="B9" s="186" t="s">
        <v>474</v>
      </c>
      <c r="C9" s="184"/>
      <c r="D9" s="185"/>
      <c r="E9" s="185"/>
      <c r="F9" s="185"/>
      <c r="G9" s="185"/>
      <c r="H9" s="185"/>
      <c r="I9" s="185"/>
      <c r="J9" s="185"/>
      <c r="K9" s="185"/>
      <c r="L9" s="185"/>
      <c r="M9" s="185"/>
      <c r="N9" s="185"/>
      <c r="O9" s="185"/>
      <c r="P9" s="185"/>
    </row>
    <row r="10" spans="1:16" ht="18" customHeight="1">
      <c r="A10" s="183" t="s">
        <v>440</v>
      </c>
      <c r="B10" s="186" t="s">
        <v>449</v>
      </c>
      <c r="C10" s="184"/>
      <c r="D10" s="185"/>
      <c r="E10" s="185"/>
      <c r="F10" s="185"/>
      <c r="G10" s="185"/>
      <c r="H10" s="185"/>
      <c r="I10" s="185"/>
      <c r="J10" s="185"/>
      <c r="K10" s="185"/>
      <c r="L10" s="185"/>
      <c r="M10" s="185"/>
      <c r="N10" s="185"/>
      <c r="O10" s="185"/>
      <c r="P10" s="185"/>
    </row>
    <row r="11" spans="1:16" ht="18" customHeight="1">
      <c r="A11" s="183" t="s">
        <v>441</v>
      </c>
      <c r="B11" s="186" t="s">
        <v>445</v>
      </c>
      <c r="C11" s="184"/>
      <c r="D11" s="185"/>
      <c r="E11" s="185"/>
      <c r="F11" s="185"/>
      <c r="G11" s="185"/>
      <c r="H11" s="185"/>
      <c r="I11" s="185"/>
      <c r="J11" s="185"/>
      <c r="K11" s="185"/>
      <c r="L11" s="185"/>
      <c r="M11" s="185"/>
      <c r="N11" s="185"/>
      <c r="O11" s="185"/>
      <c r="P11" s="185"/>
    </row>
    <row r="12" spans="1:16" ht="18" customHeight="1">
      <c r="A12" s="183" t="s">
        <v>442</v>
      </c>
      <c r="B12" s="186" t="s">
        <v>446</v>
      </c>
      <c r="C12" s="184"/>
      <c r="D12" s="185"/>
      <c r="E12" s="185"/>
      <c r="F12" s="185"/>
      <c r="G12" s="185"/>
      <c r="H12" s="185"/>
      <c r="I12" s="185"/>
      <c r="J12" s="185"/>
      <c r="K12" s="185"/>
      <c r="L12" s="185"/>
      <c r="M12" s="185"/>
      <c r="N12" s="185"/>
      <c r="O12" s="185"/>
      <c r="P12" s="185"/>
    </row>
    <row r="13" spans="1:16" ht="18" customHeight="1">
      <c r="A13" s="183" t="s">
        <v>443</v>
      </c>
      <c r="B13" s="186" t="s">
        <v>447</v>
      </c>
      <c r="C13" s="184"/>
      <c r="D13" s="185"/>
      <c r="E13" s="185"/>
      <c r="F13" s="185"/>
      <c r="G13" s="185"/>
      <c r="H13" s="185"/>
      <c r="I13" s="185"/>
      <c r="J13" s="185"/>
      <c r="K13" s="185"/>
      <c r="L13" s="185"/>
      <c r="M13" s="185"/>
      <c r="N13" s="185"/>
      <c r="O13" s="185"/>
      <c r="P13" s="185"/>
    </row>
    <row r="14" spans="1:16" ht="18" customHeight="1">
      <c r="A14" s="183" t="s">
        <v>444</v>
      </c>
      <c r="B14" s="186" t="s">
        <v>448</v>
      </c>
      <c r="C14" s="184"/>
      <c r="D14" s="185"/>
      <c r="E14" s="185"/>
      <c r="F14" s="185"/>
      <c r="G14" s="185"/>
      <c r="H14" s="185"/>
      <c r="I14" s="185"/>
      <c r="J14" s="185"/>
      <c r="K14" s="185"/>
      <c r="L14" s="185"/>
      <c r="M14" s="185"/>
      <c r="N14" s="185"/>
      <c r="O14" s="185"/>
      <c r="P14" s="185"/>
    </row>
    <row r="15" spans="1:16" ht="24.95" customHeight="1">
      <c r="A15" s="183" t="s">
        <v>487</v>
      </c>
      <c r="B15" s="186" t="s">
        <v>488</v>
      </c>
      <c r="C15" s="184"/>
      <c r="D15" s="185"/>
      <c r="E15" s="185"/>
      <c r="F15" s="185"/>
      <c r="G15" s="185"/>
      <c r="H15" s="185"/>
      <c r="I15" s="185"/>
      <c r="J15" s="185"/>
      <c r="K15" s="185"/>
      <c r="L15" s="185"/>
      <c r="M15" s="185"/>
      <c r="N15" s="185"/>
      <c r="O15" s="185"/>
      <c r="P15" s="185"/>
    </row>
    <row r="16" spans="1:16" ht="24.95" customHeight="1">
      <c r="A16" s="183" t="s">
        <v>451</v>
      </c>
      <c r="B16" s="186" t="s">
        <v>519</v>
      </c>
      <c r="C16" s="184"/>
      <c r="D16" s="185"/>
      <c r="E16" s="185"/>
      <c r="F16" s="185"/>
      <c r="G16" s="185"/>
      <c r="H16" s="185"/>
      <c r="I16" s="185"/>
      <c r="J16" s="185"/>
      <c r="K16" s="185"/>
      <c r="L16" s="185"/>
      <c r="M16" s="185"/>
      <c r="N16" s="185"/>
      <c r="O16" s="185"/>
      <c r="P16" s="185"/>
    </row>
    <row r="17" spans="1:16" ht="18" customHeight="1">
      <c r="A17" s="183" t="s">
        <v>452</v>
      </c>
      <c r="B17" s="186" t="s">
        <v>455</v>
      </c>
      <c r="C17" s="184"/>
      <c r="D17" s="185"/>
      <c r="E17" s="185"/>
      <c r="F17" s="185"/>
      <c r="G17" s="185"/>
      <c r="H17" s="185"/>
      <c r="I17" s="185"/>
      <c r="J17" s="185"/>
      <c r="K17" s="185"/>
      <c r="L17" s="185"/>
      <c r="M17" s="185"/>
      <c r="N17" s="185"/>
      <c r="O17" s="185"/>
      <c r="P17" s="185"/>
    </row>
    <row r="18" spans="1:16" ht="18" customHeight="1">
      <c r="A18" s="183" t="s">
        <v>453</v>
      </c>
      <c r="B18" s="186" t="s">
        <v>456</v>
      </c>
      <c r="C18" s="184"/>
      <c r="D18" s="185"/>
      <c r="E18" s="185"/>
      <c r="F18" s="185"/>
      <c r="G18" s="185"/>
      <c r="H18" s="185"/>
      <c r="I18" s="185"/>
      <c r="J18" s="185"/>
      <c r="K18" s="185"/>
      <c r="L18" s="185"/>
      <c r="M18" s="185"/>
      <c r="N18" s="185"/>
      <c r="O18" s="185"/>
      <c r="P18" s="185"/>
    </row>
    <row r="19" spans="1:16" ht="18" customHeight="1">
      <c r="A19" s="183" t="s">
        <v>454</v>
      </c>
      <c r="B19" s="186" t="s">
        <v>457</v>
      </c>
      <c r="C19" s="184"/>
      <c r="D19" s="185"/>
      <c r="E19" s="185"/>
      <c r="F19" s="185"/>
      <c r="G19" s="185"/>
      <c r="H19" s="185"/>
      <c r="I19" s="185"/>
      <c r="J19" s="185"/>
      <c r="K19" s="185"/>
      <c r="L19" s="185"/>
      <c r="M19" s="185"/>
      <c r="N19" s="185"/>
      <c r="O19" s="185"/>
      <c r="P19" s="185"/>
    </row>
    <row r="20" spans="1:16" ht="24.95" customHeight="1">
      <c r="A20" s="183" t="s">
        <v>461</v>
      </c>
      <c r="B20" s="186" t="s">
        <v>458</v>
      </c>
      <c r="C20" s="184"/>
      <c r="D20" s="185"/>
      <c r="E20" s="185"/>
      <c r="F20" s="185"/>
      <c r="G20" s="185"/>
      <c r="H20" s="185"/>
      <c r="I20" s="185"/>
      <c r="J20" s="185"/>
      <c r="K20" s="185"/>
      <c r="L20" s="185"/>
      <c r="M20" s="185"/>
      <c r="N20" s="185"/>
      <c r="O20" s="185"/>
      <c r="P20" s="185"/>
    </row>
    <row r="21" spans="1:16" ht="18" customHeight="1">
      <c r="A21" s="183" t="s">
        <v>462</v>
      </c>
      <c r="B21" s="186" t="s">
        <v>459</v>
      </c>
      <c r="C21" s="184"/>
      <c r="D21" s="185"/>
      <c r="E21" s="185"/>
      <c r="F21" s="185"/>
      <c r="G21" s="185"/>
      <c r="H21" s="185"/>
      <c r="I21" s="185"/>
      <c r="J21" s="185"/>
      <c r="K21" s="185"/>
      <c r="L21" s="185"/>
      <c r="M21" s="185"/>
      <c r="N21" s="185"/>
      <c r="O21" s="185"/>
      <c r="P21" s="185"/>
    </row>
    <row r="22" spans="1:16" ht="24.95" customHeight="1">
      <c r="A22" s="183" t="s">
        <v>463</v>
      </c>
      <c r="B22" s="186" t="s">
        <v>460</v>
      </c>
      <c r="C22" s="184"/>
      <c r="D22" s="185"/>
      <c r="E22" s="185"/>
      <c r="F22" s="185"/>
      <c r="G22" s="185"/>
      <c r="H22" s="185"/>
      <c r="I22" s="185"/>
      <c r="J22" s="185"/>
      <c r="K22" s="185"/>
      <c r="L22" s="185"/>
      <c r="M22" s="185"/>
      <c r="N22" s="185"/>
      <c r="O22" s="185"/>
      <c r="P22" s="185"/>
    </row>
    <row r="23" spans="1:16" ht="24.95" customHeight="1">
      <c r="A23" s="183" t="s">
        <v>553</v>
      </c>
      <c r="B23" s="455" t="s">
        <v>552</v>
      </c>
      <c r="C23" s="455"/>
      <c r="D23" s="455"/>
      <c r="E23" s="455"/>
      <c r="F23" s="455"/>
      <c r="G23" s="455"/>
      <c r="H23" s="455"/>
      <c r="I23" s="455"/>
      <c r="J23" s="455"/>
      <c r="K23" s="455"/>
      <c r="L23" s="455"/>
      <c r="M23" s="455"/>
      <c r="N23" s="455"/>
      <c r="O23" s="455"/>
      <c r="P23" s="455"/>
    </row>
    <row r="24" spans="1:16" ht="18" customHeight="1">
      <c r="A24" s="183"/>
      <c r="B24" s="455"/>
      <c r="C24" s="455"/>
      <c r="D24" s="455"/>
      <c r="E24" s="455"/>
      <c r="F24" s="455"/>
      <c r="G24" s="455"/>
      <c r="H24" s="455"/>
      <c r="I24" s="455"/>
      <c r="J24" s="455"/>
      <c r="K24" s="455"/>
      <c r="L24" s="455"/>
      <c r="M24" s="455"/>
      <c r="N24" s="455"/>
      <c r="O24" s="455"/>
      <c r="P24" s="455"/>
    </row>
    <row r="25" spans="1:16" ht="24.95" customHeight="1">
      <c r="A25" s="183" t="s">
        <v>468</v>
      </c>
      <c r="B25" s="186" t="s">
        <v>464</v>
      </c>
      <c r="C25" s="184"/>
      <c r="D25" s="185"/>
      <c r="E25" s="185"/>
      <c r="F25" s="185"/>
      <c r="G25" s="185"/>
      <c r="H25" s="185"/>
      <c r="I25" s="185"/>
      <c r="J25" s="185"/>
      <c r="K25" s="185"/>
      <c r="L25" s="185"/>
      <c r="M25" s="185"/>
      <c r="N25" s="185"/>
      <c r="O25" s="185"/>
      <c r="P25" s="185"/>
    </row>
    <row r="26" spans="1:16" ht="18" customHeight="1">
      <c r="A26" s="183" t="s">
        <v>469</v>
      </c>
      <c r="B26" s="186" t="s">
        <v>465</v>
      </c>
      <c r="C26" s="184"/>
      <c r="D26" s="185"/>
      <c r="E26" s="185"/>
      <c r="F26" s="185"/>
      <c r="G26" s="185"/>
      <c r="H26" s="185"/>
      <c r="I26" s="185"/>
      <c r="J26" s="185"/>
      <c r="K26" s="185"/>
      <c r="L26" s="185"/>
      <c r="M26" s="185"/>
      <c r="N26" s="185"/>
      <c r="O26" s="185"/>
      <c r="P26" s="185"/>
    </row>
    <row r="27" spans="1:16" ht="25.5" customHeight="1">
      <c r="A27" s="183" t="s">
        <v>554</v>
      </c>
      <c r="B27" s="184" t="s">
        <v>555</v>
      </c>
      <c r="C27" s="184"/>
      <c r="D27" s="184"/>
      <c r="E27" s="184"/>
      <c r="F27" s="184"/>
      <c r="G27" s="184"/>
      <c r="H27" s="184"/>
      <c r="I27" s="184"/>
      <c r="J27" s="184"/>
      <c r="K27" s="184"/>
      <c r="L27" s="184"/>
      <c r="M27" s="185"/>
      <c r="N27" s="185"/>
      <c r="O27" s="185"/>
      <c r="P27" s="185"/>
    </row>
    <row r="28" spans="1:16" ht="24.95" customHeight="1">
      <c r="A28" s="183" t="s">
        <v>470</v>
      </c>
      <c r="B28" s="186" t="s">
        <v>466</v>
      </c>
      <c r="C28" s="184"/>
      <c r="D28" s="185"/>
      <c r="E28" s="185"/>
      <c r="F28" s="185"/>
      <c r="G28" s="185"/>
      <c r="H28" s="185"/>
      <c r="I28" s="185"/>
      <c r="J28" s="185"/>
      <c r="K28" s="185"/>
      <c r="L28" s="185"/>
      <c r="M28" s="185"/>
      <c r="N28" s="185"/>
      <c r="O28" s="185"/>
      <c r="P28" s="185"/>
    </row>
    <row r="29" spans="1:16" ht="18" customHeight="1">
      <c r="A29" s="183" t="s">
        <v>471</v>
      </c>
      <c r="B29" s="186" t="s">
        <v>467</v>
      </c>
      <c r="C29" s="184"/>
      <c r="D29" s="185"/>
      <c r="E29" s="185"/>
      <c r="F29" s="185"/>
      <c r="G29" s="185"/>
      <c r="H29" s="185"/>
      <c r="I29" s="185"/>
      <c r="J29" s="185"/>
      <c r="K29" s="185"/>
      <c r="L29" s="185"/>
      <c r="M29" s="185"/>
      <c r="N29" s="185"/>
      <c r="O29" s="185"/>
      <c r="P29" s="185"/>
    </row>
    <row r="30" spans="1:16" ht="18" customHeight="1">
      <c r="A30" s="185"/>
      <c r="B30" s="185"/>
      <c r="C30" s="185"/>
      <c r="D30" s="185"/>
      <c r="E30" s="185"/>
      <c r="F30" s="185"/>
      <c r="G30" s="185"/>
      <c r="H30" s="185"/>
      <c r="I30" s="185"/>
      <c r="J30" s="185"/>
      <c r="K30" s="185"/>
      <c r="L30" s="185"/>
      <c r="M30" s="185"/>
      <c r="N30" s="185"/>
      <c r="O30" s="185"/>
      <c r="P30" s="185"/>
    </row>
  </sheetData>
  <sheetProtection algorithmName="SHA-512" hashValue="QwsSttRxdW6+uVVcLeWsgewc5IHy0ejjXGEESHmmjbgy0jjYUGHe5nxZXwzcNmFtXkeeLNrV3o+UHRRjal+oRQ==" saltValue="yx2udw68HGxGEsYIGXPB0A==" spinCount="100000"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activeCell="J39" sqref="J39"/>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486" t="s">
        <v>436</v>
      </c>
      <c r="B1" s="486"/>
      <c r="C1" s="486"/>
      <c r="D1" s="486"/>
      <c r="E1" s="486"/>
      <c r="F1" s="486"/>
      <c r="G1" s="486"/>
      <c r="H1" s="486"/>
      <c r="I1" s="486"/>
    </row>
    <row r="2" spans="1:21" ht="31.5" customHeight="1" thickBot="1">
      <c r="A2" s="43" t="s">
        <v>111</v>
      </c>
      <c r="B2" s="44" t="s">
        <v>152</v>
      </c>
      <c r="C2" s="44" t="s">
        <v>151</v>
      </c>
      <c r="D2" s="44" t="s">
        <v>150</v>
      </c>
      <c r="E2" s="44" t="s">
        <v>149</v>
      </c>
      <c r="F2" s="44" t="s">
        <v>148</v>
      </c>
      <c r="G2" s="45" t="s">
        <v>645</v>
      </c>
      <c r="H2" s="43" t="s">
        <v>119</v>
      </c>
      <c r="I2" s="44" t="s">
        <v>120</v>
      </c>
    </row>
    <row r="3" spans="1:21">
      <c r="A3" s="42"/>
      <c r="B3" s="70"/>
      <c r="C3" s="70"/>
      <c r="D3" s="70"/>
      <c r="E3" s="70"/>
      <c r="F3" s="70"/>
      <c r="G3" s="69"/>
      <c r="H3" s="68"/>
      <c r="I3" s="46"/>
    </row>
    <row r="4" spans="1:21">
      <c r="A4" s="42" t="s">
        <v>614</v>
      </c>
      <c r="B4" s="49">
        <v>6</v>
      </c>
      <c r="C4" s="49">
        <v>4492</v>
      </c>
      <c r="D4" s="49">
        <v>889</v>
      </c>
      <c r="E4" s="49">
        <v>149</v>
      </c>
      <c r="F4" s="49">
        <v>148</v>
      </c>
      <c r="G4" s="53">
        <v>5684</v>
      </c>
      <c r="H4" s="49">
        <v>3099</v>
      </c>
      <c r="I4" s="67">
        <f t="shared" ref="I4:I34" si="0">G4*100/H4-100</f>
        <v>83.414004517586307</v>
      </c>
      <c r="L4" s="388"/>
      <c r="M4" s="388"/>
      <c r="N4" s="388"/>
      <c r="O4" s="6"/>
      <c r="P4" s="388"/>
      <c r="Q4" s="388"/>
      <c r="R4" s="388"/>
      <c r="S4" s="6"/>
      <c r="T4" s="388"/>
      <c r="U4" s="388"/>
    </row>
    <row r="5" spans="1:21">
      <c r="A5" s="42" t="s">
        <v>615</v>
      </c>
      <c r="B5" s="49">
        <v>0</v>
      </c>
      <c r="C5" s="49">
        <v>311</v>
      </c>
      <c r="D5" s="49">
        <v>229</v>
      </c>
      <c r="E5" s="49">
        <v>40</v>
      </c>
      <c r="F5" s="49">
        <v>50</v>
      </c>
      <c r="G5" s="53">
        <v>630</v>
      </c>
      <c r="H5" s="49">
        <v>516</v>
      </c>
      <c r="I5" s="67">
        <f t="shared" si="0"/>
        <v>22.093023255813947</v>
      </c>
      <c r="L5" s="388"/>
      <c r="M5" s="388"/>
      <c r="N5" s="388"/>
      <c r="O5" s="388"/>
      <c r="P5" s="388"/>
      <c r="Q5" s="388"/>
      <c r="R5" s="388"/>
      <c r="S5" s="388"/>
      <c r="T5" s="388"/>
      <c r="U5" s="388"/>
    </row>
    <row r="6" spans="1:21">
      <c r="A6" s="42" t="s">
        <v>616</v>
      </c>
      <c r="B6" s="49">
        <v>1</v>
      </c>
      <c r="C6" s="49">
        <v>587</v>
      </c>
      <c r="D6" s="49">
        <v>265</v>
      </c>
      <c r="E6" s="49">
        <v>35</v>
      </c>
      <c r="F6" s="49">
        <v>47</v>
      </c>
      <c r="G6" s="53">
        <v>935</v>
      </c>
      <c r="H6" s="49">
        <v>701</v>
      </c>
      <c r="I6" s="67">
        <f t="shared" si="0"/>
        <v>33.380884450784606</v>
      </c>
      <c r="L6" s="388"/>
      <c r="M6" s="388"/>
      <c r="N6" s="388"/>
      <c r="O6" s="388"/>
      <c r="P6" s="388"/>
      <c r="Q6" s="388"/>
      <c r="R6" s="388"/>
      <c r="S6" s="388"/>
      <c r="T6" s="388"/>
      <c r="U6" s="388"/>
    </row>
    <row r="7" spans="1:21">
      <c r="A7" s="42" t="s">
        <v>617</v>
      </c>
      <c r="B7" s="49">
        <v>17</v>
      </c>
      <c r="C7" s="49">
        <v>9900</v>
      </c>
      <c r="D7" s="49">
        <v>1883</v>
      </c>
      <c r="E7" s="49">
        <v>272</v>
      </c>
      <c r="F7" s="49">
        <v>270</v>
      </c>
      <c r="G7" s="53">
        <v>12342</v>
      </c>
      <c r="H7" s="49">
        <v>7327</v>
      </c>
      <c r="I7" s="67">
        <f t="shared" si="0"/>
        <v>68.44547563805105</v>
      </c>
      <c r="L7" s="388"/>
      <c r="M7" s="388"/>
      <c r="N7" s="388"/>
      <c r="O7" s="6"/>
      <c r="P7" s="6"/>
      <c r="Q7" s="388"/>
      <c r="R7" s="388"/>
      <c r="S7" s="6"/>
      <c r="T7" s="388"/>
      <c r="U7" s="388"/>
    </row>
    <row r="8" spans="1:21">
      <c r="A8" s="42" t="s">
        <v>618</v>
      </c>
      <c r="B8" s="49">
        <v>1</v>
      </c>
      <c r="C8" s="49">
        <v>297</v>
      </c>
      <c r="D8" s="49">
        <v>241</v>
      </c>
      <c r="E8" s="49">
        <v>22</v>
      </c>
      <c r="F8" s="49">
        <v>33</v>
      </c>
      <c r="G8" s="53">
        <v>594</v>
      </c>
      <c r="H8" s="49">
        <v>519</v>
      </c>
      <c r="I8" s="67">
        <f t="shared" si="0"/>
        <v>14.450867052023128</v>
      </c>
      <c r="L8" s="388"/>
      <c r="M8" s="388"/>
      <c r="N8" s="388"/>
      <c r="O8" s="388"/>
      <c r="P8" s="388"/>
      <c r="Q8" s="388"/>
      <c r="R8" s="388"/>
      <c r="S8" s="388"/>
      <c r="T8" s="388"/>
      <c r="U8" s="388"/>
    </row>
    <row r="9" spans="1:21">
      <c r="A9" s="42" t="s">
        <v>619</v>
      </c>
      <c r="B9" s="49">
        <v>1</v>
      </c>
      <c r="C9" s="49">
        <v>1358</v>
      </c>
      <c r="D9" s="49">
        <v>1018</v>
      </c>
      <c r="E9" s="49">
        <v>228</v>
      </c>
      <c r="F9" s="49">
        <v>194</v>
      </c>
      <c r="G9" s="53">
        <v>2799</v>
      </c>
      <c r="H9" s="49">
        <v>2319</v>
      </c>
      <c r="I9" s="67">
        <f t="shared" si="0"/>
        <v>20.698576972833123</v>
      </c>
      <c r="L9" s="388"/>
      <c r="M9" s="388"/>
      <c r="N9" s="388"/>
      <c r="O9" s="6"/>
      <c r="P9" s="6"/>
      <c r="Q9" s="388"/>
      <c r="R9" s="388"/>
      <c r="S9" s="6"/>
      <c r="T9" s="388"/>
      <c r="U9" s="388"/>
    </row>
    <row r="10" spans="1:21">
      <c r="A10" s="42" t="s">
        <v>620</v>
      </c>
      <c r="B10" s="49">
        <v>2</v>
      </c>
      <c r="C10" s="49">
        <v>713</v>
      </c>
      <c r="D10" s="49">
        <v>593</v>
      </c>
      <c r="E10" s="49">
        <v>158</v>
      </c>
      <c r="F10" s="49">
        <v>92</v>
      </c>
      <c r="G10" s="53">
        <v>1558</v>
      </c>
      <c r="H10" s="49">
        <v>1372</v>
      </c>
      <c r="I10" s="67">
        <f t="shared" si="0"/>
        <v>13.556851311953352</v>
      </c>
      <c r="L10" s="388"/>
      <c r="M10" s="388"/>
      <c r="N10" s="388"/>
      <c r="O10" s="388"/>
      <c r="P10" s="388"/>
      <c r="Q10" s="388"/>
      <c r="R10" s="388"/>
      <c r="S10" s="6"/>
      <c r="T10" s="388"/>
      <c r="U10" s="388"/>
    </row>
    <row r="11" spans="1:21">
      <c r="A11" s="42" t="s">
        <v>621</v>
      </c>
      <c r="B11" s="49">
        <v>1</v>
      </c>
      <c r="C11" s="49">
        <v>430</v>
      </c>
      <c r="D11" s="49">
        <v>440</v>
      </c>
      <c r="E11" s="49">
        <v>68</v>
      </c>
      <c r="F11" s="49">
        <v>60</v>
      </c>
      <c r="G11" s="53">
        <v>999</v>
      </c>
      <c r="H11" s="49">
        <v>850</v>
      </c>
      <c r="I11" s="67">
        <f t="shared" si="0"/>
        <v>17.529411764705884</v>
      </c>
      <c r="L11" s="388"/>
      <c r="M11" s="388"/>
      <c r="N11" s="388"/>
      <c r="O11" s="388"/>
      <c r="P11" s="388"/>
      <c r="Q11" s="388"/>
      <c r="R11" s="388"/>
      <c r="S11" s="388"/>
      <c r="T11" s="388"/>
      <c r="U11" s="388"/>
    </row>
    <row r="12" spans="1:21">
      <c r="A12" s="42" t="s">
        <v>622</v>
      </c>
      <c r="B12" s="49">
        <v>0</v>
      </c>
      <c r="C12" s="49">
        <v>218</v>
      </c>
      <c r="D12" s="49">
        <v>131</v>
      </c>
      <c r="E12" s="49">
        <v>10</v>
      </c>
      <c r="F12" s="49">
        <v>7</v>
      </c>
      <c r="G12" s="53">
        <v>366</v>
      </c>
      <c r="H12" s="49">
        <v>294</v>
      </c>
      <c r="I12" s="67">
        <f t="shared" si="0"/>
        <v>24.489795918367349</v>
      </c>
      <c r="L12" s="388"/>
      <c r="M12" s="388"/>
      <c r="N12" s="388"/>
      <c r="O12" s="388"/>
      <c r="P12" s="388"/>
      <c r="Q12" s="388"/>
      <c r="R12" s="388"/>
      <c r="S12" s="388"/>
      <c r="T12" s="388"/>
      <c r="U12" s="388"/>
    </row>
    <row r="13" spans="1:21">
      <c r="A13" s="42" t="s">
        <v>623</v>
      </c>
      <c r="B13" s="49">
        <v>0</v>
      </c>
      <c r="C13" s="49">
        <v>154</v>
      </c>
      <c r="D13" s="49">
        <v>104</v>
      </c>
      <c r="E13" s="49">
        <v>24</v>
      </c>
      <c r="F13" s="49">
        <v>20</v>
      </c>
      <c r="G13" s="53">
        <v>302</v>
      </c>
      <c r="H13" s="49">
        <v>251</v>
      </c>
      <c r="I13" s="67">
        <f t="shared" si="0"/>
        <v>20.318725099601593</v>
      </c>
      <c r="L13" s="388"/>
      <c r="M13" s="388"/>
      <c r="N13" s="388"/>
      <c r="O13" s="388"/>
      <c r="P13" s="388"/>
      <c r="Q13" s="388"/>
      <c r="R13" s="388"/>
      <c r="S13" s="388"/>
      <c r="T13" s="388"/>
      <c r="U13" s="388"/>
    </row>
    <row r="14" spans="1:21">
      <c r="A14" s="42" t="s">
        <v>624</v>
      </c>
      <c r="B14" s="49">
        <v>0</v>
      </c>
      <c r="C14" s="49">
        <v>299</v>
      </c>
      <c r="D14" s="49">
        <v>248</v>
      </c>
      <c r="E14" s="49">
        <v>20</v>
      </c>
      <c r="F14" s="49">
        <v>55</v>
      </c>
      <c r="G14" s="53">
        <v>622</v>
      </c>
      <c r="H14" s="49">
        <v>511</v>
      </c>
      <c r="I14" s="67">
        <f t="shared" si="0"/>
        <v>21.722113502935414</v>
      </c>
      <c r="L14" s="388"/>
      <c r="M14" s="388"/>
      <c r="N14" s="388"/>
      <c r="O14" s="388"/>
      <c r="P14" s="388"/>
      <c r="Q14" s="388"/>
      <c r="R14" s="388"/>
      <c r="S14" s="388"/>
      <c r="T14" s="388"/>
      <c r="U14" s="388"/>
    </row>
    <row r="15" spans="1:21">
      <c r="A15" s="42" t="s">
        <v>625</v>
      </c>
      <c r="B15" s="49">
        <v>10</v>
      </c>
      <c r="C15" s="49">
        <v>5491</v>
      </c>
      <c r="D15" s="49">
        <v>1375</v>
      </c>
      <c r="E15" s="49">
        <v>250</v>
      </c>
      <c r="F15" s="49">
        <v>191</v>
      </c>
      <c r="G15" s="53">
        <v>7317</v>
      </c>
      <c r="H15" s="49">
        <v>4545</v>
      </c>
      <c r="I15" s="67">
        <f t="shared" si="0"/>
        <v>60.990099009901002</v>
      </c>
      <c r="L15" s="388"/>
      <c r="M15" s="388"/>
      <c r="N15" s="388"/>
      <c r="O15" s="6"/>
      <c r="P15" s="6"/>
      <c r="Q15" s="388"/>
      <c r="R15" s="388"/>
      <c r="S15" s="6"/>
      <c r="T15" s="388"/>
      <c r="U15" s="388"/>
    </row>
    <row r="16" spans="1:21">
      <c r="A16" s="42" t="s">
        <v>626</v>
      </c>
      <c r="B16" s="49">
        <v>5</v>
      </c>
      <c r="C16" s="49">
        <v>1945</v>
      </c>
      <c r="D16" s="49">
        <v>597</v>
      </c>
      <c r="E16" s="49">
        <v>84</v>
      </c>
      <c r="F16" s="49">
        <v>101</v>
      </c>
      <c r="G16" s="53">
        <v>2732</v>
      </c>
      <c r="H16" s="49">
        <v>1814</v>
      </c>
      <c r="I16" s="67">
        <f t="shared" si="0"/>
        <v>50.606394707828002</v>
      </c>
      <c r="L16" s="388"/>
      <c r="M16" s="388"/>
      <c r="N16" s="388"/>
      <c r="O16" s="6"/>
      <c r="P16" s="388"/>
      <c r="Q16" s="388"/>
      <c r="R16" s="388"/>
      <c r="S16" s="6"/>
      <c r="T16" s="388"/>
      <c r="U16" s="388"/>
    </row>
    <row r="17" spans="1:21">
      <c r="A17" s="42" t="s">
        <v>627</v>
      </c>
      <c r="B17" s="49">
        <v>1</v>
      </c>
      <c r="C17" s="49">
        <v>1396</v>
      </c>
      <c r="D17" s="49">
        <v>941</v>
      </c>
      <c r="E17" s="49">
        <v>145</v>
      </c>
      <c r="F17" s="49">
        <v>185</v>
      </c>
      <c r="G17" s="53">
        <v>2668</v>
      </c>
      <c r="H17" s="49">
        <v>2249</v>
      </c>
      <c r="I17" s="67">
        <f t="shared" si="0"/>
        <v>18.630502445531349</v>
      </c>
      <c r="L17" s="388"/>
      <c r="M17" s="388"/>
      <c r="N17" s="388"/>
      <c r="O17" s="6"/>
      <c r="P17" s="388"/>
      <c r="Q17" s="388"/>
      <c r="R17" s="388"/>
      <c r="S17" s="6"/>
      <c r="T17" s="388"/>
      <c r="U17" s="388"/>
    </row>
    <row r="18" spans="1:21">
      <c r="A18" s="42" t="s">
        <v>628</v>
      </c>
      <c r="B18" s="49">
        <v>1</v>
      </c>
      <c r="C18" s="49">
        <v>1689</v>
      </c>
      <c r="D18" s="49">
        <v>1208</v>
      </c>
      <c r="E18" s="49">
        <v>148</v>
      </c>
      <c r="F18" s="49">
        <v>231</v>
      </c>
      <c r="G18" s="53">
        <v>3277</v>
      </c>
      <c r="H18" s="49">
        <v>2596</v>
      </c>
      <c r="I18" s="67">
        <f t="shared" si="0"/>
        <v>26.232665639445301</v>
      </c>
      <c r="L18" s="388"/>
      <c r="M18" s="388"/>
      <c r="N18" s="388"/>
      <c r="O18" s="6"/>
      <c r="P18" s="6"/>
      <c r="Q18" s="388"/>
      <c r="R18" s="388"/>
      <c r="S18" s="6"/>
      <c r="T18" s="388"/>
      <c r="U18" s="388"/>
    </row>
    <row r="19" spans="1:21">
      <c r="A19" s="42" t="s">
        <v>629</v>
      </c>
      <c r="B19" s="49">
        <v>0</v>
      </c>
      <c r="C19" s="49">
        <v>288</v>
      </c>
      <c r="D19" s="49">
        <v>258</v>
      </c>
      <c r="E19" s="49">
        <v>29</v>
      </c>
      <c r="F19" s="49">
        <v>49</v>
      </c>
      <c r="G19" s="53">
        <v>624</v>
      </c>
      <c r="H19" s="49">
        <v>549</v>
      </c>
      <c r="I19" s="67">
        <f t="shared" si="0"/>
        <v>13.661202185792348</v>
      </c>
      <c r="L19" s="388"/>
      <c r="M19" s="388"/>
      <c r="N19" s="388"/>
      <c r="O19" s="388"/>
      <c r="P19" s="388"/>
      <c r="Q19" s="388"/>
      <c r="R19" s="388"/>
      <c r="S19" s="388"/>
      <c r="T19" s="388"/>
      <c r="U19" s="388"/>
    </row>
    <row r="20" spans="1:21">
      <c r="A20" s="42" t="s">
        <v>630</v>
      </c>
      <c r="B20" s="49">
        <v>15</v>
      </c>
      <c r="C20" s="49">
        <v>9264</v>
      </c>
      <c r="D20" s="49">
        <v>7773</v>
      </c>
      <c r="E20" s="49">
        <v>1587</v>
      </c>
      <c r="F20" s="49">
        <v>1278</v>
      </c>
      <c r="G20" s="53">
        <v>19917</v>
      </c>
      <c r="H20" s="49">
        <v>16555</v>
      </c>
      <c r="I20" s="67">
        <f t="shared" si="0"/>
        <v>20.308064028994266</v>
      </c>
      <c r="L20" s="388"/>
      <c r="M20" s="388"/>
      <c r="N20" s="388"/>
      <c r="O20" s="6"/>
      <c r="P20" s="6"/>
      <c r="Q20" s="6"/>
      <c r="R20" s="6"/>
      <c r="S20" s="6"/>
      <c r="T20" s="388"/>
      <c r="U20" s="388"/>
    </row>
    <row r="21" spans="1:21">
      <c r="A21" s="42" t="s">
        <v>631</v>
      </c>
      <c r="B21" s="49">
        <v>1</v>
      </c>
      <c r="C21" s="49">
        <v>508</v>
      </c>
      <c r="D21" s="49">
        <v>546</v>
      </c>
      <c r="E21" s="49">
        <v>70</v>
      </c>
      <c r="F21" s="49">
        <v>96</v>
      </c>
      <c r="G21" s="53">
        <v>1221</v>
      </c>
      <c r="H21" s="49">
        <v>1029</v>
      </c>
      <c r="I21" s="67">
        <f t="shared" si="0"/>
        <v>18.658892128279888</v>
      </c>
      <c r="L21" s="388"/>
      <c r="M21" s="388"/>
      <c r="N21" s="388"/>
      <c r="O21" s="388"/>
      <c r="P21" s="388"/>
      <c r="Q21" s="388"/>
      <c r="R21" s="388"/>
      <c r="S21" s="6"/>
      <c r="T21" s="388"/>
      <c r="U21" s="388"/>
    </row>
    <row r="22" spans="1:21">
      <c r="A22" s="42" t="s">
        <v>632</v>
      </c>
      <c r="B22" s="49">
        <v>6</v>
      </c>
      <c r="C22" s="49">
        <v>2744</v>
      </c>
      <c r="D22" s="49">
        <v>1997</v>
      </c>
      <c r="E22" s="49">
        <v>344</v>
      </c>
      <c r="F22" s="49">
        <v>346</v>
      </c>
      <c r="G22" s="53">
        <v>5437</v>
      </c>
      <c r="H22" s="49">
        <v>4364</v>
      </c>
      <c r="I22" s="67">
        <f t="shared" si="0"/>
        <v>24.58753437213565</v>
      </c>
      <c r="L22" s="388"/>
      <c r="M22" s="388"/>
      <c r="N22" s="388"/>
      <c r="O22" s="6"/>
      <c r="P22" s="6"/>
      <c r="Q22" s="388"/>
      <c r="R22" s="388"/>
      <c r="S22" s="6"/>
      <c r="T22" s="388"/>
      <c r="U22" s="388"/>
    </row>
    <row r="23" spans="1:21">
      <c r="A23" s="42" t="s">
        <v>633</v>
      </c>
      <c r="B23" s="49">
        <v>4</v>
      </c>
      <c r="C23" s="49">
        <v>584</v>
      </c>
      <c r="D23" s="49">
        <v>569</v>
      </c>
      <c r="E23" s="49">
        <v>52</v>
      </c>
      <c r="F23" s="49">
        <v>90</v>
      </c>
      <c r="G23" s="53">
        <v>1299</v>
      </c>
      <c r="H23" s="49">
        <v>1052</v>
      </c>
      <c r="I23" s="67">
        <f t="shared" si="0"/>
        <v>23.479087452471489</v>
      </c>
      <c r="L23" s="388"/>
      <c r="M23" s="388"/>
      <c r="N23" s="388"/>
      <c r="O23" s="388"/>
      <c r="P23" s="388"/>
      <c r="Q23" s="388"/>
      <c r="R23" s="388"/>
      <c r="S23" s="6"/>
      <c r="T23" s="388"/>
      <c r="U23" s="388"/>
    </row>
    <row r="24" spans="1:21">
      <c r="A24" s="42" t="s">
        <v>634</v>
      </c>
      <c r="B24" s="49">
        <v>2</v>
      </c>
      <c r="C24" s="49">
        <v>2619</v>
      </c>
      <c r="D24" s="49">
        <v>1863</v>
      </c>
      <c r="E24" s="49">
        <v>249</v>
      </c>
      <c r="F24" s="49">
        <v>330</v>
      </c>
      <c r="G24" s="53">
        <v>5063</v>
      </c>
      <c r="H24" s="49">
        <v>4093</v>
      </c>
      <c r="I24" s="67">
        <f t="shared" si="0"/>
        <v>23.698998289763011</v>
      </c>
      <c r="L24" s="388"/>
      <c r="M24" s="388"/>
      <c r="N24" s="388"/>
      <c r="O24" s="6"/>
      <c r="P24" s="6"/>
      <c r="Q24" s="388"/>
      <c r="R24" s="388"/>
      <c r="S24" s="6"/>
      <c r="T24" s="388"/>
      <c r="U24" s="388"/>
    </row>
    <row r="25" spans="1:21">
      <c r="A25" s="42" t="s">
        <v>635</v>
      </c>
      <c r="B25" s="49">
        <v>1</v>
      </c>
      <c r="C25" s="49">
        <v>312</v>
      </c>
      <c r="D25" s="49">
        <v>230</v>
      </c>
      <c r="E25" s="49">
        <v>22</v>
      </c>
      <c r="F25" s="49">
        <v>30</v>
      </c>
      <c r="G25" s="53">
        <v>595</v>
      </c>
      <c r="H25" s="49">
        <v>525</v>
      </c>
      <c r="I25" s="67">
        <f t="shared" si="0"/>
        <v>13.333333333333329</v>
      </c>
      <c r="L25" s="388"/>
      <c r="M25" s="388"/>
      <c r="N25" s="388"/>
      <c r="O25" s="388"/>
      <c r="P25" s="388"/>
      <c r="Q25" s="388"/>
      <c r="R25" s="388"/>
      <c r="S25" s="388"/>
      <c r="T25" s="388"/>
      <c r="U25" s="388"/>
    </row>
    <row r="26" spans="1:21">
      <c r="A26" s="42" t="s">
        <v>636</v>
      </c>
      <c r="B26" s="49">
        <v>0</v>
      </c>
      <c r="C26" s="49">
        <v>2244</v>
      </c>
      <c r="D26" s="49">
        <v>1386</v>
      </c>
      <c r="E26" s="49">
        <v>248</v>
      </c>
      <c r="F26" s="49">
        <v>179</v>
      </c>
      <c r="G26" s="53">
        <v>4057</v>
      </c>
      <c r="H26" s="49">
        <v>3096</v>
      </c>
      <c r="I26" s="67">
        <f t="shared" si="0"/>
        <v>31.040051679586554</v>
      </c>
      <c r="L26" s="388"/>
      <c r="M26" s="388"/>
      <c r="N26" s="388"/>
      <c r="O26" s="6"/>
      <c r="P26" s="6"/>
      <c r="Q26" s="388"/>
      <c r="R26" s="388"/>
      <c r="S26" s="6"/>
      <c r="T26" s="388"/>
      <c r="U26" s="388"/>
    </row>
    <row r="27" spans="1:21">
      <c r="A27" s="42" t="s">
        <v>637</v>
      </c>
      <c r="B27" s="49">
        <v>0</v>
      </c>
      <c r="C27" s="49">
        <v>252</v>
      </c>
      <c r="D27" s="49">
        <v>266</v>
      </c>
      <c r="E27" s="49">
        <v>24</v>
      </c>
      <c r="F27" s="49">
        <v>46</v>
      </c>
      <c r="G27" s="53">
        <v>588</v>
      </c>
      <c r="H27" s="49">
        <v>523</v>
      </c>
      <c r="I27" s="67">
        <f t="shared" si="0"/>
        <v>12.428298279158696</v>
      </c>
      <c r="L27" s="388"/>
      <c r="M27" s="388"/>
      <c r="N27" s="388"/>
      <c r="O27" s="388"/>
      <c r="P27" s="388"/>
      <c r="Q27" s="388"/>
      <c r="R27" s="388"/>
      <c r="S27" s="388"/>
      <c r="T27" s="388"/>
      <c r="U27" s="388"/>
    </row>
    <row r="28" spans="1:21">
      <c r="A28" s="42" t="s">
        <v>638</v>
      </c>
      <c r="B28" s="49">
        <v>4</v>
      </c>
      <c r="C28" s="49">
        <v>1626</v>
      </c>
      <c r="D28" s="49">
        <v>432</v>
      </c>
      <c r="E28" s="49">
        <v>72</v>
      </c>
      <c r="F28" s="49">
        <v>58</v>
      </c>
      <c r="G28" s="53">
        <v>2192</v>
      </c>
      <c r="H28" s="49">
        <v>1358</v>
      </c>
      <c r="I28" s="67">
        <f t="shared" si="0"/>
        <v>61.413843888070687</v>
      </c>
      <c r="L28" s="388"/>
      <c r="M28" s="388"/>
      <c r="N28" s="388"/>
      <c r="O28" s="6"/>
      <c r="P28" s="388"/>
      <c r="Q28" s="388"/>
      <c r="R28" s="388"/>
      <c r="S28" s="6"/>
      <c r="T28" s="388"/>
      <c r="U28" s="388"/>
    </row>
    <row r="29" spans="1:21">
      <c r="A29" s="42" t="s">
        <v>639</v>
      </c>
      <c r="B29" s="49">
        <v>13</v>
      </c>
      <c r="C29" s="49">
        <v>13505</v>
      </c>
      <c r="D29" s="49">
        <v>9122</v>
      </c>
      <c r="E29" s="49">
        <v>2015</v>
      </c>
      <c r="F29" s="49">
        <v>1661</v>
      </c>
      <c r="G29" s="53">
        <v>26316</v>
      </c>
      <c r="H29" s="49">
        <v>21580</v>
      </c>
      <c r="I29" s="67">
        <f t="shared" si="0"/>
        <v>21.946246524559783</v>
      </c>
      <c r="L29" s="388"/>
      <c r="M29" s="388"/>
      <c r="N29" s="388"/>
      <c r="O29" s="6"/>
      <c r="P29" s="6"/>
      <c r="Q29" s="6"/>
      <c r="R29" s="6"/>
      <c r="S29" s="6"/>
      <c r="T29" s="388"/>
      <c r="U29" s="388"/>
    </row>
    <row r="30" spans="1:21">
      <c r="A30" s="42" t="s">
        <v>640</v>
      </c>
      <c r="B30" s="49">
        <v>2</v>
      </c>
      <c r="C30" s="49">
        <v>1030</v>
      </c>
      <c r="D30" s="49">
        <v>677</v>
      </c>
      <c r="E30" s="49">
        <v>116</v>
      </c>
      <c r="F30" s="49">
        <v>150</v>
      </c>
      <c r="G30" s="53">
        <v>1975</v>
      </c>
      <c r="H30" s="49">
        <v>1589</v>
      </c>
      <c r="I30" s="67">
        <f t="shared" si="0"/>
        <v>24.29200755191944</v>
      </c>
      <c r="L30" s="388"/>
      <c r="M30" s="388"/>
      <c r="N30" s="388"/>
      <c r="O30" s="6"/>
      <c r="P30" s="388"/>
      <c r="Q30" s="388"/>
      <c r="R30" s="388"/>
      <c r="S30" s="6"/>
      <c r="T30" s="388"/>
      <c r="U30" s="388"/>
    </row>
    <row r="31" spans="1:21">
      <c r="A31" s="42" t="s">
        <v>641</v>
      </c>
      <c r="B31" s="49">
        <v>1</v>
      </c>
      <c r="C31" s="49">
        <v>897</v>
      </c>
      <c r="D31" s="49">
        <v>194</v>
      </c>
      <c r="E31" s="49">
        <v>31</v>
      </c>
      <c r="F31" s="49">
        <v>34</v>
      </c>
      <c r="G31" s="53">
        <v>1157</v>
      </c>
      <c r="H31" s="49">
        <v>652</v>
      </c>
      <c r="I31" s="67">
        <f t="shared" si="0"/>
        <v>77.453987730061357</v>
      </c>
      <c r="L31" s="388"/>
      <c r="M31" s="388"/>
      <c r="N31" s="388"/>
      <c r="O31" s="388"/>
      <c r="P31" s="388"/>
      <c r="Q31" s="388"/>
      <c r="R31" s="388"/>
      <c r="S31" s="6"/>
      <c r="T31" s="388"/>
      <c r="U31" s="388"/>
    </row>
    <row r="32" spans="1:21">
      <c r="A32" s="42" t="s">
        <v>642</v>
      </c>
      <c r="B32" s="49">
        <v>4</v>
      </c>
      <c r="C32" s="49">
        <v>1357</v>
      </c>
      <c r="D32" s="49">
        <v>1324</v>
      </c>
      <c r="E32" s="49">
        <v>202</v>
      </c>
      <c r="F32" s="49">
        <v>195</v>
      </c>
      <c r="G32" s="53">
        <v>3082</v>
      </c>
      <c r="H32" s="49">
        <v>2686</v>
      </c>
      <c r="I32" s="67">
        <f t="shared" si="0"/>
        <v>14.743112434847362</v>
      </c>
      <c r="L32" s="388"/>
      <c r="M32" s="388"/>
      <c r="N32" s="388"/>
      <c r="O32" s="6"/>
      <c r="P32" s="6"/>
      <c r="Q32" s="388"/>
      <c r="R32" s="388"/>
      <c r="S32" s="6"/>
      <c r="T32" s="388"/>
      <c r="U32" s="388"/>
    </row>
    <row r="33" spans="1:21">
      <c r="A33" s="42" t="s">
        <v>643</v>
      </c>
      <c r="B33" s="49">
        <v>1</v>
      </c>
      <c r="C33" s="49">
        <v>411</v>
      </c>
      <c r="D33" s="49">
        <v>425</v>
      </c>
      <c r="E33" s="49">
        <v>128</v>
      </c>
      <c r="F33" s="49">
        <v>122</v>
      </c>
      <c r="G33" s="53">
        <v>1087</v>
      </c>
      <c r="H33" s="49">
        <v>924</v>
      </c>
      <c r="I33" s="67">
        <f t="shared" si="0"/>
        <v>17.640692640692635</v>
      </c>
      <c r="L33" s="388"/>
      <c r="M33" s="388"/>
      <c r="N33" s="388"/>
      <c r="O33" s="388"/>
      <c r="P33" s="388"/>
      <c r="Q33" s="388"/>
      <c r="R33" s="388"/>
      <c r="S33" s="6"/>
      <c r="T33" s="388"/>
      <c r="U33" s="388"/>
    </row>
    <row r="34" spans="1:21">
      <c r="A34" s="42" t="s">
        <v>644</v>
      </c>
      <c r="B34" s="49">
        <v>0</v>
      </c>
      <c r="C34" s="49">
        <v>130</v>
      </c>
      <c r="D34" s="49">
        <v>48</v>
      </c>
      <c r="E34" s="49">
        <v>8</v>
      </c>
      <c r="F34" s="49">
        <v>3</v>
      </c>
      <c r="G34" s="53">
        <v>189</v>
      </c>
      <c r="H34" s="49">
        <v>112</v>
      </c>
      <c r="I34" s="67">
        <f t="shared" si="0"/>
        <v>68.75</v>
      </c>
      <c r="L34" s="388"/>
      <c r="M34" s="388"/>
      <c r="N34" s="388"/>
      <c r="O34" s="388"/>
      <c r="P34" s="388"/>
      <c r="Q34" s="388"/>
      <c r="R34" s="388"/>
      <c r="S34" s="388"/>
      <c r="T34" s="388"/>
      <c r="U34" s="388"/>
    </row>
    <row r="35" spans="1:21">
      <c r="A35" s="42"/>
      <c r="B35" s="49"/>
      <c r="C35" s="49"/>
      <c r="D35" s="49"/>
      <c r="E35" s="49"/>
      <c r="F35" s="49"/>
      <c r="G35" s="49"/>
      <c r="H35" s="49"/>
      <c r="I35" s="67"/>
      <c r="L35" s="388"/>
      <c r="M35" s="388"/>
      <c r="N35" s="6"/>
      <c r="O35" s="6"/>
      <c r="P35" s="6"/>
      <c r="Q35" s="6"/>
      <c r="R35" s="6"/>
      <c r="S35" s="6"/>
    </row>
    <row r="36" spans="1:21">
      <c r="A36" s="55" t="s">
        <v>144</v>
      </c>
      <c r="B36" s="57">
        <f t="shared" ref="B36:H36" si="1">SUM(B4:B34)</f>
        <v>100</v>
      </c>
      <c r="C36" s="57">
        <f t="shared" si="1"/>
        <v>67051</v>
      </c>
      <c r="D36" s="57">
        <f t="shared" si="1"/>
        <v>37272</v>
      </c>
      <c r="E36" s="57">
        <f t="shared" si="1"/>
        <v>6850</v>
      </c>
      <c r="F36" s="57">
        <f t="shared" si="1"/>
        <v>6351</v>
      </c>
      <c r="G36" s="57">
        <f t="shared" si="1"/>
        <v>117624</v>
      </c>
      <c r="H36" s="57">
        <f t="shared" si="1"/>
        <v>89650</v>
      </c>
      <c r="I36" s="58">
        <f>G36*100/H36-100</f>
        <v>31.203569436698274</v>
      </c>
    </row>
    <row r="40" spans="1:21">
      <c r="A40" s="41" t="s">
        <v>108</v>
      </c>
      <c r="B40" s="41" t="s">
        <v>109</v>
      </c>
      <c r="C40" s="42"/>
      <c r="D40" s="42"/>
      <c r="E40" s="42"/>
      <c r="F40" s="42"/>
      <c r="G40" s="42"/>
      <c r="H40" s="42"/>
      <c r="I40" s="42"/>
    </row>
    <row r="41" spans="1:21">
      <c r="A41" s="41" t="s">
        <v>110</v>
      </c>
      <c r="B41" s="41" t="s">
        <v>47</v>
      </c>
      <c r="C41" s="42"/>
      <c r="D41" s="42"/>
      <c r="E41" s="42"/>
      <c r="F41" s="42"/>
      <c r="G41" s="42"/>
      <c r="H41" s="42"/>
      <c r="I41" s="42"/>
    </row>
  </sheetData>
  <sheetProtection algorithmName="SHA-512" hashValue="HktoHAwxtwK0r9Vm4+F8e5wRuj8nznxiH2B2lXiGg88pC8QGObRZQejPQpuAQWFvfQDVJ1Vzj2GKE6WIULkV+w==" saltValue="VuadBPByzsfjJBsHvcePEA==" spinCount="100000"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I25" sqref="I25"/>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87" t="s">
        <v>707</v>
      </c>
      <c r="B1" s="487"/>
      <c r="C1" s="487"/>
      <c r="D1" s="487"/>
      <c r="E1" s="487"/>
      <c r="F1" s="487"/>
      <c r="G1" s="487"/>
    </row>
    <row r="2" spans="1:14" ht="25.5">
      <c r="A2" s="63" t="s">
        <v>97</v>
      </c>
      <c r="B2" s="62" t="s">
        <v>181</v>
      </c>
      <c r="C2" s="62" t="s">
        <v>180</v>
      </c>
      <c r="D2" s="62" t="s">
        <v>179</v>
      </c>
      <c r="E2" s="63" t="s">
        <v>178</v>
      </c>
      <c r="F2" s="62" t="s">
        <v>177</v>
      </c>
      <c r="G2" s="64" t="s">
        <v>147</v>
      </c>
    </row>
    <row r="3" spans="1:14">
      <c r="A3" s="194" t="s">
        <v>702</v>
      </c>
      <c r="B3" s="138">
        <v>103</v>
      </c>
      <c r="C3" s="138">
        <v>70528</v>
      </c>
      <c r="D3" s="138">
        <v>38508</v>
      </c>
      <c r="E3" s="138">
        <v>6706</v>
      </c>
      <c r="F3" s="138">
        <v>6618</v>
      </c>
      <c r="G3" s="141">
        <v>122463</v>
      </c>
      <c r="I3" s="370"/>
      <c r="J3" s="6"/>
      <c r="K3" s="6"/>
      <c r="L3" s="6"/>
      <c r="M3" s="6"/>
      <c r="N3" s="6"/>
    </row>
    <row r="6" spans="1:14">
      <c r="H6" s="6"/>
      <c r="I6" s="138"/>
      <c r="J6" s="138"/>
      <c r="K6" s="138"/>
      <c r="L6" s="138"/>
      <c r="M6" s="138"/>
      <c r="N6" s="138"/>
    </row>
    <row r="7" spans="1:14">
      <c r="I7" s="138"/>
      <c r="J7" s="138"/>
      <c r="K7" s="138"/>
      <c r="L7" s="138"/>
      <c r="M7" s="138"/>
      <c r="N7" s="138"/>
    </row>
    <row r="10" spans="1:14">
      <c r="H10" s="138"/>
      <c r="I10" s="138"/>
      <c r="J10" s="138"/>
      <c r="K10" s="138"/>
      <c r="L10" s="138"/>
      <c r="M10" s="138"/>
    </row>
    <row r="27" spans="1:2">
      <c r="A27" s="41" t="s">
        <v>108</v>
      </c>
      <c r="B27" s="41" t="s">
        <v>109</v>
      </c>
    </row>
    <row r="28" spans="1:2">
      <c r="A28" s="41" t="s">
        <v>110</v>
      </c>
      <c r="B28" s="41" t="s">
        <v>47</v>
      </c>
    </row>
  </sheetData>
  <sheetProtection algorithmName="SHA-512" hashValue="gLBoM5Wn5iDyMEM1NK1szHibM3VnX3FxPmhxnB+kApSXqEpcjGucT4rDOF/tEBVz+UVzmSpivrpOtSEjhqeerQ==" saltValue="WnyLW1s53AsHFsPqLmuHvg=="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J12" sqref="J12"/>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87" t="s">
        <v>706</v>
      </c>
      <c r="B1" s="487"/>
      <c r="C1" s="487"/>
      <c r="D1" s="487"/>
      <c r="E1" s="487"/>
      <c r="F1" s="487"/>
      <c r="G1" s="487"/>
      <c r="H1" s="487"/>
      <c r="I1" s="487"/>
      <c r="J1" s="487"/>
      <c r="K1" s="487"/>
      <c r="L1" s="487"/>
    </row>
    <row r="2" spans="1:18" ht="96.75" customHeight="1">
      <c r="A2" s="63" t="s">
        <v>97</v>
      </c>
      <c r="B2" s="62" t="s">
        <v>153</v>
      </c>
      <c r="C2" s="63" t="s">
        <v>154</v>
      </c>
      <c r="D2" s="62" t="s">
        <v>155</v>
      </c>
      <c r="E2" s="63" t="s">
        <v>156</v>
      </c>
      <c r="F2" s="62" t="s">
        <v>157</v>
      </c>
      <c r="G2" s="63" t="s">
        <v>158</v>
      </c>
      <c r="H2" s="62" t="s">
        <v>159</v>
      </c>
      <c r="I2" s="63" t="s">
        <v>160</v>
      </c>
      <c r="J2" s="62" t="s">
        <v>161</v>
      </c>
      <c r="K2" s="63" t="s">
        <v>162</v>
      </c>
      <c r="L2" s="64" t="s">
        <v>147</v>
      </c>
    </row>
    <row r="3" spans="1:18">
      <c r="A3" s="194" t="s">
        <v>702</v>
      </c>
      <c r="B3" s="139">
        <v>65</v>
      </c>
      <c r="C3" s="139">
        <v>564</v>
      </c>
      <c r="D3" s="139">
        <v>6533</v>
      </c>
      <c r="E3" s="139">
        <v>6831</v>
      </c>
      <c r="F3" s="139">
        <v>12225</v>
      </c>
      <c r="G3" s="139">
        <v>45106</v>
      </c>
      <c r="H3" s="139">
        <v>1478</v>
      </c>
      <c r="I3" s="139">
        <v>11222</v>
      </c>
      <c r="J3" s="139">
        <v>4432</v>
      </c>
      <c r="K3" s="139">
        <v>34007</v>
      </c>
      <c r="L3" s="141">
        <v>122463</v>
      </c>
      <c r="M3" s="378"/>
      <c r="N3" s="378"/>
      <c r="O3" s="378"/>
      <c r="P3" s="378"/>
      <c r="Q3" s="378"/>
      <c r="R3" s="378"/>
    </row>
    <row r="8" spans="1:18">
      <c r="I8" s="6"/>
    </row>
    <row r="12" spans="1:18">
      <c r="H12" s="139"/>
      <c r="I12" s="139"/>
      <c r="J12" s="139"/>
      <c r="K12" s="139"/>
      <c r="L12" s="139"/>
      <c r="M12" s="139"/>
      <c r="N12" s="139"/>
      <c r="O12" s="139"/>
      <c r="P12" s="139"/>
      <c r="Q12" s="139"/>
      <c r="R12" s="139"/>
    </row>
    <row r="33" spans="1:2">
      <c r="A33" s="41" t="s">
        <v>108</v>
      </c>
      <c r="B33" s="41" t="s">
        <v>109</v>
      </c>
    </row>
    <row r="34" spans="1:2">
      <c r="A34" s="41" t="s">
        <v>110</v>
      </c>
      <c r="B34" s="41" t="s">
        <v>47</v>
      </c>
    </row>
  </sheetData>
  <sheetProtection algorithmName="SHA-512" hashValue="9A0UWF2svAw1GhFRi1j7XnfgINJQPfAFw34ZqydfaOtwLyJ9zssepQKgCvKPEmqLtCXple2Obvbl8axkUzrbkw==" saltValue="CUGgX6u7qzb+3849X/6WHg=="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Q20" sqref="Q20"/>
    </sheetView>
  </sheetViews>
  <sheetFormatPr baseColWidth="10" defaultRowHeight="15"/>
  <cols>
    <col min="1" max="1" width="18.42578125" customWidth="1"/>
    <col min="2" max="4" width="16" customWidth="1"/>
  </cols>
  <sheetData>
    <row r="1" spans="1:19" ht="35.25" customHeight="1">
      <c r="A1" s="476" t="s">
        <v>280</v>
      </c>
      <c r="B1" s="476"/>
      <c r="C1" s="476"/>
      <c r="D1" s="476"/>
    </row>
    <row r="2" spans="1:19" ht="15.75">
      <c r="A2" s="488" t="s">
        <v>702</v>
      </c>
      <c r="B2" s="488"/>
      <c r="C2" s="488"/>
      <c r="D2" s="488"/>
    </row>
    <row r="3" spans="1:19" ht="15.75" customHeight="1">
      <c r="A3" s="112"/>
      <c r="B3" s="62" t="s">
        <v>164</v>
      </c>
      <c r="C3" s="63" t="s">
        <v>165</v>
      </c>
      <c r="D3" s="73" t="s">
        <v>166</v>
      </c>
      <c r="N3" s="489" t="s">
        <v>708</v>
      </c>
      <c r="O3" s="489"/>
      <c r="P3" s="489"/>
      <c r="Q3" s="489"/>
      <c r="R3" s="489"/>
      <c r="S3" s="489"/>
    </row>
    <row r="4" spans="1:19">
      <c r="A4" s="224" t="s">
        <v>167</v>
      </c>
      <c r="B4" s="209">
        <v>9461</v>
      </c>
      <c r="C4" s="210">
        <v>10442</v>
      </c>
      <c r="D4" s="211">
        <v>19903</v>
      </c>
      <c r="N4" s="489"/>
      <c r="O4" s="489"/>
      <c r="P4" s="489"/>
      <c r="Q4" s="489"/>
      <c r="R4" s="489"/>
      <c r="S4" s="489"/>
    </row>
    <row r="5" spans="1:19" ht="30" customHeight="1">
      <c r="A5" s="225" t="s">
        <v>168</v>
      </c>
      <c r="B5" s="212">
        <v>7338</v>
      </c>
      <c r="C5" s="213">
        <v>8086</v>
      </c>
      <c r="D5" s="214">
        <v>15424</v>
      </c>
      <c r="N5" s="489"/>
      <c r="O5" s="489"/>
      <c r="P5" s="489"/>
      <c r="Q5" s="489"/>
      <c r="R5" s="489"/>
      <c r="S5" s="489"/>
    </row>
    <row r="6" spans="1:19" ht="30" customHeight="1">
      <c r="A6" s="226" t="s">
        <v>169</v>
      </c>
      <c r="B6" s="212">
        <v>49879</v>
      </c>
      <c r="C6" s="213">
        <v>62439</v>
      </c>
      <c r="D6" s="214">
        <v>112318</v>
      </c>
      <c r="N6" s="489"/>
      <c r="O6" s="489"/>
      <c r="P6" s="489"/>
      <c r="Q6" s="489"/>
      <c r="R6" s="489"/>
      <c r="S6" s="489"/>
    </row>
    <row r="7" spans="1:19" ht="51" customHeight="1">
      <c r="A7" s="62" t="s">
        <v>170</v>
      </c>
      <c r="B7" s="215">
        <f>SUM(B4:B6)</f>
        <v>66678</v>
      </c>
      <c r="C7" s="216">
        <f>SUM(C4:C6)</f>
        <v>80967</v>
      </c>
      <c r="D7" s="217">
        <f>SUM(D4:D6)</f>
        <v>147645</v>
      </c>
      <c r="N7" s="489"/>
      <c r="O7" s="489"/>
      <c r="P7" s="489"/>
      <c r="Q7" s="489"/>
      <c r="R7" s="489"/>
      <c r="S7" s="489"/>
    </row>
    <row r="8" spans="1:19">
      <c r="A8" s="224" t="s">
        <v>171</v>
      </c>
      <c r="B8" s="218">
        <v>958</v>
      </c>
      <c r="C8" s="219">
        <v>913</v>
      </c>
      <c r="D8" s="214">
        <v>1871</v>
      </c>
      <c r="N8" s="489"/>
      <c r="O8" s="489"/>
      <c r="P8" s="489"/>
      <c r="Q8" s="489"/>
      <c r="R8" s="489"/>
      <c r="S8" s="489"/>
    </row>
    <row r="9" spans="1:19">
      <c r="A9" s="225" t="s">
        <v>172</v>
      </c>
      <c r="B9" s="212">
        <v>4236</v>
      </c>
      <c r="C9" s="213">
        <v>5312</v>
      </c>
      <c r="D9" s="214">
        <v>9548</v>
      </c>
      <c r="N9" s="489"/>
      <c r="O9" s="489"/>
      <c r="P9" s="489"/>
      <c r="Q9" s="489"/>
      <c r="R9" s="489"/>
      <c r="S9" s="489"/>
    </row>
    <row r="10" spans="1:19">
      <c r="A10" s="225" t="s">
        <v>173</v>
      </c>
      <c r="B10" s="218">
        <v>489</v>
      </c>
      <c r="C10" s="219">
        <v>507</v>
      </c>
      <c r="D10" s="220">
        <v>996</v>
      </c>
      <c r="N10" s="489"/>
      <c r="O10" s="489"/>
      <c r="P10" s="489"/>
      <c r="Q10" s="489"/>
      <c r="R10" s="489"/>
      <c r="S10" s="489"/>
    </row>
    <row r="11" spans="1:19">
      <c r="A11" s="226" t="s">
        <v>174</v>
      </c>
      <c r="B11" s="212">
        <v>56101</v>
      </c>
      <c r="C11" s="213">
        <v>66362</v>
      </c>
      <c r="D11" s="214">
        <v>122463</v>
      </c>
      <c r="N11" s="489"/>
      <c r="O11" s="489"/>
      <c r="P11" s="489"/>
      <c r="Q11" s="489"/>
      <c r="R11" s="489"/>
      <c r="S11" s="489"/>
    </row>
    <row r="12" spans="1:19" ht="38.25" customHeight="1">
      <c r="A12" s="62" t="s">
        <v>175</v>
      </c>
      <c r="B12" s="215">
        <f>SUM(B8:B11)</f>
        <v>61784</v>
      </c>
      <c r="C12" s="216">
        <f>SUM(C8:C11)</f>
        <v>73094</v>
      </c>
      <c r="D12" s="217">
        <f>SUM(D8:D11)</f>
        <v>134878</v>
      </c>
      <c r="N12" s="489"/>
      <c r="O12" s="489"/>
      <c r="P12" s="489"/>
      <c r="Q12" s="489"/>
      <c r="R12" s="489"/>
      <c r="S12" s="489"/>
    </row>
    <row r="13" spans="1:19">
      <c r="A13" s="63" t="s">
        <v>176</v>
      </c>
      <c r="B13" s="221">
        <f>B7+B12</f>
        <v>128462</v>
      </c>
      <c r="C13" s="222">
        <f>C7+C12</f>
        <v>154061</v>
      </c>
      <c r="D13" s="223">
        <f>D7+D12</f>
        <v>282523</v>
      </c>
    </row>
    <row r="15" spans="1:19">
      <c r="J15" s="6"/>
      <c r="K15" s="6"/>
      <c r="L15" s="415"/>
      <c r="M15" s="6"/>
      <c r="N15" s="6"/>
      <c r="O15" s="6"/>
      <c r="P15" s="6"/>
      <c r="Q15" s="415"/>
      <c r="R15" s="385"/>
    </row>
    <row r="16" spans="1:19">
      <c r="J16" s="6"/>
      <c r="K16" s="6"/>
      <c r="L16" s="415"/>
      <c r="M16" s="6"/>
      <c r="N16" s="6"/>
      <c r="O16" s="6"/>
      <c r="P16" s="6"/>
      <c r="Q16" s="415"/>
      <c r="R16" s="399"/>
      <c r="S16" s="319"/>
    </row>
    <row r="17" spans="1:19">
      <c r="J17" s="6"/>
      <c r="K17" s="6"/>
      <c r="L17" s="6"/>
      <c r="M17" s="6"/>
      <c r="N17" s="6"/>
      <c r="O17" s="6"/>
      <c r="P17" s="6"/>
      <c r="Q17" s="415"/>
      <c r="R17" s="399"/>
      <c r="S17" s="319"/>
    </row>
    <row r="18" spans="1:19">
      <c r="K18" s="415"/>
      <c r="L18" s="415"/>
      <c r="M18" s="6"/>
      <c r="N18" s="6"/>
      <c r="O18" s="6"/>
      <c r="P18" s="6"/>
      <c r="Q18" s="6"/>
      <c r="R18" s="6"/>
      <c r="S18" s="319"/>
    </row>
    <row r="19" spans="1:19">
      <c r="A19" s="41" t="s">
        <v>108</v>
      </c>
      <c r="B19" s="41" t="s">
        <v>109</v>
      </c>
      <c r="K19" s="6"/>
      <c r="L19" s="6"/>
      <c r="M19" s="6"/>
      <c r="N19" s="6"/>
      <c r="O19" s="6"/>
      <c r="P19" s="6"/>
      <c r="Q19" s="6"/>
      <c r="R19" s="6"/>
      <c r="S19" s="6"/>
    </row>
    <row r="20" spans="1:19">
      <c r="A20" s="41" t="s">
        <v>110</v>
      </c>
      <c r="B20" s="41" t="s">
        <v>47</v>
      </c>
      <c r="I20" s="6"/>
      <c r="J20" s="415"/>
      <c r="K20" s="6"/>
      <c r="L20" s="6"/>
      <c r="M20" s="6"/>
      <c r="N20" s="6"/>
      <c r="O20" s="6"/>
      <c r="P20" s="6"/>
      <c r="Q20" s="6"/>
      <c r="R20" s="6"/>
      <c r="S20" s="6"/>
    </row>
    <row r="21" spans="1:19">
      <c r="I21" s="6"/>
      <c r="J21" s="6"/>
      <c r="K21" s="6"/>
      <c r="L21" s="6"/>
      <c r="M21" s="6"/>
      <c r="N21" s="6"/>
      <c r="O21" s="6"/>
      <c r="P21" s="6"/>
      <c r="Q21" s="6"/>
      <c r="R21" s="6"/>
      <c r="S21" s="6"/>
    </row>
    <row r="22" spans="1:19">
      <c r="I22" s="6"/>
      <c r="J22" s="6"/>
      <c r="K22" s="6"/>
      <c r="L22" s="415"/>
      <c r="M22" s="6"/>
      <c r="N22" s="6"/>
      <c r="O22" s="6"/>
      <c r="R22" s="6"/>
      <c r="S22" s="6"/>
    </row>
    <row r="23" spans="1:19">
      <c r="J23" s="6"/>
      <c r="K23" s="6"/>
      <c r="L23" s="6"/>
      <c r="M23" s="6"/>
      <c r="N23" s="6"/>
      <c r="O23" s="6"/>
      <c r="P23" s="6"/>
      <c r="S23" s="6"/>
    </row>
    <row r="24" spans="1:19">
      <c r="I24" s="6"/>
      <c r="J24" s="6"/>
      <c r="K24" s="6"/>
      <c r="L24" s="6"/>
      <c r="M24" s="6"/>
      <c r="N24" s="6"/>
      <c r="O24" s="6"/>
      <c r="R24" s="6"/>
      <c r="S24" s="319"/>
    </row>
    <row r="25" spans="1:19">
      <c r="M25" s="6"/>
      <c r="N25" s="319"/>
      <c r="O25" s="319"/>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QvpNqJOvRskfOzx8maRItQ/81AvLuKGaC3sFlC0gDzrvp6Av4xXMVqdklMFWy7WdObys78Qklpm13mXmp3KhkQ==" saltValue="cP7zC+iI+BBmSO6o6/xwqg==" spinCount="100000" sheet="1" objects="1" scenarios="1"/>
  <sortState ref="J15:O21">
    <sortCondition ref="J15"/>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4" customWidth="1"/>
    <col min="6" max="6" width="15.85546875" customWidth="1"/>
    <col min="11" max="11" width="11.42578125" style="385"/>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7" customFormat="1" ht="43.5" customHeight="1">
      <c r="A1" s="491" t="s">
        <v>163</v>
      </c>
      <c r="B1" s="491"/>
      <c r="C1" s="491"/>
      <c r="D1" s="491"/>
      <c r="E1" s="147"/>
      <c r="F1" s="491" t="s">
        <v>612</v>
      </c>
      <c r="G1" s="491"/>
      <c r="H1" s="491"/>
      <c r="I1" s="491"/>
      <c r="J1" s="491"/>
      <c r="K1" s="491"/>
      <c r="L1" s="147"/>
      <c r="M1" s="147"/>
      <c r="N1" s="147"/>
      <c r="O1" s="147"/>
      <c r="P1" s="147"/>
      <c r="Q1" s="147"/>
      <c r="R1" s="147"/>
      <c r="S1" s="147"/>
      <c r="T1" s="147"/>
    </row>
    <row r="2" spans="1:20" ht="15.75">
      <c r="A2" s="490">
        <v>42736</v>
      </c>
      <c r="B2" s="490"/>
      <c r="C2" s="490"/>
      <c r="D2" s="490"/>
      <c r="G2" s="71">
        <v>2017</v>
      </c>
      <c r="H2" s="71">
        <v>2018</v>
      </c>
      <c r="I2" s="71">
        <v>2019</v>
      </c>
      <c r="J2" s="71">
        <v>2020</v>
      </c>
      <c r="K2" s="71">
        <v>2021</v>
      </c>
    </row>
    <row r="3" spans="1:20" ht="15.75">
      <c r="A3" s="72"/>
      <c r="B3" s="62" t="s">
        <v>164</v>
      </c>
      <c r="C3" s="63" t="s">
        <v>165</v>
      </c>
      <c r="D3" s="73" t="s">
        <v>166</v>
      </c>
      <c r="F3" s="233" t="s">
        <v>167</v>
      </c>
      <c r="G3" s="235">
        <v>11937</v>
      </c>
      <c r="H3" s="235">
        <v>11415</v>
      </c>
      <c r="I3" s="236">
        <v>10930</v>
      </c>
      <c r="J3" s="386">
        <v>11317</v>
      </c>
      <c r="K3" s="389">
        <v>19120</v>
      </c>
    </row>
    <row r="4" spans="1:20">
      <c r="A4" s="227" t="s">
        <v>167</v>
      </c>
      <c r="B4" s="210">
        <v>5394</v>
      </c>
      <c r="C4" s="210">
        <v>6543</v>
      </c>
      <c r="D4" s="211">
        <v>11937</v>
      </c>
      <c r="F4" s="234" t="s">
        <v>168</v>
      </c>
      <c r="G4" s="237">
        <v>9357</v>
      </c>
      <c r="H4" s="237">
        <v>8656</v>
      </c>
      <c r="I4" s="238">
        <v>9355</v>
      </c>
      <c r="J4" s="387">
        <v>9860</v>
      </c>
      <c r="K4" s="389">
        <v>15450</v>
      </c>
    </row>
    <row r="5" spans="1:20">
      <c r="A5" s="228" t="s">
        <v>168</v>
      </c>
      <c r="B5" s="213">
        <v>4358</v>
      </c>
      <c r="C5" s="213">
        <v>4999</v>
      </c>
      <c r="D5" s="214">
        <v>9357</v>
      </c>
      <c r="F5" s="234" t="s">
        <v>169</v>
      </c>
      <c r="G5" s="237">
        <v>100274</v>
      </c>
      <c r="H5" s="237">
        <v>92632</v>
      </c>
      <c r="I5" s="238">
        <v>88690</v>
      </c>
      <c r="J5" s="387">
        <v>87955</v>
      </c>
      <c r="K5" s="389">
        <v>109867</v>
      </c>
    </row>
    <row r="6" spans="1:20" ht="38.25">
      <c r="A6" s="228" t="s">
        <v>169</v>
      </c>
      <c r="B6" s="213">
        <v>45059</v>
      </c>
      <c r="C6" s="213">
        <v>55215</v>
      </c>
      <c r="D6" s="214">
        <v>100274</v>
      </c>
      <c r="F6" s="229" t="s">
        <v>170</v>
      </c>
      <c r="G6" s="239">
        <f>SUM(G3:G5)</f>
        <v>121568</v>
      </c>
      <c r="H6" s="239">
        <f>SUM(H3:H5)</f>
        <v>112703</v>
      </c>
      <c r="I6" s="240">
        <f>SUM(I3:I5)</f>
        <v>108975</v>
      </c>
      <c r="J6" s="239">
        <f>SUM(J3:J5)</f>
        <v>109132</v>
      </c>
      <c r="K6" s="390">
        <v>144437</v>
      </c>
    </row>
    <row r="7" spans="1:20">
      <c r="A7" s="229" t="s">
        <v>170</v>
      </c>
      <c r="B7" s="231">
        <f>SUM(B4:B6)</f>
        <v>54811</v>
      </c>
      <c r="C7" s="231">
        <f>SUM(C4:C6)</f>
        <v>66757</v>
      </c>
      <c r="D7" s="232">
        <f>SUM(D4:D6)</f>
        <v>121568</v>
      </c>
      <c r="F7" s="234" t="s">
        <v>171</v>
      </c>
      <c r="G7" s="237">
        <v>2273</v>
      </c>
      <c r="H7" s="241">
        <v>1607</v>
      </c>
      <c r="I7" s="238">
        <v>1371</v>
      </c>
      <c r="J7" s="387">
        <v>1797</v>
      </c>
      <c r="K7" s="389">
        <v>2000</v>
      </c>
    </row>
    <row r="8" spans="1:20">
      <c r="A8" s="228" t="s">
        <v>171</v>
      </c>
      <c r="B8" s="213">
        <v>1278</v>
      </c>
      <c r="C8" s="219">
        <v>995</v>
      </c>
      <c r="D8" s="214">
        <v>2273</v>
      </c>
      <c r="F8" s="234" t="s">
        <v>172</v>
      </c>
      <c r="G8" s="237">
        <v>8935</v>
      </c>
      <c r="H8" s="237">
        <v>8449</v>
      </c>
      <c r="I8" s="238">
        <v>8437</v>
      </c>
      <c r="J8" s="387">
        <v>7990</v>
      </c>
      <c r="K8" s="389">
        <v>9413</v>
      </c>
    </row>
    <row r="9" spans="1:20">
      <c r="A9" s="228" t="s">
        <v>172</v>
      </c>
      <c r="B9" s="213">
        <v>4142</v>
      </c>
      <c r="C9" s="213">
        <v>4793</v>
      </c>
      <c r="D9" s="214">
        <v>8935</v>
      </c>
      <c r="F9" s="234" t="s">
        <v>173</v>
      </c>
      <c r="G9" s="241">
        <v>1047</v>
      </c>
      <c r="H9" s="241">
        <v>892</v>
      </c>
      <c r="I9" s="238">
        <v>853</v>
      </c>
      <c r="J9" s="387">
        <v>856</v>
      </c>
      <c r="K9" s="389">
        <v>1045</v>
      </c>
    </row>
    <row r="10" spans="1:20">
      <c r="A10" s="228" t="s">
        <v>173</v>
      </c>
      <c r="B10" s="219">
        <v>553</v>
      </c>
      <c r="C10" s="219">
        <v>494</v>
      </c>
      <c r="D10" s="214">
        <v>1047</v>
      </c>
      <c r="F10" s="234" t="s">
        <v>174</v>
      </c>
      <c r="G10" s="237">
        <v>97951</v>
      </c>
      <c r="H10" s="237">
        <v>92050</v>
      </c>
      <c r="I10" s="238">
        <v>89783</v>
      </c>
      <c r="J10" s="387">
        <v>91389</v>
      </c>
      <c r="K10" s="389">
        <v>122335</v>
      </c>
    </row>
    <row r="11" spans="1:20" ht="25.5">
      <c r="A11" s="228" t="s">
        <v>174</v>
      </c>
      <c r="B11" s="213">
        <v>45576</v>
      </c>
      <c r="C11" s="213">
        <v>52375</v>
      </c>
      <c r="D11" s="214">
        <v>97951</v>
      </c>
      <c r="F11" s="229" t="s">
        <v>175</v>
      </c>
      <c r="G11" s="239">
        <f>SUM(G7:G10)</f>
        <v>110206</v>
      </c>
      <c r="H11" s="239">
        <f>SUM(H7:H10)</f>
        <v>102998</v>
      </c>
      <c r="I11" s="240">
        <f>SUM(I7:I10)</f>
        <v>100444</v>
      </c>
      <c r="J11" s="240">
        <f>SUM(J7:J10)</f>
        <v>102032</v>
      </c>
      <c r="K11" s="391">
        <v>134793</v>
      </c>
    </row>
    <row r="12" spans="1:20">
      <c r="A12" s="229" t="s">
        <v>175</v>
      </c>
      <c r="B12" s="231">
        <f>SUM(B8:B11)</f>
        <v>51549</v>
      </c>
      <c r="C12" s="231">
        <f>SUM(C8:C11)</f>
        <v>58657</v>
      </c>
      <c r="D12" s="232">
        <f>SUM(D8:D11)</f>
        <v>110206</v>
      </c>
      <c r="F12" s="230" t="s">
        <v>176</v>
      </c>
      <c r="G12" s="242">
        <f>SUM(G6+G11)</f>
        <v>231774</v>
      </c>
      <c r="H12" s="242">
        <f>H6+H11</f>
        <v>215701</v>
      </c>
      <c r="I12" s="243">
        <f>I6+I11</f>
        <v>209419</v>
      </c>
      <c r="J12" s="240">
        <f>J6+J11</f>
        <v>211164</v>
      </c>
      <c r="K12" s="392">
        <v>279230</v>
      </c>
    </row>
    <row r="13" spans="1:20">
      <c r="A13" s="230" t="s">
        <v>176</v>
      </c>
      <c r="B13" s="222">
        <f>SUM(B7+B12)</f>
        <v>106360</v>
      </c>
      <c r="C13" s="222">
        <f>SUM(C7+C12)</f>
        <v>125414</v>
      </c>
      <c r="D13" s="223">
        <f>SUM(D7+D12)</f>
        <v>231774</v>
      </c>
    </row>
    <row r="14" spans="1:20" ht="15.75">
      <c r="A14" s="490">
        <v>43101</v>
      </c>
      <c r="B14" s="490"/>
      <c r="C14" s="490"/>
      <c r="D14" s="490"/>
    </row>
    <row r="15" spans="1:20" ht="15.75">
      <c r="A15" s="72"/>
      <c r="B15" s="62" t="s">
        <v>164</v>
      </c>
      <c r="C15" s="63" t="s">
        <v>165</v>
      </c>
      <c r="D15" s="73" t="s">
        <v>166</v>
      </c>
    </row>
    <row r="16" spans="1:20">
      <c r="A16" s="227" t="s">
        <v>167</v>
      </c>
      <c r="B16" s="210">
        <v>5044</v>
      </c>
      <c r="C16" s="210">
        <v>6371</v>
      </c>
      <c r="D16" s="211">
        <v>11415</v>
      </c>
    </row>
    <row r="17" spans="1:8" ht="15.75">
      <c r="A17" s="228" t="s">
        <v>168</v>
      </c>
      <c r="B17" s="213">
        <v>3910</v>
      </c>
      <c r="C17" s="213">
        <v>4746</v>
      </c>
      <c r="D17" s="214">
        <v>8656</v>
      </c>
      <c r="F17" s="165"/>
      <c r="G17" s="62" t="s">
        <v>164</v>
      </c>
      <c r="H17" s="63" t="s">
        <v>165</v>
      </c>
    </row>
    <row r="18" spans="1:8">
      <c r="A18" s="228" t="s">
        <v>169</v>
      </c>
      <c r="B18" s="213">
        <v>40377</v>
      </c>
      <c r="C18" s="213">
        <v>52255</v>
      </c>
      <c r="D18" s="214">
        <v>92632</v>
      </c>
      <c r="F18" s="167">
        <v>2017</v>
      </c>
      <c r="G18" s="6">
        <f>B13</f>
        <v>106360</v>
      </c>
      <c r="H18" s="6">
        <f>C13</f>
        <v>125414</v>
      </c>
    </row>
    <row r="19" spans="1:8">
      <c r="A19" s="229" t="s">
        <v>170</v>
      </c>
      <c r="B19" s="231">
        <f>SUM(B16:B18)</f>
        <v>49331</v>
      </c>
      <c r="C19" s="231">
        <f>SUM(C16:C18)</f>
        <v>63372</v>
      </c>
      <c r="D19" s="232">
        <f>SUM(D16:D18)</f>
        <v>112703</v>
      </c>
      <c r="F19" s="167">
        <v>2018</v>
      </c>
      <c r="G19" s="6">
        <f>B25</f>
        <v>95554</v>
      </c>
      <c r="H19" s="6">
        <f>C25</f>
        <v>120147</v>
      </c>
    </row>
    <row r="20" spans="1:8">
      <c r="A20" s="228" t="s">
        <v>171</v>
      </c>
      <c r="B20" s="213">
        <v>806</v>
      </c>
      <c r="C20" s="219">
        <v>801</v>
      </c>
      <c r="D20" s="214">
        <v>1607</v>
      </c>
      <c r="F20" s="167">
        <v>2019</v>
      </c>
      <c r="G20" s="6">
        <f>B37</f>
        <v>91894</v>
      </c>
      <c r="H20" s="6">
        <f>C37</f>
        <v>117525</v>
      </c>
    </row>
    <row r="21" spans="1:8">
      <c r="A21" s="228" t="s">
        <v>172</v>
      </c>
      <c r="B21" s="213">
        <v>3810</v>
      </c>
      <c r="C21" s="213">
        <v>4639</v>
      </c>
      <c r="D21" s="214">
        <v>8449</v>
      </c>
      <c r="F21" s="167">
        <v>2020</v>
      </c>
      <c r="G21" s="6">
        <f>B49</f>
        <v>93623</v>
      </c>
      <c r="H21" s="6">
        <f>C49</f>
        <v>117541</v>
      </c>
    </row>
    <row r="22" spans="1:8">
      <c r="A22" s="228" t="s">
        <v>173</v>
      </c>
      <c r="B22" s="219">
        <v>478</v>
      </c>
      <c r="C22" s="219">
        <v>414</v>
      </c>
      <c r="D22" s="214">
        <v>892</v>
      </c>
      <c r="F22" s="167">
        <v>2021</v>
      </c>
      <c r="G22" s="6">
        <v>127504</v>
      </c>
      <c r="H22" s="6">
        <v>151726</v>
      </c>
    </row>
    <row r="23" spans="1:8">
      <c r="A23" s="228" t="s">
        <v>174</v>
      </c>
      <c r="B23" s="213">
        <v>41129</v>
      </c>
      <c r="C23" s="213">
        <v>50921</v>
      </c>
      <c r="D23" s="214">
        <v>92050</v>
      </c>
    </row>
    <row r="24" spans="1:8">
      <c r="A24" s="229" t="s">
        <v>175</v>
      </c>
      <c r="B24" s="231">
        <f>SUM(B20:B23)</f>
        <v>46223</v>
      </c>
      <c r="C24" s="231">
        <f>SUM(C20:C23)</f>
        <v>56775</v>
      </c>
      <c r="D24" s="232">
        <f>SUM(D20:D23)</f>
        <v>102998</v>
      </c>
    </row>
    <row r="25" spans="1:8">
      <c r="A25" s="230" t="s">
        <v>176</v>
      </c>
      <c r="B25" s="222">
        <f>B19+B24</f>
        <v>95554</v>
      </c>
      <c r="C25" s="222">
        <f>C19+C24</f>
        <v>120147</v>
      </c>
      <c r="D25" s="223">
        <f>D19+D24</f>
        <v>215701</v>
      </c>
    </row>
    <row r="26" spans="1:8" ht="15.75">
      <c r="A26" s="490">
        <v>43466</v>
      </c>
      <c r="B26" s="490"/>
      <c r="C26" s="490"/>
      <c r="D26" s="490"/>
    </row>
    <row r="27" spans="1:8" ht="15.75">
      <c r="A27" s="72"/>
      <c r="B27" s="62" t="s">
        <v>164</v>
      </c>
      <c r="C27" s="63" t="s">
        <v>165</v>
      </c>
      <c r="D27" s="73" t="s">
        <v>166</v>
      </c>
    </row>
    <row r="28" spans="1:8">
      <c r="A28" s="227" t="s">
        <v>167</v>
      </c>
      <c r="B28" s="210">
        <v>4768</v>
      </c>
      <c r="C28" s="210">
        <v>6162</v>
      </c>
      <c r="D28" s="211">
        <v>10930</v>
      </c>
    </row>
    <row r="29" spans="1:8">
      <c r="A29" s="228" t="s">
        <v>168</v>
      </c>
      <c r="B29" s="213">
        <v>4251</v>
      </c>
      <c r="C29" s="213">
        <v>5104</v>
      </c>
      <c r="D29" s="214">
        <v>9355</v>
      </c>
    </row>
    <row r="30" spans="1:8">
      <c r="A30" s="228" t="s">
        <v>169</v>
      </c>
      <c r="B30" s="213">
        <v>38144</v>
      </c>
      <c r="C30" s="213">
        <v>50546</v>
      </c>
      <c r="D30" s="214">
        <v>88690</v>
      </c>
    </row>
    <row r="31" spans="1:8">
      <c r="A31" s="229" t="s">
        <v>170</v>
      </c>
      <c r="B31" s="231">
        <f>SUM(B28:B30)</f>
        <v>47163</v>
      </c>
      <c r="C31" s="231">
        <f>SUM(C28:C30)</f>
        <v>61812</v>
      </c>
      <c r="D31" s="232">
        <f>SUM(D28:D30)</f>
        <v>108975</v>
      </c>
    </row>
    <row r="32" spans="1:8">
      <c r="A32" s="228" t="s">
        <v>171</v>
      </c>
      <c r="B32" s="213">
        <v>686</v>
      </c>
      <c r="C32" s="219">
        <v>685</v>
      </c>
      <c r="D32" s="214">
        <v>1371</v>
      </c>
    </row>
    <row r="33" spans="1:4">
      <c r="A33" s="228" t="s">
        <v>172</v>
      </c>
      <c r="B33" s="213">
        <v>3768</v>
      </c>
      <c r="C33" s="213">
        <v>4669</v>
      </c>
      <c r="D33" s="214">
        <v>8437</v>
      </c>
    </row>
    <row r="34" spans="1:4">
      <c r="A34" s="228" t="s">
        <v>173</v>
      </c>
      <c r="B34" s="219">
        <v>441</v>
      </c>
      <c r="C34" s="219">
        <v>412</v>
      </c>
      <c r="D34" s="214">
        <v>853</v>
      </c>
    </row>
    <row r="35" spans="1:4">
      <c r="A35" s="228" t="s">
        <v>174</v>
      </c>
      <c r="B35" s="213">
        <v>39836</v>
      </c>
      <c r="C35" s="213">
        <v>49947</v>
      </c>
      <c r="D35" s="214">
        <v>89783</v>
      </c>
    </row>
    <row r="36" spans="1:4">
      <c r="A36" s="229" t="s">
        <v>175</v>
      </c>
      <c r="B36" s="231">
        <f>SUM(B32:B35)</f>
        <v>44731</v>
      </c>
      <c r="C36" s="231">
        <f>SUM(C32:C35)</f>
        <v>55713</v>
      </c>
      <c r="D36" s="232">
        <f>SUM(D32:D35)</f>
        <v>100444</v>
      </c>
    </row>
    <row r="37" spans="1:4">
      <c r="A37" s="230" t="s">
        <v>176</v>
      </c>
      <c r="B37" s="222">
        <f>B31+B36</f>
        <v>91894</v>
      </c>
      <c r="C37" s="222">
        <f>C31+C36</f>
        <v>117525</v>
      </c>
      <c r="D37" s="223">
        <f>D31+D36</f>
        <v>209419</v>
      </c>
    </row>
    <row r="38" spans="1:4" ht="15.75">
      <c r="A38" s="490">
        <v>43831</v>
      </c>
      <c r="B38" s="490"/>
      <c r="C38" s="490"/>
      <c r="D38" s="490"/>
    </row>
    <row r="39" spans="1:4" ht="15.75">
      <c r="A39" s="72"/>
      <c r="B39" s="62" t="s">
        <v>164</v>
      </c>
      <c r="C39" s="63" t="s">
        <v>165</v>
      </c>
      <c r="D39" s="73" t="s">
        <v>166</v>
      </c>
    </row>
    <row r="40" spans="1:4">
      <c r="A40" s="227" t="s">
        <v>167</v>
      </c>
      <c r="B40" s="210">
        <v>5022</v>
      </c>
      <c r="C40" s="210">
        <v>6295</v>
      </c>
      <c r="D40" s="211">
        <v>11317</v>
      </c>
    </row>
    <row r="41" spans="1:4">
      <c r="A41" s="228" t="s">
        <v>168</v>
      </c>
      <c r="B41" s="213">
        <v>4537</v>
      </c>
      <c r="C41" s="213">
        <v>5323</v>
      </c>
      <c r="D41" s="214">
        <v>9860</v>
      </c>
    </row>
    <row r="42" spans="1:4">
      <c r="A42" s="228" t="s">
        <v>169</v>
      </c>
      <c r="B42" s="213">
        <v>38141</v>
      </c>
      <c r="C42" s="213">
        <v>49814</v>
      </c>
      <c r="D42" s="214">
        <v>87955</v>
      </c>
    </row>
    <row r="43" spans="1:4">
      <c r="A43" s="229" t="s">
        <v>170</v>
      </c>
      <c r="B43" s="231">
        <f>SUM(B40:B42)</f>
        <v>47700</v>
      </c>
      <c r="C43" s="231">
        <f>SUM(C40:C42)</f>
        <v>61432</v>
      </c>
      <c r="D43" s="232">
        <f>SUM(D40:D42)</f>
        <v>109132</v>
      </c>
    </row>
    <row r="44" spans="1:4">
      <c r="A44" s="228" t="s">
        <v>171</v>
      </c>
      <c r="B44" s="213">
        <v>970</v>
      </c>
      <c r="C44" s="219">
        <v>827</v>
      </c>
      <c r="D44" s="214">
        <v>1797</v>
      </c>
    </row>
    <row r="45" spans="1:4">
      <c r="A45" s="228" t="s">
        <v>172</v>
      </c>
      <c r="B45" s="213">
        <v>3533</v>
      </c>
      <c r="C45" s="213">
        <v>4457</v>
      </c>
      <c r="D45" s="214">
        <v>7990</v>
      </c>
    </row>
    <row r="46" spans="1:4">
      <c r="A46" s="228" t="s">
        <v>173</v>
      </c>
      <c r="B46" s="219">
        <v>437</v>
      </c>
      <c r="C46" s="219">
        <v>419</v>
      </c>
      <c r="D46" s="214">
        <v>856</v>
      </c>
    </row>
    <row r="47" spans="1:4">
      <c r="A47" s="228" t="s">
        <v>174</v>
      </c>
      <c r="B47" s="213">
        <v>40983</v>
      </c>
      <c r="C47" s="213">
        <v>50406</v>
      </c>
      <c r="D47" s="214">
        <v>91389</v>
      </c>
    </row>
    <row r="48" spans="1:4">
      <c r="A48" s="229" t="s">
        <v>175</v>
      </c>
      <c r="B48" s="231">
        <f>SUM(B44:B47)</f>
        <v>45923</v>
      </c>
      <c r="C48" s="231">
        <f>SUM(C44:C47)</f>
        <v>56109</v>
      </c>
      <c r="D48" s="232">
        <f>SUM(D44:D47)</f>
        <v>102032</v>
      </c>
    </row>
    <row r="49" spans="1:4">
      <c r="A49" s="230" t="s">
        <v>176</v>
      </c>
      <c r="B49" s="222">
        <f>B43+B48</f>
        <v>93623</v>
      </c>
      <c r="C49" s="222">
        <f>C43+C48</f>
        <v>117541</v>
      </c>
      <c r="D49" s="223">
        <f>D43+D48</f>
        <v>211164</v>
      </c>
    </row>
    <row r="50" spans="1:4" ht="15.75">
      <c r="A50" s="490">
        <v>44197</v>
      </c>
      <c r="B50" s="490"/>
      <c r="C50" s="490"/>
      <c r="D50" s="490"/>
    </row>
    <row r="51" spans="1:4" ht="15.75">
      <c r="A51" s="384"/>
      <c r="B51" s="62" t="s">
        <v>164</v>
      </c>
      <c r="C51" s="63" t="s">
        <v>165</v>
      </c>
      <c r="D51" s="73" t="s">
        <v>166</v>
      </c>
    </row>
    <row r="52" spans="1:4">
      <c r="A52" s="227" t="s">
        <v>167</v>
      </c>
      <c r="B52" s="210">
        <v>9118</v>
      </c>
      <c r="C52" s="210">
        <v>10002</v>
      </c>
      <c r="D52" s="211">
        <v>19120</v>
      </c>
    </row>
    <row r="53" spans="1:4">
      <c r="A53" s="228" t="s">
        <v>168</v>
      </c>
      <c r="B53" s="213">
        <v>7317</v>
      </c>
      <c r="C53" s="213">
        <v>8133</v>
      </c>
      <c r="D53" s="214">
        <v>15450</v>
      </c>
    </row>
    <row r="54" spans="1:4">
      <c r="A54" s="228" t="s">
        <v>169</v>
      </c>
      <c r="B54" s="213">
        <v>48854</v>
      </c>
      <c r="C54" s="213">
        <v>61013</v>
      </c>
      <c r="D54" s="214">
        <v>109867</v>
      </c>
    </row>
    <row r="55" spans="1:4">
      <c r="A55" s="229" t="s">
        <v>170</v>
      </c>
      <c r="B55" s="231">
        <v>65289</v>
      </c>
      <c r="C55" s="231">
        <v>79148</v>
      </c>
      <c r="D55" s="232">
        <v>144437</v>
      </c>
    </row>
    <row r="56" spans="1:4">
      <c r="A56" s="228" t="s">
        <v>171</v>
      </c>
      <c r="B56" s="213">
        <v>1040</v>
      </c>
      <c r="C56" s="219">
        <v>960</v>
      </c>
      <c r="D56" s="214">
        <v>2000</v>
      </c>
    </row>
    <row r="57" spans="1:4">
      <c r="A57" s="228" t="s">
        <v>172</v>
      </c>
      <c r="B57" s="213">
        <v>4177</v>
      </c>
      <c r="C57" s="213">
        <v>5236</v>
      </c>
      <c r="D57" s="214">
        <v>9413</v>
      </c>
    </row>
    <row r="58" spans="1:4">
      <c r="A58" s="228" t="s">
        <v>173</v>
      </c>
      <c r="B58" s="219">
        <v>541</v>
      </c>
      <c r="C58" s="219">
        <v>504</v>
      </c>
      <c r="D58" s="214">
        <v>1045</v>
      </c>
    </row>
    <row r="59" spans="1:4">
      <c r="A59" s="228" t="s">
        <v>174</v>
      </c>
      <c r="B59" s="213">
        <v>56457</v>
      </c>
      <c r="C59" s="213">
        <v>65878</v>
      </c>
      <c r="D59" s="214">
        <v>122335</v>
      </c>
    </row>
    <row r="60" spans="1:4">
      <c r="A60" s="229" t="s">
        <v>175</v>
      </c>
      <c r="B60" s="231">
        <v>62215</v>
      </c>
      <c r="C60" s="231">
        <v>72578</v>
      </c>
      <c r="D60" s="232">
        <v>134793</v>
      </c>
    </row>
    <row r="61" spans="1:4">
      <c r="A61" s="230" t="s">
        <v>176</v>
      </c>
      <c r="B61" s="222">
        <v>127504</v>
      </c>
      <c r="C61" s="222">
        <v>151726</v>
      </c>
      <c r="D61" s="223">
        <v>279230</v>
      </c>
    </row>
    <row r="64" spans="1:4">
      <c r="A64" s="41" t="s">
        <v>108</v>
      </c>
      <c r="B64" s="41" t="s">
        <v>109</v>
      </c>
    </row>
    <row r="65" spans="1:2">
      <c r="A65" s="41" t="s">
        <v>110</v>
      </c>
      <c r="B65" s="41" t="s">
        <v>47</v>
      </c>
    </row>
  </sheetData>
  <sheetProtection algorithmName="SHA-512" hashValue="RELn7fCP9++gvz6oT77/WXvfSeU31U43tF0yRnayGDMJcuvIY6+QzPbnXwwKBdvas/JS7eZcqBvE0nZmT/O9ag==" saltValue="b2b6y551C4BbA5XsUrIipA=="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showGridLines="0" zoomScale="70" zoomScaleNormal="70" workbookViewId="0">
      <selection activeCell="M68" sqref="M68"/>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437" customFormat="1" ht="15.75">
      <c r="A1" s="493" t="s">
        <v>504</v>
      </c>
      <c r="B1" s="493"/>
      <c r="C1" s="493"/>
      <c r="D1" s="493"/>
      <c r="E1" s="493"/>
      <c r="N1" s="492" t="s">
        <v>694</v>
      </c>
      <c r="O1" s="492"/>
      <c r="P1" s="492"/>
    </row>
    <row r="2" spans="1:20">
      <c r="A2" s="17" t="s">
        <v>669</v>
      </c>
      <c r="N2" s="17" t="s">
        <v>669</v>
      </c>
    </row>
    <row r="3" spans="1:20" ht="38.25" customHeight="1">
      <c r="A3" s="189" t="s">
        <v>505</v>
      </c>
      <c r="B3" s="494" t="s">
        <v>476</v>
      </c>
      <c r="C3" s="494"/>
      <c r="D3" s="495" t="s">
        <v>477</v>
      </c>
      <c r="E3" s="495"/>
      <c r="N3" s="436" t="s">
        <v>692</v>
      </c>
      <c r="O3" s="435" t="s">
        <v>476</v>
      </c>
      <c r="P3" s="436" t="s">
        <v>477</v>
      </c>
    </row>
    <row r="4" spans="1:20" s="434" customFormat="1" ht="16.5" customHeight="1">
      <c r="A4" s="433"/>
      <c r="B4" s="441" t="s">
        <v>668</v>
      </c>
      <c r="C4" s="433" t="s">
        <v>667</v>
      </c>
      <c r="D4" s="441" t="s">
        <v>668</v>
      </c>
      <c r="E4" s="433" t="s">
        <v>667</v>
      </c>
      <c r="N4" s="192" t="s">
        <v>670</v>
      </c>
      <c r="O4" s="440">
        <v>31620</v>
      </c>
      <c r="P4" s="440">
        <v>3700</v>
      </c>
    </row>
    <row r="5" spans="1:20">
      <c r="A5" s="439">
        <v>43891</v>
      </c>
      <c r="B5" s="440">
        <v>67597</v>
      </c>
      <c r="C5" s="438">
        <v>67597</v>
      </c>
      <c r="D5" s="432">
        <v>9407</v>
      </c>
      <c r="E5" s="432">
        <v>9407</v>
      </c>
      <c r="N5" s="192" t="s">
        <v>671</v>
      </c>
      <c r="O5" s="440">
        <v>17190</v>
      </c>
      <c r="P5" s="440">
        <v>1923</v>
      </c>
      <c r="T5" s="6"/>
    </row>
    <row r="6" spans="1:20">
      <c r="A6" s="439">
        <v>43922</v>
      </c>
      <c r="B6" s="440">
        <v>19813</v>
      </c>
      <c r="C6" s="438">
        <f>C5+B6</f>
        <v>87410</v>
      </c>
      <c r="D6" s="432">
        <v>3113</v>
      </c>
      <c r="E6" s="432">
        <f>E5+D6</f>
        <v>12520</v>
      </c>
      <c r="N6" s="192" t="s">
        <v>672</v>
      </c>
      <c r="O6" s="440">
        <v>16725</v>
      </c>
      <c r="P6" s="440">
        <v>3052</v>
      </c>
      <c r="T6" s="6"/>
    </row>
    <row r="7" spans="1:20">
      <c r="A7" s="439">
        <v>43952</v>
      </c>
      <c r="B7" s="440">
        <v>1070</v>
      </c>
      <c r="C7" s="438">
        <f>C6+B7</f>
        <v>88480</v>
      </c>
      <c r="D7" s="432">
        <v>260</v>
      </c>
      <c r="E7" s="432">
        <f t="shared" ref="E7:E16" si="0">E6+D7</f>
        <v>12780</v>
      </c>
      <c r="N7" s="192" t="s">
        <v>673</v>
      </c>
      <c r="O7" s="440">
        <v>4944</v>
      </c>
      <c r="P7" s="440">
        <v>786</v>
      </c>
      <c r="T7" s="6"/>
    </row>
    <row r="8" spans="1:20">
      <c r="A8" s="439">
        <v>43983</v>
      </c>
      <c r="B8" s="440">
        <v>663</v>
      </c>
      <c r="C8" s="438">
        <f t="shared" ref="C8:C16" si="1">C7+B8</f>
        <v>89143</v>
      </c>
      <c r="D8" s="432">
        <v>63</v>
      </c>
      <c r="E8" s="432">
        <f t="shared" si="0"/>
        <v>12843</v>
      </c>
      <c r="N8" s="192" t="s">
        <v>674</v>
      </c>
      <c r="O8" s="440">
        <v>4132</v>
      </c>
      <c r="P8" s="440">
        <v>435</v>
      </c>
      <c r="T8" s="6"/>
    </row>
    <row r="9" spans="1:20" s="326" customFormat="1">
      <c r="A9" s="439">
        <v>44013</v>
      </c>
      <c r="B9" s="440">
        <v>338</v>
      </c>
      <c r="C9" s="438">
        <f t="shared" si="1"/>
        <v>89481</v>
      </c>
      <c r="D9" s="432">
        <v>24</v>
      </c>
      <c r="E9" s="432">
        <f t="shared" si="0"/>
        <v>12867</v>
      </c>
      <c r="N9" s="192" t="s">
        <v>675</v>
      </c>
      <c r="O9" s="440">
        <v>4128</v>
      </c>
      <c r="P9" s="440">
        <v>514</v>
      </c>
      <c r="T9" s="6"/>
    </row>
    <row r="10" spans="1:20" s="368" customFormat="1">
      <c r="A10" s="439">
        <v>44044</v>
      </c>
      <c r="B10" s="440">
        <v>203</v>
      </c>
      <c r="C10" s="438">
        <f t="shared" si="1"/>
        <v>89684</v>
      </c>
      <c r="D10" s="432">
        <v>20</v>
      </c>
      <c r="E10" s="432">
        <f t="shared" si="0"/>
        <v>12887</v>
      </c>
      <c r="N10" s="192" t="s">
        <v>676</v>
      </c>
      <c r="O10" s="440">
        <v>3781</v>
      </c>
      <c r="P10" s="440">
        <v>536</v>
      </c>
      <c r="T10" s="6"/>
    </row>
    <row r="11" spans="1:20" s="373" customFormat="1">
      <c r="A11" s="439">
        <v>44075</v>
      </c>
      <c r="B11" s="440">
        <v>670</v>
      </c>
      <c r="C11" s="438">
        <f t="shared" si="1"/>
        <v>90354</v>
      </c>
      <c r="D11" s="432">
        <v>39</v>
      </c>
      <c r="E11" s="432">
        <f t="shared" si="0"/>
        <v>12926</v>
      </c>
      <c r="N11" s="192" t="s">
        <v>677</v>
      </c>
      <c r="O11" s="440">
        <v>2846</v>
      </c>
      <c r="P11" s="440">
        <v>459</v>
      </c>
      <c r="T11" s="6"/>
    </row>
    <row r="12" spans="1:20">
      <c r="A12" s="439">
        <v>44105</v>
      </c>
      <c r="B12" s="440">
        <v>1797</v>
      </c>
      <c r="C12" s="438">
        <f t="shared" si="1"/>
        <v>92151</v>
      </c>
      <c r="D12" s="432">
        <v>279</v>
      </c>
      <c r="E12" s="432">
        <f t="shared" si="0"/>
        <v>13205</v>
      </c>
      <c r="N12" s="192" t="s">
        <v>678</v>
      </c>
      <c r="O12" s="440">
        <v>2845</v>
      </c>
      <c r="P12" s="440">
        <v>890</v>
      </c>
      <c r="T12" s="6"/>
    </row>
    <row r="13" spans="1:20" s="374" customFormat="1">
      <c r="A13" s="439">
        <v>44136</v>
      </c>
      <c r="B13" s="440">
        <v>827</v>
      </c>
      <c r="C13" s="438">
        <f t="shared" si="1"/>
        <v>92978</v>
      </c>
      <c r="D13" s="432">
        <v>94</v>
      </c>
      <c r="E13" s="432">
        <f t="shared" si="0"/>
        <v>13299</v>
      </c>
      <c r="N13" s="192" t="s">
        <v>679</v>
      </c>
      <c r="O13" s="440">
        <v>2331</v>
      </c>
      <c r="P13" s="440">
        <v>474</v>
      </c>
      <c r="T13" s="6"/>
    </row>
    <row r="14" spans="1:20" s="434" customFormat="1">
      <c r="A14" s="439">
        <v>44166</v>
      </c>
      <c r="B14" s="440">
        <v>2133</v>
      </c>
      <c r="C14" s="438">
        <f t="shared" si="1"/>
        <v>95111</v>
      </c>
      <c r="D14" s="432">
        <v>393</v>
      </c>
      <c r="E14" s="432">
        <f t="shared" si="0"/>
        <v>13692</v>
      </c>
      <c r="N14" s="192" t="s">
        <v>680</v>
      </c>
      <c r="O14" s="440">
        <v>1969</v>
      </c>
      <c r="P14" s="440">
        <v>412</v>
      </c>
      <c r="T14" s="6"/>
    </row>
    <row r="15" spans="1:20" s="434" customFormat="1">
      <c r="A15" s="439">
        <v>44197</v>
      </c>
      <c r="B15" s="440">
        <v>690</v>
      </c>
      <c r="C15" s="438">
        <f>C14+B15</f>
        <v>95801</v>
      </c>
      <c r="D15" s="432">
        <v>180</v>
      </c>
      <c r="E15" s="432">
        <f t="shared" si="0"/>
        <v>13872</v>
      </c>
      <c r="N15" s="192" t="s">
        <v>681</v>
      </c>
      <c r="O15" s="440">
        <v>1925</v>
      </c>
      <c r="P15" s="440">
        <v>354</v>
      </c>
      <c r="T15" s="6"/>
    </row>
    <row r="16" spans="1:20" s="434" customFormat="1">
      <c r="A16" s="445">
        <v>44228</v>
      </c>
      <c r="B16" s="442">
        <v>733</v>
      </c>
      <c r="C16" s="443">
        <f t="shared" si="1"/>
        <v>96534</v>
      </c>
      <c r="D16" s="444">
        <v>94</v>
      </c>
      <c r="E16" s="444">
        <f t="shared" si="0"/>
        <v>13966</v>
      </c>
      <c r="N16" s="192" t="s">
        <v>682</v>
      </c>
      <c r="O16" s="440">
        <v>802</v>
      </c>
      <c r="P16" s="440">
        <v>94</v>
      </c>
      <c r="T16" s="6"/>
    </row>
    <row r="17" spans="1:20" s="434" customFormat="1">
      <c r="A17" s="279"/>
      <c r="B17" s="432"/>
      <c r="C17" s="438"/>
      <c r="D17" s="432"/>
      <c r="E17" s="432"/>
      <c r="N17" s="192" t="s">
        <v>683</v>
      </c>
      <c r="O17" s="440">
        <v>473</v>
      </c>
      <c r="P17" s="440">
        <v>70</v>
      </c>
      <c r="T17" s="6"/>
    </row>
    <row r="18" spans="1:20" s="434" customFormat="1">
      <c r="A18" s="279"/>
      <c r="B18" s="432"/>
      <c r="C18" s="438"/>
      <c r="D18" s="432"/>
      <c r="E18" s="432"/>
      <c r="N18" s="192" t="s">
        <v>684</v>
      </c>
      <c r="O18" s="440">
        <v>470</v>
      </c>
      <c r="P18" s="440">
        <v>198</v>
      </c>
      <c r="T18" s="6"/>
    </row>
    <row r="19" spans="1:20" ht="15" customHeight="1">
      <c r="A19" s="457" t="s">
        <v>695</v>
      </c>
      <c r="B19" s="457"/>
      <c r="C19" s="457"/>
      <c r="D19" s="457"/>
      <c r="E19" s="457"/>
      <c r="N19" s="192" t="s">
        <v>685</v>
      </c>
      <c r="O19" s="440">
        <v>159</v>
      </c>
      <c r="P19" s="440">
        <v>15</v>
      </c>
      <c r="T19" s="6"/>
    </row>
    <row r="20" spans="1:20">
      <c r="A20" s="457"/>
      <c r="B20" s="457"/>
      <c r="C20" s="457"/>
      <c r="D20" s="457"/>
      <c r="E20" s="457"/>
      <c r="N20" s="192" t="s">
        <v>686</v>
      </c>
      <c r="O20" s="440">
        <v>102</v>
      </c>
      <c r="P20" s="440">
        <v>39</v>
      </c>
      <c r="T20" s="6"/>
    </row>
    <row r="21" spans="1:20" ht="26.25">
      <c r="A21" s="457"/>
      <c r="B21" s="457"/>
      <c r="C21" s="457"/>
      <c r="D21" s="457"/>
      <c r="E21" s="457"/>
      <c r="N21" s="446" t="s">
        <v>691</v>
      </c>
      <c r="O21" s="440">
        <v>41</v>
      </c>
      <c r="P21" s="440">
        <v>7</v>
      </c>
      <c r="T21" s="6"/>
    </row>
    <row r="22" spans="1:20" ht="14.25" customHeight="1">
      <c r="A22" s="457"/>
      <c r="B22" s="457"/>
      <c r="C22" s="457"/>
      <c r="D22" s="457"/>
      <c r="E22" s="457"/>
      <c r="N22" s="192" t="s">
        <v>687</v>
      </c>
      <c r="O22" s="440">
        <v>28</v>
      </c>
      <c r="P22" s="440">
        <v>3</v>
      </c>
      <c r="T22" s="6"/>
    </row>
    <row r="23" spans="1:20">
      <c r="A23" s="457"/>
      <c r="B23" s="457"/>
      <c r="C23" s="457"/>
      <c r="D23" s="457"/>
      <c r="E23" s="457"/>
      <c r="N23" s="192" t="s">
        <v>688</v>
      </c>
      <c r="O23" s="440">
        <v>14</v>
      </c>
      <c r="P23" s="440">
        <v>2</v>
      </c>
    </row>
    <row r="24" spans="1:20" s="188" customFormat="1">
      <c r="A24" s="457"/>
      <c r="B24" s="457"/>
      <c r="C24" s="457"/>
      <c r="D24" s="457"/>
      <c r="E24" s="457"/>
      <c r="N24" s="192" t="s">
        <v>689</v>
      </c>
      <c r="O24" s="440">
        <v>6</v>
      </c>
      <c r="P24" s="440">
        <v>2</v>
      </c>
    </row>
    <row r="25" spans="1:20">
      <c r="A25" s="457"/>
      <c r="B25" s="457"/>
      <c r="C25" s="457"/>
      <c r="D25" s="457"/>
      <c r="E25" s="457"/>
      <c r="N25" s="192" t="s">
        <v>690</v>
      </c>
      <c r="O25" s="440">
        <v>3</v>
      </c>
      <c r="P25" s="440">
        <v>1</v>
      </c>
    </row>
    <row r="26" spans="1:20" ht="129" customHeight="1">
      <c r="A26" s="457"/>
      <c r="B26" s="457"/>
      <c r="C26" s="457"/>
      <c r="D26" s="457"/>
      <c r="E26" s="457"/>
      <c r="N26" s="188"/>
      <c r="O26" s="188"/>
      <c r="P26" s="188"/>
    </row>
    <row r="27" spans="1:20" s="448" customFormat="1" ht="129" customHeight="1">
      <c r="A27" s="457"/>
      <c r="B27" s="457"/>
      <c r="C27" s="457"/>
      <c r="D27" s="457"/>
      <c r="E27" s="457"/>
      <c r="N27" s="188"/>
      <c r="O27" s="188"/>
      <c r="P27" s="188"/>
    </row>
    <row r="28" spans="1:20" ht="39" customHeight="1">
      <c r="A28" s="492" t="s">
        <v>693</v>
      </c>
      <c r="B28" s="492"/>
      <c r="C28" s="492"/>
      <c r="D28" s="37"/>
      <c r="E28" s="37"/>
      <c r="O28" s="437"/>
    </row>
    <row r="29" spans="1:20">
      <c r="A29" s="17" t="s">
        <v>669</v>
      </c>
      <c r="B29" s="18"/>
      <c r="C29" s="18"/>
      <c r="D29" s="18"/>
      <c r="E29" s="18"/>
    </row>
    <row r="30" spans="1:20" ht="38.25">
      <c r="A30" s="189" t="s">
        <v>43</v>
      </c>
      <c r="B30" s="190" t="s">
        <v>476</v>
      </c>
      <c r="C30" s="189" t="s">
        <v>477</v>
      </c>
      <c r="D30" s="37"/>
      <c r="E30" s="37"/>
    </row>
    <row r="31" spans="1:20">
      <c r="A31" s="192" t="s">
        <v>121</v>
      </c>
      <c r="B31" s="37">
        <v>14876</v>
      </c>
      <c r="C31" s="37">
        <v>1367</v>
      </c>
      <c r="D31" s="37"/>
      <c r="E31" s="37"/>
    </row>
    <row r="32" spans="1:20">
      <c r="A32" s="192" t="s">
        <v>122</v>
      </c>
      <c r="B32" s="37">
        <v>926</v>
      </c>
      <c r="C32" s="37">
        <v>77</v>
      </c>
      <c r="D32" s="37"/>
      <c r="E32" s="37"/>
    </row>
    <row r="33" spans="1:5">
      <c r="A33" s="192" t="s">
        <v>123</v>
      </c>
      <c r="B33" s="37">
        <v>437</v>
      </c>
      <c r="C33" s="37">
        <v>77</v>
      </c>
      <c r="D33" s="37"/>
      <c r="E33" s="37"/>
    </row>
    <row r="34" spans="1:5">
      <c r="A34" s="192" t="s">
        <v>124</v>
      </c>
      <c r="B34" s="37">
        <v>13243</v>
      </c>
      <c r="C34" s="37">
        <v>1851</v>
      </c>
      <c r="D34" s="37"/>
      <c r="E34" s="37"/>
    </row>
    <row r="35" spans="1:5">
      <c r="A35" s="192" t="s">
        <v>479</v>
      </c>
      <c r="B35" s="37">
        <v>274</v>
      </c>
      <c r="C35" s="37">
        <v>51</v>
      </c>
      <c r="D35" s="37"/>
      <c r="E35" s="37"/>
    </row>
    <row r="36" spans="1:5">
      <c r="A36" s="192" t="s">
        <v>125</v>
      </c>
      <c r="B36" s="37">
        <v>1619</v>
      </c>
      <c r="C36" s="37">
        <v>273</v>
      </c>
      <c r="D36" s="37"/>
      <c r="E36" s="37"/>
    </row>
    <row r="37" spans="1:5">
      <c r="A37" s="192" t="s">
        <v>134</v>
      </c>
      <c r="B37" s="37">
        <v>1620</v>
      </c>
      <c r="C37" s="37">
        <v>187</v>
      </c>
      <c r="D37" s="37"/>
      <c r="E37" s="37"/>
    </row>
    <row r="38" spans="1:5">
      <c r="A38" s="192" t="s">
        <v>480</v>
      </c>
      <c r="B38" s="37">
        <v>380</v>
      </c>
      <c r="C38" s="37">
        <v>89</v>
      </c>
      <c r="D38" s="37"/>
      <c r="E38" s="37"/>
    </row>
    <row r="39" spans="1:5">
      <c r="A39" s="192" t="s">
        <v>142</v>
      </c>
      <c r="B39" s="37">
        <v>82</v>
      </c>
      <c r="C39" s="37">
        <v>22</v>
      </c>
      <c r="D39" s="37"/>
      <c r="E39" s="37"/>
    </row>
    <row r="40" spans="1:5">
      <c r="A40" s="192" t="s">
        <v>126</v>
      </c>
      <c r="B40" s="37">
        <v>107</v>
      </c>
      <c r="C40" s="37">
        <v>22</v>
      </c>
      <c r="D40" s="37"/>
      <c r="E40" s="37"/>
    </row>
    <row r="41" spans="1:5">
      <c r="A41" s="192" t="s">
        <v>127</v>
      </c>
      <c r="B41" s="37">
        <v>188</v>
      </c>
      <c r="C41" s="37">
        <v>52</v>
      </c>
      <c r="D41" s="37"/>
      <c r="E41" s="37"/>
    </row>
    <row r="42" spans="1:5">
      <c r="A42" s="192" t="s">
        <v>481</v>
      </c>
      <c r="B42" s="37">
        <v>2495</v>
      </c>
      <c r="C42" s="37">
        <v>636</v>
      </c>
      <c r="D42" s="37"/>
      <c r="E42" s="37"/>
    </row>
    <row r="43" spans="1:5">
      <c r="A43" s="192" t="s">
        <v>129</v>
      </c>
      <c r="B43" s="37">
        <v>2244</v>
      </c>
      <c r="C43" s="37">
        <v>230</v>
      </c>
      <c r="D43" s="37"/>
      <c r="E43" s="37"/>
    </row>
    <row r="44" spans="1:5">
      <c r="A44" s="192" t="s">
        <v>482</v>
      </c>
      <c r="B44" s="37">
        <v>1028</v>
      </c>
      <c r="C44" s="37">
        <v>205</v>
      </c>
      <c r="D44" s="37"/>
      <c r="E44" s="37"/>
    </row>
    <row r="45" spans="1:5">
      <c r="A45" s="192" t="s">
        <v>130</v>
      </c>
      <c r="B45" s="37">
        <v>1156</v>
      </c>
      <c r="C45" s="18">
        <v>252</v>
      </c>
      <c r="D45" s="18"/>
      <c r="E45" s="18"/>
    </row>
    <row r="46" spans="1:5">
      <c r="A46" s="192" t="s">
        <v>128</v>
      </c>
      <c r="B46" s="18">
        <v>143</v>
      </c>
      <c r="C46" s="18">
        <v>45</v>
      </c>
      <c r="D46" s="18"/>
      <c r="E46" s="18"/>
    </row>
    <row r="47" spans="1:5">
      <c r="A47" s="192" t="s">
        <v>483</v>
      </c>
      <c r="B47" s="37">
        <v>13777</v>
      </c>
      <c r="C47" s="37">
        <v>1934</v>
      </c>
      <c r="D47" s="18"/>
      <c r="E47" s="37"/>
    </row>
    <row r="48" spans="1:5">
      <c r="A48" s="192" t="s">
        <v>484</v>
      </c>
      <c r="B48" s="18">
        <v>434</v>
      </c>
      <c r="C48" s="18">
        <v>97</v>
      </c>
      <c r="D48" s="18"/>
      <c r="E48" s="18"/>
    </row>
    <row r="49" spans="1:5">
      <c r="A49" s="192" t="s">
        <v>131</v>
      </c>
      <c r="B49" s="37">
        <v>2582</v>
      </c>
      <c r="C49" s="18">
        <v>501</v>
      </c>
      <c r="D49" s="18"/>
      <c r="E49" s="18"/>
    </row>
    <row r="50" spans="1:5">
      <c r="A50" s="192" t="s">
        <v>485</v>
      </c>
      <c r="B50" s="18">
        <v>315</v>
      </c>
      <c r="C50" s="18">
        <v>78</v>
      </c>
      <c r="D50" s="18"/>
      <c r="E50" s="18"/>
    </row>
    <row r="51" spans="1:5">
      <c r="A51" s="192" t="s">
        <v>133</v>
      </c>
      <c r="B51" s="37">
        <v>1586</v>
      </c>
      <c r="C51" s="18">
        <v>420</v>
      </c>
      <c r="D51" s="18"/>
      <c r="E51" s="18"/>
    </row>
    <row r="52" spans="1:5">
      <c r="A52" s="192" t="s">
        <v>140</v>
      </c>
      <c r="B52" s="18">
        <v>93</v>
      </c>
      <c r="C52" s="18">
        <v>24</v>
      </c>
      <c r="D52" s="18"/>
      <c r="E52" s="18"/>
    </row>
    <row r="53" spans="1:5">
      <c r="A53" s="192" t="s">
        <v>132</v>
      </c>
      <c r="B53" s="37">
        <v>4416</v>
      </c>
      <c r="C53" s="18">
        <v>733</v>
      </c>
      <c r="D53" s="18"/>
      <c r="E53" s="18"/>
    </row>
    <row r="54" spans="1:5">
      <c r="A54" s="192" t="s">
        <v>135</v>
      </c>
      <c r="B54" s="18">
        <v>119</v>
      </c>
      <c r="C54" s="18">
        <v>41</v>
      </c>
      <c r="D54" s="18"/>
      <c r="E54" s="18"/>
    </row>
    <row r="55" spans="1:5">
      <c r="A55" s="192" t="s">
        <v>136</v>
      </c>
      <c r="B55" s="37">
        <v>2670</v>
      </c>
      <c r="C55" s="18">
        <v>428</v>
      </c>
      <c r="D55" s="18"/>
      <c r="E55" s="18"/>
    </row>
    <row r="56" spans="1:5">
      <c r="A56" s="192" t="s">
        <v>137</v>
      </c>
      <c r="B56" s="37">
        <v>25071</v>
      </c>
      <c r="C56" s="37">
        <v>3438</v>
      </c>
      <c r="D56" s="18"/>
      <c r="E56" s="37"/>
    </row>
    <row r="57" spans="1:5">
      <c r="A57" s="192" t="s">
        <v>138</v>
      </c>
      <c r="B57" s="37">
        <v>1469</v>
      </c>
      <c r="C57" s="18">
        <v>241</v>
      </c>
      <c r="D57" s="18"/>
      <c r="E57" s="18"/>
    </row>
    <row r="58" spans="1:5">
      <c r="A58" s="192" t="s">
        <v>139</v>
      </c>
      <c r="B58" s="37">
        <v>1398</v>
      </c>
      <c r="C58" s="18">
        <v>219</v>
      </c>
      <c r="D58" s="18"/>
      <c r="E58" s="18"/>
    </row>
    <row r="59" spans="1:5">
      <c r="A59" s="192" t="s">
        <v>141</v>
      </c>
      <c r="B59" s="37">
        <v>1285</v>
      </c>
      <c r="C59" s="18">
        <v>230</v>
      </c>
      <c r="D59" s="18"/>
      <c r="E59" s="18"/>
    </row>
    <row r="60" spans="1:5">
      <c r="A60" s="192" t="s">
        <v>143</v>
      </c>
      <c r="B60" s="18">
        <v>429</v>
      </c>
      <c r="C60" s="18">
        <v>124</v>
      </c>
      <c r="D60" s="18"/>
      <c r="E60" s="18"/>
    </row>
    <row r="61" spans="1:5">
      <c r="A61" s="192" t="s">
        <v>486</v>
      </c>
      <c r="B61" s="18">
        <v>72</v>
      </c>
      <c r="C61" s="18">
        <v>22</v>
      </c>
      <c r="D61" s="18"/>
      <c r="E61" s="18"/>
    </row>
    <row r="62" spans="1:5">
      <c r="A62" s="193" t="s">
        <v>478</v>
      </c>
      <c r="B62" s="191">
        <f>SUM(B31:B61)</f>
        <v>96534</v>
      </c>
      <c r="C62" s="191">
        <f t="shared" ref="C62" si="2">SUM(C31:C61)</f>
        <v>13966</v>
      </c>
      <c r="D62" s="434"/>
      <c r="E62" s="434"/>
    </row>
    <row r="63" spans="1:5">
      <c r="B63" s="6"/>
      <c r="C63" s="6"/>
      <c r="D63" s="6"/>
      <c r="E63" s="6"/>
    </row>
    <row r="64" spans="1:5">
      <c r="A64" s="281" t="s">
        <v>506</v>
      </c>
      <c r="B64" s="327"/>
    </row>
    <row r="66" spans="1:2">
      <c r="A66" s="41" t="s">
        <v>318</v>
      </c>
      <c r="B66" s="41"/>
    </row>
    <row r="67" spans="1:2">
      <c r="A67" s="41" t="s">
        <v>321</v>
      </c>
      <c r="B67" s="41"/>
    </row>
  </sheetData>
  <sheetProtection algorithmName="SHA-512" hashValue="D/izvztnb9llouMBFFEhBIsrKCO/hpHDj5pR1BW0xMpg8yQ8Ha8uMk946LOoRV4sni0qgC1B7GGBP92P/g/2VA==" saltValue="xVBw+/l3ZZ4oxNzY06WfSA==" spinCount="100000" sheet="1" objects="1" scenarios="1"/>
  <mergeCells count="6">
    <mergeCell ref="N1:P1"/>
    <mergeCell ref="A28:C28"/>
    <mergeCell ref="A1:E1"/>
    <mergeCell ref="B3:C3"/>
    <mergeCell ref="D3:E3"/>
    <mergeCell ref="A19:E27"/>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zoomScale="80" zoomScaleNormal="80" workbookViewId="0">
      <selection activeCell="J45" sqref="J45"/>
    </sheetView>
  </sheetViews>
  <sheetFormatPr baseColWidth="10" defaultRowHeight="15"/>
  <cols>
    <col min="1" max="1" width="16.28515625" customWidth="1"/>
    <col min="2" max="2" width="14.5703125" customWidth="1"/>
    <col min="3" max="6" width="14.7109375" customWidth="1"/>
    <col min="9" max="9" width="11.42578125" style="378"/>
    <col min="12" max="12" width="11.42578125" style="378"/>
    <col min="14" max="14" width="11.42578125" style="447"/>
  </cols>
  <sheetData>
    <row r="1" spans="1:19" ht="53.25" customHeight="1">
      <c r="A1" s="496" t="s">
        <v>512</v>
      </c>
      <c r="B1" s="496"/>
      <c r="C1" s="496"/>
      <c r="D1" s="496"/>
      <c r="E1" s="496"/>
      <c r="F1" s="496"/>
    </row>
    <row r="2" spans="1:19" ht="30" customHeight="1">
      <c r="A2" s="23" t="s">
        <v>97</v>
      </c>
      <c r="B2" s="168" t="s">
        <v>98</v>
      </c>
      <c r="C2" s="168" t="s">
        <v>99</v>
      </c>
      <c r="D2" s="170" t="s">
        <v>403</v>
      </c>
      <c r="E2" s="170" t="s">
        <v>402</v>
      </c>
      <c r="F2" s="169" t="s">
        <v>513</v>
      </c>
    </row>
    <row r="3" spans="1:19" ht="15" customHeight="1">
      <c r="A3" s="26">
        <v>44197</v>
      </c>
      <c r="B3" s="28">
        <v>6675</v>
      </c>
      <c r="C3" s="28">
        <v>6466</v>
      </c>
      <c r="D3" s="28">
        <v>1895</v>
      </c>
      <c r="E3" s="204">
        <v>11246</v>
      </c>
      <c r="F3" s="27">
        <v>13141</v>
      </c>
      <c r="G3" s="6"/>
    </row>
    <row r="4" spans="1:19" ht="15" customHeight="1">
      <c r="A4" s="26">
        <v>44228</v>
      </c>
      <c r="B4" s="420">
        <v>6908</v>
      </c>
      <c r="C4" s="420">
        <v>6347</v>
      </c>
      <c r="D4" s="338">
        <v>1984</v>
      </c>
      <c r="E4" s="338">
        <v>11271</v>
      </c>
      <c r="F4" s="27">
        <v>13255</v>
      </c>
      <c r="G4" s="6"/>
    </row>
    <row r="5" spans="1:19">
      <c r="A5" s="26">
        <v>44256</v>
      </c>
      <c r="B5" s="28">
        <v>9348</v>
      </c>
      <c r="C5" s="28">
        <v>7850</v>
      </c>
      <c r="D5" s="338">
        <v>2911</v>
      </c>
      <c r="E5" s="204">
        <v>14287</v>
      </c>
      <c r="F5" s="27">
        <v>17198</v>
      </c>
      <c r="G5" s="6"/>
    </row>
    <row r="6" spans="1:19">
      <c r="A6" s="140">
        <v>44287</v>
      </c>
      <c r="B6" s="449">
        <v>8561</v>
      </c>
      <c r="C6" s="449">
        <v>7226</v>
      </c>
      <c r="D6" s="138">
        <v>2222</v>
      </c>
      <c r="E6" s="450">
        <v>13565</v>
      </c>
      <c r="F6" s="141">
        <v>15787</v>
      </c>
      <c r="G6" s="6"/>
    </row>
    <row r="7" spans="1:19">
      <c r="A7" s="26">
        <v>44317</v>
      </c>
      <c r="B7" s="424"/>
      <c r="C7" s="424"/>
      <c r="D7" s="427"/>
      <c r="E7" s="28"/>
      <c r="F7" s="425"/>
      <c r="G7" s="6"/>
      <c r="Q7" s="138"/>
      <c r="R7" s="138"/>
      <c r="S7" s="138"/>
    </row>
    <row r="8" spans="1:19">
      <c r="A8" s="26">
        <v>44348</v>
      </c>
      <c r="B8" s="28"/>
      <c r="C8" s="28"/>
      <c r="D8" s="28"/>
      <c r="E8" s="28"/>
      <c r="F8" s="27"/>
      <c r="G8" s="6"/>
      <c r="Q8" s="138"/>
      <c r="R8" s="138"/>
      <c r="S8" s="138"/>
    </row>
    <row r="9" spans="1:19">
      <c r="A9" s="26">
        <v>44378</v>
      </c>
      <c r="B9" s="28"/>
      <c r="C9" s="28"/>
      <c r="D9" s="28"/>
      <c r="E9" s="28"/>
      <c r="F9" s="27"/>
      <c r="Q9" s="138"/>
      <c r="R9" s="138"/>
      <c r="S9" s="138"/>
    </row>
    <row r="10" spans="1:19" s="328" customFormat="1">
      <c r="A10" s="26">
        <v>44409</v>
      </c>
      <c r="B10" s="28"/>
      <c r="C10" s="28"/>
      <c r="D10" s="28"/>
      <c r="E10" s="28"/>
      <c r="F10" s="27"/>
      <c r="I10" s="378"/>
      <c r="L10" s="378"/>
      <c r="N10" s="447"/>
      <c r="Q10" s="138"/>
      <c r="R10" s="138"/>
      <c r="S10" s="138"/>
    </row>
    <row r="11" spans="1:19" s="336" customFormat="1">
      <c r="A11" s="26">
        <v>44440</v>
      </c>
      <c r="B11" s="28"/>
      <c r="C11" s="28"/>
      <c r="D11" s="28"/>
      <c r="E11" s="28"/>
      <c r="F11" s="27"/>
      <c r="I11" s="378"/>
      <c r="L11" s="378"/>
      <c r="N11" s="447"/>
      <c r="Q11" s="138"/>
      <c r="R11" s="138"/>
      <c r="S11" s="138"/>
    </row>
    <row r="12" spans="1:19" s="336" customFormat="1">
      <c r="A12" s="26">
        <v>44470</v>
      </c>
      <c r="B12" s="28"/>
      <c r="C12" s="28"/>
      <c r="D12" s="338"/>
      <c r="E12" s="28"/>
      <c r="F12" s="27"/>
      <c r="I12" s="378"/>
      <c r="L12" s="378"/>
      <c r="N12" s="447"/>
      <c r="Q12" s="138"/>
      <c r="R12" s="138"/>
      <c r="S12" s="138"/>
    </row>
    <row r="13" spans="1:19" s="336" customFormat="1">
      <c r="A13" s="26">
        <v>44501</v>
      </c>
      <c r="B13" s="28"/>
      <c r="C13" s="28"/>
      <c r="D13" s="28"/>
      <c r="E13" s="28"/>
      <c r="F13" s="27"/>
      <c r="I13" s="378"/>
      <c r="L13" s="378"/>
      <c r="N13" s="447"/>
      <c r="Q13" s="138"/>
      <c r="R13" s="138"/>
      <c r="S13" s="138"/>
    </row>
    <row r="14" spans="1:19" s="336" customFormat="1">
      <c r="A14" s="26">
        <v>44531</v>
      </c>
      <c r="B14" s="28"/>
      <c r="C14" s="28"/>
      <c r="D14" s="28"/>
      <c r="E14" s="28"/>
      <c r="F14" s="27"/>
      <c r="I14" s="378"/>
      <c r="L14" s="378"/>
      <c r="N14" s="447"/>
      <c r="Q14" s="138"/>
      <c r="R14" s="138"/>
      <c r="S14" s="138"/>
    </row>
    <row r="15" spans="1:19" s="447" customFormat="1">
      <c r="A15" s="6"/>
      <c r="B15" s="6"/>
      <c r="C15" s="6"/>
      <c r="D15" s="6"/>
      <c r="E15" s="6"/>
      <c r="F15" s="6"/>
      <c r="Q15" s="138"/>
      <c r="R15" s="138"/>
      <c r="S15" s="138"/>
    </row>
    <row r="16" spans="1:19" ht="15" customHeight="1">
      <c r="A16" s="457" t="s">
        <v>699</v>
      </c>
      <c r="B16" s="457"/>
      <c r="C16" s="457"/>
      <c r="D16" s="457"/>
      <c r="E16" s="457"/>
      <c r="F16" s="457"/>
      <c r="G16" s="6"/>
      <c r="H16" s="6"/>
      <c r="I16" s="164"/>
    </row>
    <row r="17" spans="1:21">
      <c r="A17" s="457"/>
      <c r="B17" s="457"/>
      <c r="C17" s="457"/>
      <c r="D17" s="457"/>
      <c r="E17" s="457"/>
      <c r="F17" s="457"/>
      <c r="G17" s="164"/>
      <c r="H17" s="164"/>
      <c r="I17" s="164"/>
    </row>
    <row r="18" spans="1:21" ht="18" customHeight="1">
      <c r="A18" s="457"/>
      <c r="B18" s="457"/>
      <c r="C18" s="457"/>
      <c r="D18" s="457"/>
      <c r="E18" s="457"/>
      <c r="F18" s="457"/>
      <c r="G18" s="164"/>
      <c r="H18" s="496" t="s">
        <v>514</v>
      </c>
      <c r="I18" s="496"/>
      <c r="J18" s="496"/>
      <c r="K18" s="496"/>
      <c r="L18" s="496"/>
      <c r="M18" s="496"/>
      <c r="N18" s="496"/>
      <c r="O18" s="496"/>
      <c r="P18" s="496"/>
      <c r="Q18" s="496"/>
      <c r="R18" s="496"/>
      <c r="S18" s="496"/>
      <c r="T18" s="496"/>
      <c r="U18" s="496"/>
    </row>
    <row r="19" spans="1:21" ht="42.75" customHeight="1">
      <c r="A19" s="457"/>
      <c r="B19" s="457"/>
      <c r="C19" s="457"/>
      <c r="D19" s="457"/>
      <c r="E19" s="457"/>
      <c r="F19" s="457"/>
      <c r="H19" s="25" t="s">
        <v>97</v>
      </c>
      <c r="I19" s="23" t="s">
        <v>515</v>
      </c>
      <c r="J19" s="22" t="s">
        <v>516</v>
      </c>
      <c r="K19" s="23" t="s">
        <v>610</v>
      </c>
      <c r="L19" s="22" t="s">
        <v>517</v>
      </c>
      <c r="M19" s="23" t="s">
        <v>611</v>
      </c>
      <c r="N19" s="22" t="s">
        <v>696</v>
      </c>
      <c r="T19" s="171"/>
    </row>
    <row r="20" spans="1:21" ht="27.75" customHeight="1">
      <c r="A20" s="457"/>
      <c r="B20" s="457"/>
      <c r="C20" s="457"/>
      <c r="D20" s="457"/>
      <c r="E20" s="457"/>
      <c r="F20" s="457"/>
      <c r="H20" s="26" t="s">
        <v>595</v>
      </c>
      <c r="I20" s="28">
        <v>29181</v>
      </c>
      <c r="J20" s="28">
        <v>28756</v>
      </c>
      <c r="K20" s="27">
        <f>F3</f>
        <v>13141</v>
      </c>
      <c r="L20" s="330">
        <f>((J20-I20)/I20)*100</f>
        <v>-1.4564271272403275</v>
      </c>
      <c r="M20" s="330">
        <f>((K20-J20)/J20)*100</f>
        <v>-54.301710947280569</v>
      </c>
      <c r="N20" s="330">
        <f>((K20-I20)/I20)*100</f>
        <v>-54.967273225729073</v>
      </c>
      <c r="T20" s="171"/>
    </row>
    <row r="21" spans="1:21">
      <c r="A21" s="457"/>
      <c r="B21" s="457"/>
      <c r="C21" s="457"/>
      <c r="D21" s="457"/>
      <c r="E21" s="457"/>
      <c r="F21" s="457"/>
      <c r="H21" s="26" t="s">
        <v>83</v>
      </c>
      <c r="I21" s="28">
        <v>26188</v>
      </c>
      <c r="J21" s="420">
        <v>26145</v>
      </c>
      <c r="K21" s="27">
        <v>13255</v>
      </c>
      <c r="L21" s="330">
        <f t="shared" ref="L21:L31" si="0">((J21-I21)/I21)*100</f>
        <v>-0.16419734229418054</v>
      </c>
      <c r="M21" s="330">
        <f>((K21-J21)/J21)*100</f>
        <v>-49.301969783897491</v>
      </c>
      <c r="N21" s="330">
        <f t="shared" ref="N21:N23" si="1">((K21-I21)/I21)*100</f>
        <v>-49.385214602107837</v>
      </c>
      <c r="T21" s="171"/>
    </row>
    <row r="22" spans="1:21">
      <c r="A22" s="457"/>
      <c r="B22" s="457"/>
      <c r="C22" s="457"/>
      <c r="D22" s="457"/>
      <c r="E22" s="457"/>
      <c r="F22" s="457"/>
      <c r="H22" s="26" t="s">
        <v>84</v>
      </c>
      <c r="I22" s="28">
        <v>29566</v>
      </c>
      <c r="J22" s="28">
        <v>19538</v>
      </c>
      <c r="K22" s="27">
        <v>17198</v>
      </c>
      <c r="L22" s="330">
        <f t="shared" si="0"/>
        <v>-33.917337482243113</v>
      </c>
      <c r="M22" s="330">
        <f>((K22-J22)/J22)*100</f>
        <v>-11.976660866004709</v>
      </c>
      <c r="N22" s="330">
        <f t="shared" si="1"/>
        <v>-41.83183386322127</v>
      </c>
    </row>
    <row r="23" spans="1:21">
      <c r="A23" s="457"/>
      <c r="B23" s="457"/>
      <c r="C23" s="457"/>
      <c r="D23" s="457"/>
      <c r="E23" s="457"/>
      <c r="F23" s="457"/>
      <c r="G23" s="12"/>
      <c r="H23" s="140" t="s">
        <v>85</v>
      </c>
      <c r="I23" s="203">
        <v>28557</v>
      </c>
      <c r="J23" s="450">
        <v>6497</v>
      </c>
      <c r="K23" s="141">
        <v>15787</v>
      </c>
      <c r="L23" s="321">
        <f t="shared" si="0"/>
        <v>-77.249010750428965</v>
      </c>
      <c r="M23" s="321">
        <f>((K23-J23)/J23)*100</f>
        <v>142.98907187932892</v>
      </c>
      <c r="N23" s="321">
        <f t="shared" si="1"/>
        <v>-44.717582379101444</v>
      </c>
    </row>
    <row r="24" spans="1:21">
      <c r="A24" s="457"/>
      <c r="B24" s="457"/>
      <c r="C24" s="457"/>
      <c r="D24" s="457"/>
      <c r="E24" s="457"/>
      <c r="F24" s="457"/>
      <c r="G24" s="6"/>
      <c r="H24" s="26" t="s">
        <v>86</v>
      </c>
      <c r="I24" s="28">
        <v>29444</v>
      </c>
      <c r="J24" s="28">
        <v>7911</v>
      </c>
      <c r="K24" s="27"/>
      <c r="L24" s="12">
        <f t="shared" si="0"/>
        <v>-73.13204727618529</v>
      </c>
      <c r="M24" s="12"/>
      <c r="N24" s="12"/>
    </row>
    <row r="25" spans="1:21">
      <c r="A25" s="457"/>
      <c r="B25" s="457"/>
      <c r="C25" s="457"/>
      <c r="D25" s="457"/>
      <c r="E25" s="457"/>
      <c r="F25" s="457"/>
      <c r="G25" s="6"/>
      <c r="H25" s="26" t="s">
        <v>87</v>
      </c>
      <c r="I25" s="28">
        <v>30042</v>
      </c>
      <c r="J25" s="28">
        <v>12822</v>
      </c>
      <c r="K25" s="27"/>
      <c r="L25" s="12">
        <f t="shared" si="0"/>
        <v>-57.319752346714601</v>
      </c>
      <c r="M25" s="12"/>
      <c r="N25" s="12"/>
    </row>
    <row r="26" spans="1:21">
      <c r="A26" s="457"/>
      <c r="B26" s="457"/>
      <c r="C26" s="457"/>
      <c r="D26" s="457"/>
      <c r="E26" s="457"/>
      <c r="F26" s="457"/>
      <c r="G26" s="6"/>
      <c r="H26" s="26" t="s">
        <v>88</v>
      </c>
      <c r="I26" s="28">
        <v>35388</v>
      </c>
      <c r="J26" s="28">
        <v>17983</v>
      </c>
      <c r="K26" s="27"/>
      <c r="L26" s="12">
        <f t="shared" si="0"/>
        <v>-49.18333898496666</v>
      </c>
      <c r="M26" s="330"/>
      <c r="N26" s="330"/>
    </row>
    <row r="27" spans="1:21">
      <c r="H27" s="26" t="s">
        <v>89</v>
      </c>
      <c r="I27" s="28">
        <v>30425</v>
      </c>
      <c r="J27" s="338">
        <v>15247</v>
      </c>
      <c r="K27" s="27"/>
      <c r="L27" s="12">
        <f t="shared" si="0"/>
        <v>-49.886606409202962</v>
      </c>
      <c r="M27" s="330"/>
      <c r="N27" s="330"/>
    </row>
    <row r="28" spans="1:21">
      <c r="H28" s="26" t="s">
        <v>90</v>
      </c>
      <c r="I28" s="28">
        <v>33658</v>
      </c>
      <c r="J28" s="338">
        <v>17475</v>
      </c>
      <c r="K28" s="27"/>
      <c r="L28" s="12">
        <f t="shared" si="0"/>
        <v>-48.080694040049913</v>
      </c>
      <c r="M28" s="330"/>
      <c r="N28" s="330"/>
    </row>
    <row r="29" spans="1:21">
      <c r="H29" s="26" t="s">
        <v>91</v>
      </c>
      <c r="I29" s="28">
        <v>35515</v>
      </c>
      <c r="J29" s="338">
        <v>17219</v>
      </c>
      <c r="K29" s="27"/>
      <c r="L29" s="12">
        <f t="shared" si="0"/>
        <v>-51.51626073490074</v>
      </c>
      <c r="M29" s="330"/>
      <c r="N29" s="330"/>
    </row>
    <row r="30" spans="1:21">
      <c r="H30" s="26" t="s">
        <v>92</v>
      </c>
      <c r="I30" s="28">
        <v>31833</v>
      </c>
      <c r="J30" s="338">
        <v>16755</v>
      </c>
      <c r="K30" s="27"/>
      <c r="L30" s="12">
        <f t="shared" si="0"/>
        <v>-47.365941004617852</v>
      </c>
      <c r="M30" s="330"/>
      <c r="N30" s="330"/>
    </row>
    <row r="31" spans="1:21">
      <c r="H31" s="140" t="s">
        <v>93</v>
      </c>
      <c r="I31" s="28">
        <v>28959</v>
      </c>
      <c r="J31" s="138">
        <v>15429</v>
      </c>
      <c r="K31" s="27"/>
      <c r="L31" s="12">
        <f t="shared" si="0"/>
        <v>-46.721226561690663</v>
      </c>
      <c r="M31" s="321"/>
      <c r="N31" s="321"/>
    </row>
    <row r="33" spans="1:20" ht="15" customHeight="1">
      <c r="C33" s="41"/>
      <c r="D33" s="41"/>
      <c r="E33" s="41"/>
      <c r="H33" s="457" t="s">
        <v>700</v>
      </c>
      <c r="I33" s="457"/>
      <c r="J33" s="457"/>
      <c r="K33" s="457"/>
      <c r="L33" s="457"/>
      <c r="M33" s="457"/>
      <c r="N33" s="457"/>
      <c r="O33" s="457"/>
      <c r="P33" s="457"/>
      <c r="Q33" s="457"/>
      <c r="R33" s="457"/>
      <c r="S33" s="457"/>
      <c r="T33" s="457"/>
    </row>
    <row r="34" spans="1:20">
      <c r="H34" s="457"/>
      <c r="I34" s="457"/>
      <c r="J34" s="457"/>
      <c r="K34" s="457"/>
      <c r="L34" s="457"/>
      <c r="M34" s="457"/>
      <c r="N34" s="457"/>
      <c r="O34" s="457"/>
      <c r="P34" s="457"/>
      <c r="Q34" s="457"/>
      <c r="R34" s="457"/>
      <c r="S34" s="457"/>
      <c r="T34" s="457"/>
    </row>
    <row r="35" spans="1:20">
      <c r="H35" s="457"/>
      <c r="I35" s="457"/>
      <c r="J35" s="457"/>
      <c r="K35" s="457"/>
      <c r="L35" s="457"/>
      <c r="M35" s="457"/>
      <c r="N35" s="457"/>
      <c r="O35" s="457"/>
      <c r="P35" s="457"/>
      <c r="Q35" s="457"/>
      <c r="R35" s="457"/>
      <c r="S35" s="457"/>
      <c r="T35" s="457"/>
    </row>
    <row r="36" spans="1:20">
      <c r="H36" s="457"/>
      <c r="I36" s="457"/>
      <c r="J36" s="457"/>
      <c r="K36" s="457"/>
      <c r="L36" s="457"/>
      <c r="M36" s="457"/>
      <c r="N36" s="457"/>
      <c r="O36" s="457"/>
      <c r="P36" s="457"/>
      <c r="Q36" s="457"/>
      <c r="R36" s="457"/>
      <c r="S36" s="457"/>
      <c r="T36" s="457"/>
    </row>
    <row r="37" spans="1:20">
      <c r="H37" s="457"/>
      <c r="I37" s="457"/>
      <c r="J37" s="457"/>
      <c r="K37" s="457"/>
      <c r="L37" s="457"/>
      <c r="M37" s="457"/>
      <c r="N37" s="457"/>
      <c r="O37" s="457"/>
      <c r="P37" s="457"/>
      <c r="Q37" s="457"/>
      <c r="R37" s="457"/>
      <c r="S37" s="457"/>
      <c r="T37" s="457"/>
    </row>
    <row r="38" spans="1:20">
      <c r="H38" s="457"/>
      <c r="I38" s="457"/>
      <c r="J38" s="457"/>
      <c r="K38" s="457"/>
      <c r="L38" s="457"/>
      <c r="M38" s="457"/>
      <c r="N38" s="457"/>
      <c r="O38" s="457"/>
      <c r="P38" s="457"/>
      <c r="Q38" s="457"/>
      <c r="R38" s="457"/>
      <c r="S38" s="457"/>
      <c r="T38" s="457"/>
    </row>
    <row r="39" spans="1:20">
      <c r="H39" s="457"/>
      <c r="I39" s="457"/>
      <c r="J39" s="457"/>
      <c r="K39" s="457"/>
      <c r="L39" s="457"/>
      <c r="M39" s="457"/>
      <c r="N39" s="457"/>
      <c r="O39" s="457"/>
      <c r="P39" s="457"/>
      <c r="Q39" s="457"/>
      <c r="R39" s="457"/>
      <c r="S39" s="457"/>
      <c r="T39" s="457"/>
    </row>
    <row r="40" spans="1:20">
      <c r="H40" s="457"/>
      <c r="I40" s="457"/>
      <c r="J40" s="457"/>
      <c r="K40" s="457"/>
      <c r="L40" s="457"/>
      <c r="M40" s="457"/>
      <c r="N40" s="457"/>
      <c r="O40" s="457"/>
      <c r="P40" s="457"/>
      <c r="Q40" s="457"/>
      <c r="R40" s="457"/>
      <c r="S40" s="457"/>
      <c r="T40" s="457"/>
    </row>
    <row r="41" spans="1:20">
      <c r="H41" s="457"/>
      <c r="I41" s="457"/>
      <c r="J41" s="457"/>
      <c r="K41" s="457"/>
      <c r="L41" s="457"/>
      <c r="M41" s="457"/>
      <c r="N41" s="457"/>
      <c r="O41" s="457"/>
      <c r="P41" s="457"/>
      <c r="Q41" s="457"/>
      <c r="R41" s="457"/>
      <c r="S41" s="457"/>
      <c r="T41" s="457"/>
    </row>
    <row r="42" spans="1:20">
      <c r="M42" s="6"/>
      <c r="N42" s="6"/>
    </row>
    <row r="43" spans="1:20">
      <c r="H43" s="6"/>
      <c r="I43" s="6"/>
      <c r="J43" s="6"/>
      <c r="K43" s="6"/>
      <c r="L43" s="6"/>
      <c r="M43" s="6"/>
      <c r="N43" s="6"/>
      <c r="O43" s="6"/>
    </row>
    <row r="44" spans="1:20">
      <c r="O44" s="6"/>
    </row>
    <row r="46" spans="1:20">
      <c r="A46" s="281" t="s">
        <v>506</v>
      </c>
    </row>
    <row r="48" spans="1:20">
      <c r="A48" s="41" t="s">
        <v>108</v>
      </c>
      <c r="B48" s="41" t="s">
        <v>518</v>
      </c>
    </row>
    <row r="49" spans="1:9">
      <c r="A49" s="41" t="s">
        <v>110</v>
      </c>
      <c r="B49" s="41" t="s">
        <v>47</v>
      </c>
    </row>
    <row r="55" spans="1:9">
      <c r="I55" s="447"/>
    </row>
    <row r="56" spans="1:9">
      <c r="I56" s="447" t="s">
        <v>697</v>
      </c>
    </row>
    <row r="57" spans="1:9">
      <c r="I57" s="447" t="s">
        <v>698</v>
      </c>
    </row>
  </sheetData>
  <sheetProtection algorithmName="SHA-512" hashValue="dEqhhr9ioREt4GjKvqpHF3rhU/Q6kMCQPYg0f6UAQOrkaUIHeFnImUMgeUB9BSb1HgvyljJPsL4W0DXwK0R2kw==" saltValue="nIVcqfxBvEAArmtdNqVh3Q==" spinCount="100000" sheet="1" objects="1" scenarios="1"/>
  <mergeCells count="4">
    <mergeCell ref="A1:F1"/>
    <mergeCell ref="A16:F26"/>
    <mergeCell ref="H18:U18"/>
    <mergeCell ref="H33:T4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K21" sqref="K2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87" t="s">
        <v>701</v>
      </c>
      <c r="B1" s="487"/>
      <c r="C1" s="487"/>
      <c r="D1" s="487"/>
      <c r="E1" s="487"/>
      <c r="F1" s="487"/>
      <c r="G1" s="487"/>
      <c r="H1" s="487"/>
    </row>
    <row r="2" spans="1:24" ht="30.75" customHeight="1">
      <c r="A2" s="63" t="s">
        <v>97</v>
      </c>
      <c r="B2" s="62" t="s">
        <v>112</v>
      </c>
      <c r="C2" s="63" t="s">
        <v>116</v>
      </c>
      <c r="D2" s="62" t="s">
        <v>114</v>
      </c>
      <c r="E2" s="63" t="s">
        <v>113</v>
      </c>
      <c r="F2" s="62" t="s">
        <v>115</v>
      </c>
      <c r="G2" s="63" t="s">
        <v>146</v>
      </c>
      <c r="H2" s="64" t="s">
        <v>147</v>
      </c>
    </row>
    <row r="3" spans="1:24">
      <c r="A3" s="194" t="s">
        <v>702</v>
      </c>
      <c r="B3" s="6">
        <v>504</v>
      </c>
      <c r="C3" s="6">
        <v>771</v>
      </c>
      <c r="D3" s="6">
        <v>1802</v>
      </c>
      <c r="E3" s="6">
        <v>2370</v>
      </c>
      <c r="F3" s="6">
        <v>2077</v>
      </c>
      <c r="G3" s="6">
        <v>8263</v>
      </c>
      <c r="H3" s="141">
        <v>15787</v>
      </c>
      <c r="N3" s="6"/>
      <c r="O3" s="6"/>
      <c r="P3" s="6"/>
      <c r="Q3" s="6"/>
      <c r="R3" s="6"/>
      <c r="S3" s="6"/>
      <c r="T3" s="6"/>
      <c r="U3" s="6"/>
      <c r="V3" s="6"/>
      <c r="W3" s="6"/>
    </row>
    <row r="4" spans="1:24">
      <c r="A4" s="65"/>
      <c r="C4" s="6"/>
      <c r="D4" s="6"/>
      <c r="E4" s="6"/>
      <c r="F4" s="6"/>
      <c r="G4" s="6"/>
      <c r="J4" s="378"/>
      <c r="K4" s="378"/>
      <c r="L4" s="378"/>
      <c r="M4" s="378"/>
      <c r="N4" s="378"/>
      <c r="O4" s="6"/>
      <c r="P4" s="6"/>
      <c r="Q4" s="6"/>
      <c r="R4" s="6"/>
      <c r="S4" s="6"/>
      <c r="T4" s="6"/>
      <c r="U4" s="6"/>
      <c r="V4" s="6"/>
      <c r="W4" s="6"/>
    </row>
    <row r="5" spans="1:24">
      <c r="I5" s="6"/>
      <c r="J5" s="138"/>
      <c r="K5" s="138"/>
      <c r="L5" s="138"/>
      <c r="M5" s="138"/>
      <c r="N5" s="138"/>
      <c r="O5" s="138"/>
      <c r="P5" s="138"/>
      <c r="Q5" s="6"/>
      <c r="R5" s="6"/>
      <c r="S5" s="6"/>
      <c r="T5" s="6"/>
      <c r="U5" s="6"/>
      <c r="V5" s="6"/>
      <c r="W5" s="6"/>
    </row>
    <row r="6" spans="1:24">
      <c r="H6" s="6"/>
      <c r="I6" s="415"/>
      <c r="J6" s="6"/>
      <c r="K6" s="6"/>
      <c r="L6" s="6"/>
      <c r="M6" s="6"/>
      <c r="N6" s="6"/>
      <c r="O6" s="6"/>
      <c r="P6" s="6"/>
      <c r="Q6" s="66"/>
      <c r="R6" s="6"/>
      <c r="S6" s="6"/>
      <c r="T6" s="6"/>
      <c r="X6" s="6"/>
    </row>
    <row r="7" spans="1:24">
      <c r="I7" s="6"/>
      <c r="J7" s="6"/>
      <c r="K7" s="6"/>
      <c r="L7" s="6"/>
      <c r="M7" s="6"/>
      <c r="N7" s="6"/>
      <c r="O7" s="6"/>
      <c r="P7" s="6"/>
      <c r="Q7" s="6"/>
      <c r="R7" s="6"/>
      <c r="S7" s="6"/>
      <c r="T7" s="6"/>
    </row>
    <row r="8" spans="1:24">
      <c r="I8" s="138"/>
      <c r="J8" s="138"/>
      <c r="K8" s="138"/>
      <c r="L8" s="138"/>
      <c r="M8" s="138"/>
      <c r="N8" s="138"/>
      <c r="O8" s="138"/>
    </row>
    <row r="9" spans="1:24">
      <c r="I9" s="6"/>
      <c r="J9" s="6"/>
      <c r="K9" s="6"/>
      <c r="L9" s="6"/>
      <c r="M9" s="369"/>
      <c r="N9" s="6"/>
      <c r="O9" s="6"/>
    </row>
    <row r="10" spans="1:24">
      <c r="C10" s="6"/>
      <c r="D10" s="6"/>
      <c r="E10" s="6"/>
      <c r="F10" s="6"/>
      <c r="G10" s="6"/>
      <c r="H10" s="6"/>
      <c r="I10" s="138"/>
      <c r="J10" s="138"/>
      <c r="K10" s="138"/>
      <c r="L10" s="138"/>
      <c r="M10" s="138"/>
      <c r="N10" s="138"/>
      <c r="O10" s="138"/>
      <c r="P10" s="365"/>
    </row>
    <row r="11" spans="1:24">
      <c r="H11" s="138"/>
      <c r="I11" s="138"/>
      <c r="J11" s="138"/>
      <c r="K11" s="138"/>
      <c r="L11" s="138"/>
      <c r="M11" s="138"/>
      <c r="N11" s="138"/>
      <c r="O11" s="138"/>
      <c r="P11" s="138"/>
    </row>
    <row r="12" spans="1:24">
      <c r="G12" s="6"/>
      <c r="H12" s="6"/>
      <c r="I12" s="6"/>
      <c r="J12" s="6"/>
    </row>
    <row r="13" spans="1:24">
      <c r="G13" s="6"/>
      <c r="H13" s="6"/>
      <c r="I13" s="137"/>
      <c r="J13" s="138"/>
      <c r="K13" s="137"/>
      <c r="L13" s="137"/>
      <c r="M13" s="137"/>
      <c r="N13" s="137"/>
      <c r="O13" s="137"/>
      <c r="P13" s="137"/>
    </row>
    <row r="15" spans="1:24">
      <c r="J15" s="6"/>
    </row>
    <row r="24" spans="1:11">
      <c r="A24" s="41" t="s">
        <v>108</v>
      </c>
      <c r="B24" s="41" t="s">
        <v>109</v>
      </c>
    </row>
    <row r="25" spans="1:11">
      <c r="A25" s="41" t="s">
        <v>110</v>
      </c>
      <c r="B25" s="41" t="s">
        <v>47</v>
      </c>
    </row>
    <row r="27" spans="1:11">
      <c r="F27" s="6"/>
      <c r="G27" s="6"/>
      <c r="H27" s="6"/>
      <c r="J27" s="6"/>
      <c r="K27" s="6"/>
    </row>
    <row r="28" spans="1:11">
      <c r="F28" s="6"/>
      <c r="G28" s="6"/>
      <c r="H28" s="6"/>
      <c r="J28" s="6"/>
      <c r="K28" s="6"/>
    </row>
  </sheetData>
  <sheetProtection algorithmName="SHA-512" hashValue="pUz7UtuXbhSP130Putn70CUgTVtgkIL9Tv2fpqVaNG9WF2VukvThZDmTkU4C6APUpDHp2jmzAaG1dAQmOQiBAQ==" saltValue="O0qLCsgRL/Y8JVHtZgURD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I22" sqref="I2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87" t="s">
        <v>703</v>
      </c>
      <c r="B1" s="487"/>
      <c r="C1" s="487"/>
      <c r="D1" s="487"/>
      <c r="E1" s="487"/>
      <c r="F1" s="487"/>
      <c r="G1" s="487"/>
      <c r="H1" s="487"/>
    </row>
    <row r="2" spans="1:17" ht="38.25">
      <c r="A2" s="63" t="s">
        <v>97</v>
      </c>
      <c r="B2" s="62" t="s">
        <v>181</v>
      </c>
      <c r="C2" s="62" t="s">
        <v>180</v>
      </c>
      <c r="D2" s="62" t="s">
        <v>179</v>
      </c>
      <c r="E2" s="63" t="s">
        <v>178</v>
      </c>
      <c r="F2" s="62" t="s">
        <v>177</v>
      </c>
      <c r="G2" s="63" t="s">
        <v>183</v>
      </c>
      <c r="H2" s="64" t="s">
        <v>147</v>
      </c>
    </row>
    <row r="3" spans="1:17">
      <c r="A3" s="194" t="s">
        <v>702</v>
      </c>
      <c r="B3" s="137">
        <v>477</v>
      </c>
      <c r="C3" s="138">
        <v>3950</v>
      </c>
      <c r="D3" s="138">
        <v>8973</v>
      </c>
      <c r="E3" s="138">
        <v>1794</v>
      </c>
      <c r="F3" s="137">
        <v>570</v>
      </c>
      <c r="G3" s="137">
        <v>23</v>
      </c>
      <c r="H3" s="141">
        <v>15787</v>
      </c>
    </row>
    <row r="7" spans="1:17">
      <c r="J7" s="138"/>
      <c r="K7" s="138"/>
      <c r="L7" s="138"/>
      <c r="M7" s="138"/>
      <c r="N7" s="138"/>
      <c r="O7" s="138"/>
      <c r="P7" s="138"/>
      <c r="Q7" s="137"/>
    </row>
    <row r="8" spans="1:17">
      <c r="J8" s="6"/>
      <c r="K8" s="6"/>
      <c r="L8" s="6"/>
      <c r="O8" s="6"/>
    </row>
    <row r="27" spans="1:2">
      <c r="A27" s="41" t="s">
        <v>108</v>
      </c>
      <c r="B27" s="41" t="s">
        <v>109</v>
      </c>
    </row>
    <row r="28" spans="1:2">
      <c r="A28" s="41" t="s">
        <v>110</v>
      </c>
      <c r="B28" s="41" t="s">
        <v>47</v>
      </c>
    </row>
  </sheetData>
  <sheetProtection algorithmName="SHA-512" hashValue="fnvi4jc5HROq4RcPdA/98J2UGQRYxos7OlKZBgpIplfG7WAqEyYiPwdo+MTCv7jKiynVi1+20C1AR+k6P6NAJg==" saltValue="p+nt+P9DvDH8h/ehpSQBJ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I20" sqref="I20"/>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87" t="s">
        <v>704</v>
      </c>
      <c r="B1" s="487"/>
      <c r="C1" s="487"/>
      <c r="D1" s="487"/>
      <c r="E1" s="487"/>
      <c r="F1" s="487"/>
      <c r="G1" s="487"/>
      <c r="H1" s="487"/>
      <c r="I1" s="487"/>
      <c r="J1" s="487"/>
      <c r="K1" s="487"/>
      <c r="L1" s="487"/>
    </row>
    <row r="2" spans="1:16" ht="96.75" customHeight="1">
      <c r="A2" s="63" t="s">
        <v>97</v>
      </c>
      <c r="B2" s="62" t="s">
        <v>580</v>
      </c>
      <c r="C2" s="63" t="s">
        <v>154</v>
      </c>
      <c r="D2" s="62" t="s">
        <v>155</v>
      </c>
      <c r="E2" s="63" t="s">
        <v>156</v>
      </c>
      <c r="F2" s="62" t="s">
        <v>157</v>
      </c>
      <c r="G2" s="63" t="s">
        <v>158</v>
      </c>
      <c r="H2" s="62" t="s">
        <v>159</v>
      </c>
      <c r="I2" s="63" t="s">
        <v>160</v>
      </c>
      <c r="J2" s="62" t="s">
        <v>161</v>
      </c>
      <c r="K2" s="63" t="s">
        <v>162</v>
      </c>
      <c r="L2" s="64" t="s">
        <v>147</v>
      </c>
    </row>
    <row r="3" spans="1:16">
      <c r="A3" s="194" t="s">
        <v>702</v>
      </c>
      <c r="B3" s="138">
        <v>2</v>
      </c>
      <c r="C3" s="138">
        <v>39</v>
      </c>
      <c r="D3" s="138">
        <v>1657</v>
      </c>
      <c r="E3" s="138">
        <v>1291</v>
      </c>
      <c r="F3" s="138">
        <v>1442</v>
      </c>
      <c r="G3" s="138">
        <v>4532</v>
      </c>
      <c r="H3" s="138">
        <v>82</v>
      </c>
      <c r="I3" s="138">
        <v>1955</v>
      </c>
      <c r="J3" s="138">
        <v>649</v>
      </c>
      <c r="K3" s="138">
        <v>4138</v>
      </c>
      <c r="L3" s="141">
        <v>15787</v>
      </c>
    </row>
    <row r="4" spans="1:16">
      <c r="A4" s="65"/>
    </row>
    <row r="8" spans="1:16">
      <c r="G8" s="138"/>
      <c r="H8" s="138"/>
      <c r="I8" s="138"/>
      <c r="J8" s="138"/>
      <c r="K8" s="138"/>
      <c r="L8" s="138"/>
      <c r="M8" s="138"/>
      <c r="N8" s="138"/>
      <c r="O8" s="138"/>
      <c r="P8" s="138"/>
    </row>
    <row r="35" spans="1:2">
      <c r="A35" s="41" t="s">
        <v>108</v>
      </c>
      <c r="B35" s="41" t="s">
        <v>109</v>
      </c>
    </row>
    <row r="36" spans="1:2">
      <c r="A36" s="41" t="s">
        <v>110</v>
      </c>
      <c r="B36" s="41" t="s">
        <v>47</v>
      </c>
    </row>
  </sheetData>
  <sheetProtection algorithmName="SHA-512" hashValue="UuFaZ+A01o1ThBzZ8OPzeSnwYc8YN6tkZVtgV9jNpZAZLKS7KaZJLDlmFp5PQLTWvN2WU7GiyAf9vgMwQIyjbQ==" saltValue="+FF/2kvMkfrtul/FUwgVZ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sqref="A1:K1"/>
    </sheetView>
  </sheetViews>
  <sheetFormatPr baseColWidth="10" defaultRowHeight="15"/>
  <cols>
    <col min="1" max="1" width="25.7109375" style="284" customWidth="1"/>
    <col min="2" max="16384" width="11.42578125" style="284"/>
  </cols>
  <sheetData>
    <row r="1" spans="1:11" ht="28.5" customHeight="1">
      <c r="A1" s="456" t="s">
        <v>520</v>
      </c>
      <c r="B1" s="456"/>
      <c r="C1" s="456"/>
      <c r="D1" s="456"/>
      <c r="E1" s="456"/>
      <c r="F1" s="456"/>
      <c r="G1" s="456"/>
      <c r="H1" s="456"/>
      <c r="I1" s="456"/>
      <c r="J1" s="456"/>
      <c r="K1" s="456"/>
    </row>
    <row r="2" spans="1:11" ht="15.75">
      <c r="A2" s="196" t="s">
        <v>43</v>
      </c>
      <c r="B2" s="195">
        <v>2011</v>
      </c>
      <c r="C2" s="195">
        <v>2012</v>
      </c>
      <c r="D2" s="195">
        <v>2013</v>
      </c>
      <c r="E2" s="195">
        <v>2014</v>
      </c>
      <c r="F2" s="195">
        <v>2015</v>
      </c>
      <c r="G2" s="195">
        <v>2016</v>
      </c>
      <c r="H2" s="195">
        <v>2017</v>
      </c>
      <c r="I2" s="195">
        <v>2018</v>
      </c>
      <c r="J2" s="195">
        <v>2019</v>
      </c>
      <c r="K2" s="195">
        <v>2020</v>
      </c>
    </row>
    <row r="3" spans="1:11">
      <c r="A3" s="3" t="s">
        <v>1</v>
      </c>
      <c r="B3" s="6">
        <v>45134</v>
      </c>
      <c r="C3" s="6">
        <v>46894</v>
      </c>
      <c r="D3" s="6">
        <v>49387</v>
      </c>
      <c r="E3" s="6">
        <v>46667</v>
      </c>
      <c r="F3" s="6">
        <v>45405</v>
      </c>
      <c r="G3" s="6">
        <v>47316</v>
      </c>
      <c r="H3" s="6">
        <v>46833</v>
      </c>
      <c r="I3" s="6">
        <v>47280</v>
      </c>
      <c r="J3" s="6">
        <v>47869</v>
      </c>
      <c r="K3" s="6">
        <v>49030</v>
      </c>
    </row>
    <row r="4" spans="1:11">
      <c r="A4" s="3" t="s">
        <v>2</v>
      </c>
      <c r="B4" s="6">
        <v>5536</v>
      </c>
      <c r="C4" s="6">
        <v>5507</v>
      </c>
      <c r="D4" s="6">
        <v>5497</v>
      </c>
      <c r="E4" s="6">
        <v>5464</v>
      </c>
      <c r="F4" s="6">
        <v>5499</v>
      </c>
      <c r="G4" s="6">
        <v>5458</v>
      </c>
      <c r="H4" s="6">
        <v>5531</v>
      </c>
      <c r="I4" s="6">
        <v>5562</v>
      </c>
      <c r="J4" s="6">
        <v>5551</v>
      </c>
      <c r="K4" s="6">
        <v>5593</v>
      </c>
    </row>
    <row r="5" spans="1:11">
      <c r="A5" s="3" t="s">
        <v>3</v>
      </c>
      <c r="B5" s="6">
        <v>7924</v>
      </c>
      <c r="C5" s="6">
        <v>8090</v>
      </c>
      <c r="D5" s="6">
        <v>7392</v>
      </c>
      <c r="E5" s="6">
        <v>7670</v>
      </c>
      <c r="F5" s="6">
        <v>7327</v>
      </c>
      <c r="G5" s="6">
        <v>7423</v>
      </c>
      <c r="H5" s="6">
        <v>7594</v>
      </c>
      <c r="I5" s="6">
        <v>7831</v>
      </c>
      <c r="J5" s="6">
        <v>7988</v>
      </c>
      <c r="K5" s="6">
        <v>8111</v>
      </c>
    </row>
    <row r="6" spans="1:11">
      <c r="A6" s="3" t="s">
        <v>4</v>
      </c>
      <c r="B6" s="6">
        <v>75339</v>
      </c>
      <c r="C6" s="6">
        <v>77718</v>
      </c>
      <c r="D6" s="6">
        <v>80987</v>
      </c>
      <c r="E6" s="6">
        <v>79890</v>
      </c>
      <c r="F6" s="6">
        <v>79928</v>
      </c>
      <c r="G6" s="6">
        <v>79172</v>
      </c>
      <c r="H6" s="6">
        <v>78930</v>
      </c>
      <c r="I6" s="6">
        <v>79448</v>
      </c>
      <c r="J6" s="6">
        <v>81216</v>
      </c>
      <c r="K6" s="6">
        <v>82777</v>
      </c>
    </row>
    <row r="7" spans="1:11">
      <c r="A7" s="3" t="s">
        <v>5</v>
      </c>
      <c r="B7" s="6">
        <v>5103</v>
      </c>
      <c r="C7" s="6">
        <v>4916</v>
      </c>
      <c r="D7" s="6">
        <v>4961</v>
      </c>
      <c r="E7" s="6">
        <v>4884</v>
      </c>
      <c r="F7" s="6">
        <v>4859</v>
      </c>
      <c r="G7" s="6">
        <v>4832</v>
      </c>
      <c r="H7" s="6">
        <v>4797</v>
      </c>
      <c r="I7" s="6">
        <v>4755</v>
      </c>
      <c r="J7" s="6">
        <v>4778</v>
      </c>
      <c r="K7" s="6">
        <v>4786</v>
      </c>
    </row>
    <row r="8" spans="1:11">
      <c r="A8" s="3" t="s">
        <v>6</v>
      </c>
      <c r="B8" s="6">
        <v>25957</v>
      </c>
      <c r="C8" s="6">
        <v>26290</v>
      </c>
      <c r="D8" s="6">
        <v>26134</v>
      </c>
      <c r="E8" s="6">
        <v>26543</v>
      </c>
      <c r="F8" s="6">
        <v>26490</v>
      </c>
      <c r="G8" s="6">
        <v>26746</v>
      </c>
      <c r="H8" s="6">
        <v>27149</v>
      </c>
      <c r="I8" s="6">
        <v>27641</v>
      </c>
      <c r="J8" s="6">
        <v>27985</v>
      </c>
      <c r="K8" s="6">
        <v>28383</v>
      </c>
    </row>
    <row r="9" spans="1:11">
      <c r="A9" s="3" t="s">
        <v>7</v>
      </c>
      <c r="B9" s="6">
        <v>3015</v>
      </c>
      <c r="C9" s="6">
        <v>2963</v>
      </c>
      <c r="D9" s="6">
        <v>2873</v>
      </c>
      <c r="E9" s="6">
        <v>2846</v>
      </c>
      <c r="F9" s="6">
        <v>2820</v>
      </c>
      <c r="G9" s="6">
        <v>2783</v>
      </c>
      <c r="H9" s="6">
        <v>2743</v>
      </c>
      <c r="I9" s="6">
        <v>2768</v>
      </c>
      <c r="J9" s="6">
        <v>2786</v>
      </c>
      <c r="K9" s="6">
        <v>2818</v>
      </c>
    </row>
    <row r="10" spans="1:11">
      <c r="A10" s="3" t="s">
        <v>8</v>
      </c>
      <c r="B10" s="6">
        <v>5327</v>
      </c>
      <c r="C10" s="6">
        <v>5090</v>
      </c>
      <c r="D10" s="6">
        <v>5086</v>
      </c>
      <c r="E10" s="6">
        <v>5169</v>
      </c>
      <c r="F10" s="6">
        <v>4966</v>
      </c>
      <c r="G10" s="6">
        <v>4916</v>
      </c>
      <c r="H10" s="6">
        <v>4827</v>
      </c>
      <c r="I10" s="6">
        <v>4819</v>
      </c>
      <c r="J10" s="6">
        <v>4871</v>
      </c>
      <c r="K10" s="6">
        <v>4869</v>
      </c>
    </row>
    <row r="11" spans="1:11">
      <c r="A11" s="3" t="s">
        <v>9</v>
      </c>
      <c r="B11" s="6">
        <v>41555</v>
      </c>
      <c r="C11" s="6">
        <v>42545</v>
      </c>
      <c r="D11" s="6">
        <v>43608</v>
      </c>
      <c r="E11" s="6">
        <v>43455</v>
      </c>
      <c r="F11" s="6">
        <v>44846</v>
      </c>
      <c r="G11" s="6">
        <v>45332</v>
      </c>
      <c r="H11" s="6">
        <v>46816</v>
      </c>
      <c r="I11" s="6">
        <v>48374</v>
      </c>
      <c r="J11" s="6">
        <v>50146</v>
      </c>
      <c r="K11" s="6">
        <v>51233</v>
      </c>
    </row>
    <row r="12" spans="1:11">
      <c r="A12" s="3" t="s">
        <v>10</v>
      </c>
      <c r="B12" s="6">
        <v>5455</v>
      </c>
      <c r="C12" s="6">
        <v>5441</v>
      </c>
      <c r="D12" s="6">
        <v>5448</v>
      </c>
      <c r="E12" s="6">
        <v>5482</v>
      </c>
      <c r="F12" s="6">
        <v>5433</v>
      </c>
      <c r="G12" s="6">
        <v>5423</v>
      </c>
      <c r="H12" s="6">
        <v>5426</v>
      </c>
      <c r="I12" s="6">
        <v>5428</v>
      </c>
      <c r="J12" s="6">
        <v>5520</v>
      </c>
      <c r="K12" s="6">
        <v>5540</v>
      </c>
    </row>
    <row r="13" spans="1:11">
      <c r="A13" s="3" t="s">
        <v>11</v>
      </c>
      <c r="B13" s="6">
        <v>20396</v>
      </c>
      <c r="C13" s="6">
        <v>20387</v>
      </c>
      <c r="D13" s="6">
        <v>20537</v>
      </c>
      <c r="E13" s="6">
        <v>20061</v>
      </c>
      <c r="F13" s="6">
        <v>20373</v>
      </c>
      <c r="G13" s="6">
        <v>20460</v>
      </c>
      <c r="H13" s="6">
        <v>20537</v>
      </c>
      <c r="I13" s="6">
        <v>20991</v>
      </c>
      <c r="J13" s="6">
        <v>21368</v>
      </c>
      <c r="K13" s="6">
        <v>21796</v>
      </c>
    </row>
    <row r="14" spans="1:11">
      <c r="A14" s="3" t="s">
        <v>12</v>
      </c>
      <c r="B14" s="6">
        <v>18131</v>
      </c>
      <c r="C14" s="6">
        <v>18445</v>
      </c>
      <c r="D14" s="6">
        <v>18589</v>
      </c>
      <c r="E14" s="6">
        <v>18751</v>
      </c>
      <c r="F14" s="6">
        <v>18777</v>
      </c>
      <c r="G14" s="6">
        <v>19000</v>
      </c>
      <c r="H14" s="6">
        <v>19273</v>
      </c>
      <c r="I14" s="6">
        <v>19739</v>
      </c>
      <c r="J14" s="6">
        <v>20190</v>
      </c>
      <c r="K14" s="6">
        <v>20662</v>
      </c>
    </row>
    <row r="15" spans="1:11">
      <c r="A15" s="3" t="s">
        <v>13</v>
      </c>
      <c r="B15" s="6">
        <v>24147</v>
      </c>
      <c r="C15" s="6">
        <v>23726</v>
      </c>
      <c r="D15" s="6">
        <v>23092</v>
      </c>
      <c r="E15" s="6">
        <v>22913</v>
      </c>
      <c r="F15" s="6">
        <v>22659</v>
      </c>
      <c r="G15" s="6">
        <v>22606</v>
      </c>
      <c r="H15" s="6">
        <v>22558</v>
      </c>
      <c r="I15" s="6">
        <v>22749</v>
      </c>
      <c r="J15" s="6">
        <v>23254</v>
      </c>
      <c r="K15" s="6">
        <v>23316</v>
      </c>
    </row>
    <row r="16" spans="1:11">
      <c r="A16" s="3" t="s">
        <v>14</v>
      </c>
      <c r="B16" s="6">
        <v>153187</v>
      </c>
      <c r="C16" s="6">
        <v>153224</v>
      </c>
      <c r="D16" s="6">
        <v>151718</v>
      </c>
      <c r="E16" s="6">
        <v>153009</v>
      </c>
      <c r="F16" s="6">
        <v>152843</v>
      </c>
      <c r="G16" s="6">
        <v>153111</v>
      </c>
      <c r="H16" s="6">
        <v>153655</v>
      </c>
      <c r="I16" s="6">
        <v>155549</v>
      </c>
      <c r="J16" s="6">
        <v>157503</v>
      </c>
      <c r="K16" s="6">
        <v>158911</v>
      </c>
    </row>
    <row r="17" spans="1:17">
      <c r="A17" s="3" t="s">
        <v>15</v>
      </c>
      <c r="B17" s="6">
        <v>8655</v>
      </c>
      <c r="C17" s="6">
        <v>8806</v>
      </c>
      <c r="D17" s="6">
        <v>8944</v>
      </c>
      <c r="E17" s="6">
        <v>8745</v>
      </c>
      <c r="F17" s="6">
        <v>8752</v>
      </c>
      <c r="G17" s="6">
        <v>8772</v>
      </c>
      <c r="H17" s="6">
        <v>8854</v>
      </c>
      <c r="I17" s="6">
        <v>8956</v>
      </c>
      <c r="J17" s="6">
        <v>9061</v>
      </c>
      <c r="K17" s="6">
        <v>9059</v>
      </c>
    </row>
    <row r="18" spans="1:17">
      <c r="A18" s="3" t="s">
        <v>16</v>
      </c>
      <c r="B18" s="6">
        <v>41706</v>
      </c>
      <c r="C18" s="6">
        <v>41726</v>
      </c>
      <c r="D18" s="6">
        <v>41255</v>
      </c>
      <c r="E18" s="6">
        <v>41179</v>
      </c>
      <c r="F18" s="6">
        <v>41317</v>
      </c>
      <c r="G18" s="6">
        <v>41294</v>
      </c>
      <c r="H18" s="6">
        <v>41500</v>
      </c>
      <c r="I18" s="6">
        <v>41833</v>
      </c>
      <c r="J18" s="6">
        <v>42029</v>
      </c>
      <c r="K18" s="6">
        <v>42187</v>
      </c>
      <c r="M18" s="457" t="s">
        <v>609</v>
      </c>
      <c r="N18" s="457"/>
      <c r="O18" s="457"/>
      <c r="P18" s="457"/>
      <c r="Q18" s="457"/>
    </row>
    <row r="19" spans="1:17">
      <c r="A19" s="3" t="s">
        <v>17</v>
      </c>
      <c r="B19" s="6">
        <v>32817</v>
      </c>
      <c r="C19" s="6">
        <v>32665</v>
      </c>
      <c r="D19" s="6">
        <v>28929</v>
      </c>
      <c r="E19" s="6">
        <v>29435</v>
      </c>
      <c r="F19" s="6">
        <v>29412</v>
      </c>
      <c r="G19" s="6">
        <v>29497</v>
      </c>
      <c r="H19" s="6">
        <v>30036</v>
      </c>
      <c r="I19" s="6">
        <v>30483</v>
      </c>
      <c r="J19" s="6">
        <v>30468</v>
      </c>
      <c r="K19" s="6">
        <v>30492</v>
      </c>
      <c r="M19" s="457"/>
      <c r="N19" s="457"/>
      <c r="O19" s="457"/>
      <c r="P19" s="457"/>
      <c r="Q19" s="457"/>
    </row>
    <row r="20" spans="1:17">
      <c r="A20" s="3" t="s">
        <v>18</v>
      </c>
      <c r="B20" s="6">
        <v>38015</v>
      </c>
      <c r="C20" s="6">
        <v>38028</v>
      </c>
      <c r="D20" s="6">
        <v>37970</v>
      </c>
      <c r="E20" s="6">
        <v>36860</v>
      </c>
      <c r="F20" s="6">
        <v>36276</v>
      </c>
      <c r="G20" s="6">
        <v>36149</v>
      </c>
      <c r="H20" s="6">
        <v>36218</v>
      </c>
      <c r="I20" s="6">
        <v>36405</v>
      </c>
      <c r="J20" s="6">
        <v>36402</v>
      </c>
      <c r="K20" s="6">
        <v>36727</v>
      </c>
      <c r="M20" s="457"/>
      <c r="N20" s="457"/>
      <c r="O20" s="457"/>
      <c r="P20" s="457"/>
      <c r="Q20" s="457"/>
    </row>
    <row r="21" spans="1:17">
      <c r="A21" s="3" t="s">
        <v>19</v>
      </c>
      <c r="B21" s="6">
        <v>17383</v>
      </c>
      <c r="C21" s="6">
        <v>17330</v>
      </c>
      <c r="D21" s="6">
        <v>17465</v>
      </c>
      <c r="E21" s="6">
        <v>17329</v>
      </c>
      <c r="F21" s="6">
        <v>17277</v>
      </c>
      <c r="G21" s="6">
        <v>17191</v>
      </c>
      <c r="H21" s="6">
        <v>17312</v>
      </c>
      <c r="I21" s="6">
        <v>17352</v>
      </c>
      <c r="J21" s="6">
        <v>17370</v>
      </c>
      <c r="K21" s="6">
        <v>17496</v>
      </c>
      <c r="M21" s="457"/>
      <c r="N21" s="457"/>
      <c r="O21" s="457"/>
      <c r="P21" s="457"/>
      <c r="Q21" s="457"/>
    </row>
    <row r="22" spans="1:17">
      <c r="A22" s="3" t="s">
        <v>20</v>
      </c>
      <c r="B22" s="6">
        <v>5093</v>
      </c>
      <c r="C22" s="6">
        <v>5103</v>
      </c>
      <c r="D22" s="6">
        <v>5110</v>
      </c>
      <c r="E22" s="6">
        <v>5053</v>
      </c>
      <c r="F22" s="6">
        <v>4958</v>
      </c>
      <c r="G22" s="6">
        <v>4910</v>
      </c>
      <c r="H22" s="6">
        <v>4828</v>
      </c>
      <c r="I22" s="6">
        <v>4799</v>
      </c>
      <c r="J22" s="6">
        <v>4828</v>
      </c>
      <c r="K22" s="6">
        <v>4873</v>
      </c>
      <c r="M22" s="457"/>
      <c r="N22" s="457"/>
      <c r="O22" s="457"/>
      <c r="P22" s="457"/>
      <c r="Q22" s="457"/>
    </row>
    <row r="23" spans="1:17">
      <c r="A23" s="3" t="s">
        <v>21</v>
      </c>
      <c r="B23" s="6">
        <v>17130</v>
      </c>
      <c r="C23" s="6">
        <v>17555</v>
      </c>
      <c r="D23" s="6">
        <v>16099</v>
      </c>
      <c r="E23" s="6">
        <v>16221</v>
      </c>
      <c r="F23" s="6">
        <v>17090</v>
      </c>
      <c r="G23" s="6">
        <v>17870</v>
      </c>
      <c r="H23" s="6">
        <v>18887</v>
      </c>
      <c r="I23" s="6">
        <v>19672</v>
      </c>
      <c r="J23" s="6">
        <v>20886</v>
      </c>
      <c r="K23" s="6">
        <v>21621</v>
      </c>
      <c r="M23" s="457"/>
      <c r="N23" s="457"/>
      <c r="O23" s="457"/>
      <c r="P23" s="457"/>
      <c r="Q23" s="457"/>
    </row>
    <row r="24" spans="1:17">
      <c r="A24" s="3" t="s">
        <v>22</v>
      </c>
      <c r="B24" s="6">
        <v>222271</v>
      </c>
      <c r="C24" s="6">
        <v>206965</v>
      </c>
      <c r="D24" s="6">
        <v>206593</v>
      </c>
      <c r="E24" s="6">
        <v>205279</v>
      </c>
      <c r="F24" s="6">
        <v>203811</v>
      </c>
      <c r="G24" s="6">
        <v>203585</v>
      </c>
      <c r="H24" s="6">
        <v>203692</v>
      </c>
      <c r="I24" s="6">
        <v>204856</v>
      </c>
      <c r="J24" s="6">
        <v>207312</v>
      </c>
      <c r="K24" s="6">
        <v>209194</v>
      </c>
      <c r="M24" s="457"/>
      <c r="N24" s="457"/>
      <c r="O24" s="457"/>
      <c r="P24" s="457"/>
      <c r="Q24" s="457"/>
    </row>
    <row r="25" spans="1:17">
      <c r="A25" s="3" t="s">
        <v>23</v>
      </c>
      <c r="B25" s="6">
        <v>14333</v>
      </c>
      <c r="C25" s="6">
        <v>14374</v>
      </c>
      <c r="D25" s="6">
        <v>14545</v>
      </c>
      <c r="E25" s="6">
        <v>14296</v>
      </c>
      <c r="F25" s="6">
        <v>14246</v>
      </c>
      <c r="G25" s="6">
        <v>14125</v>
      </c>
      <c r="H25" s="6">
        <v>14189</v>
      </c>
      <c r="I25" s="6">
        <v>14445</v>
      </c>
      <c r="J25" s="6">
        <v>14679</v>
      </c>
      <c r="K25" s="6">
        <v>14953</v>
      </c>
      <c r="M25" s="457"/>
      <c r="N25" s="457"/>
      <c r="O25" s="457"/>
      <c r="P25" s="457"/>
      <c r="Q25" s="457"/>
    </row>
    <row r="26" spans="1:17">
      <c r="A26" s="3" t="s">
        <v>24</v>
      </c>
      <c r="B26" s="6">
        <v>12274</v>
      </c>
      <c r="C26" s="6">
        <v>12392</v>
      </c>
      <c r="D26" s="6">
        <v>12634</v>
      </c>
      <c r="E26" s="6">
        <v>10468</v>
      </c>
      <c r="F26" s="6">
        <v>10690</v>
      </c>
      <c r="G26" s="6">
        <v>11338</v>
      </c>
      <c r="H26" s="6">
        <v>10576</v>
      </c>
      <c r="I26" s="6">
        <v>10755</v>
      </c>
      <c r="J26" s="6">
        <v>11111</v>
      </c>
      <c r="K26" s="6">
        <v>11281</v>
      </c>
      <c r="M26" s="457"/>
      <c r="N26" s="457"/>
      <c r="O26" s="457"/>
      <c r="P26" s="457"/>
      <c r="Q26" s="457"/>
    </row>
    <row r="27" spans="1:17">
      <c r="A27" s="3" t="s">
        <v>25</v>
      </c>
      <c r="B27" s="6">
        <v>9065</v>
      </c>
      <c r="C27" s="6">
        <v>9037</v>
      </c>
      <c r="D27" s="6">
        <v>9076</v>
      </c>
      <c r="E27" s="6">
        <v>8998</v>
      </c>
      <c r="F27" s="6">
        <v>8930</v>
      </c>
      <c r="G27" s="6">
        <v>8873</v>
      </c>
      <c r="H27" s="6">
        <v>8873</v>
      </c>
      <c r="I27" s="6">
        <v>8947</v>
      </c>
      <c r="J27" s="6">
        <v>8934</v>
      </c>
      <c r="K27" s="6">
        <v>8940</v>
      </c>
      <c r="M27" s="457"/>
      <c r="N27" s="457"/>
      <c r="O27" s="457"/>
      <c r="P27" s="457"/>
      <c r="Q27" s="457"/>
    </row>
    <row r="28" spans="1:17">
      <c r="A28" s="3" t="s">
        <v>26</v>
      </c>
      <c r="B28" s="6">
        <v>5257</v>
      </c>
      <c r="C28" s="6">
        <v>5119</v>
      </c>
      <c r="D28" s="6">
        <v>5082</v>
      </c>
      <c r="E28" s="6">
        <v>4727</v>
      </c>
      <c r="F28" s="6">
        <v>4805</v>
      </c>
      <c r="G28" s="6">
        <v>4786</v>
      </c>
      <c r="H28" s="6">
        <v>4848</v>
      </c>
      <c r="I28" s="6">
        <v>4757</v>
      </c>
      <c r="J28" s="6">
        <v>4693</v>
      </c>
      <c r="K28" s="6">
        <v>4743</v>
      </c>
      <c r="M28" s="285"/>
      <c r="N28" s="285"/>
      <c r="O28" s="285"/>
      <c r="P28" s="285"/>
      <c r="Q28" s="285"/>
    </row>
    <row r="29" spans="1:17">
      <c r="A29" s="3" t="s">
        <v>27</v>
      </c>
      <c r="B29" s="6">
        <v>23699</v>
      </c>
      <c r="C29" s="6">
        <v>23718</v>
      </c>
      <c r="D29" s="6">
        <v>23805</v>
      </c>
      <c r="E29" s="6">
        <v>23929</v>
      </c>
      <c r="F29" s="6">
        <v>23893</v>
      </c>
      <c r="G29" s="6">
        <v>23772</v>
      </c>
      <c r="H29" s="6">
        <v>23812</v>
      </c>
      <c r="I29" s="6">
        <v>23961</v>
      </c>
      <c r="J29" s="6">
        <v>24134</v>
      </c>
      <c r="K29" s="6">
        <v>24201</v>
      </c>
    </row>
    <row r="30" spans="1:17">
      <c r="A30" s="3" t="s">
        <v>28</v>
      </c>
      <c r="B30" s="6">
        <v>2903</v>
      </c>
      <c r="C30" s="6">
        <v>2848</v>
      </c>
      <c r="D30" s="6">
        <v>2815</v>
      </c>
      <c r="E30" s="6">
        <v>2775</v>
      </c>
      <c r="F30" s="6">
        <v>2698</v>
      </c>
      <c r="G30" s="6">
        <v>2658</v>
      </c>
      <c r="H30" s="6">
        <v>2650</v>
      </c>
      <c r="I30" s="6">
        <v>2670</v>
      </c>
      <c r="J30" s="6">
        <v>2763</v>
      </c>
      <c r="K30" s="6">
        <v>2852</v>
      </c>
    </row>
    <row r="31" spans="1:17">
      <c r="A31" s="3" t="s">
        <v>29</v>
      </c>
      <c r="B31" s="6">
        <v>10874</v>
      </c>
      <c r="C31" s="6">
        <v>10904</v>
      </c>
      <c r="D31" s="6">
        <v>11078</v>
      </c>
      <c r="E31" s="6">
        <v>11097</v>
      </c>
      <c r="F31" s="6">
        <v>11107</v>
      </c>
      <c r="G31" s="6">
        <v>11114</v>
      </c>
      <c r="H31" s="6">
        <v>11108</v>
      </c>
      <c r="I31" s="6">
        <v>11203</v>
      </c>
      <c r="J31" s="6">
        <v>11294</v>
      </c>
      <c r="K31" s="6">
        <v>11287</v>
      </c>
    </row>
    <row r="32" spans="1:17">
      <c r="A32" s="3" t="s">
        <v>30</v>
      </c>
      <c r="B32" s="6">
        <v>9043</v>
      </c>
      <c r="C32" s="6">
        <v>9049</v>
      </c>
      <c r="D32" s="6">
        <v>9069</v>
      </c>
      <c r="E32" s="6">
        <v>9026</v>
      </c>
      <c r="F32" s="6">
        <v>9026</v>
      </c>
      <c r="G32" s="6">
        <v>8969</v>
      </c>
      <c r="H32" s="6">
        <v>8969</v>
      </c>
      <c r="I32" s="6">
        <v>9040</v>
      </c>
      <c r="J32" s="6">
        <v>9185</v>
      </c>
      <c r="K32" s="6">
        <v>9158</v>
      </c>
    </row>
    <row r="33" spans="1:13">
      <c r="A33" s="3" t="s">
        <v>31</v>
      </c>
      <c r="B33" s="6">
        <v>1831</v>
      </c>
      <c r="C33" s="6">
        <v>1825</v>
      </c>
      <c r="D33" s="6">
        <v>1804</v>
      </c>
      <c r="E33" s="6">
        <v>1715</v>
      </c>
      <c r="F33" s="6">
        <v>1671</v>
      </c>
      <c r="G33" s="6">
        <v>1630</v>
      </c>
      <c r="H33" s="6">
        <v>1615</v>
      </c>
      <c r="I33" s="6">
        <v>1645</v>
      </c>
      <c r="J33" s="6">
        <v>1667</v>
      </c>
      <c r="K33" s="6">
        <v>1715</v>
      </c>
    </row>
    <row r="34" spans="1:13">
      <c r="A34" s="197" t="s">
        <v>0</v>
      </c>
      <c r="B34" s="7">
        <v>908555</v>
      </c>
      <c r="C34" s="7">
        <v>898680</v>
      </c>
      <c r="D34" s="7">
        <v>897582</v>
      </c>
      <c r="E34" s="7">
        <v>889936</v>
      </c>
      <c r="F34" s="7">
        <v>888184</v>
      </c>
      <c r="G34" s="7">
        <v>891111</v>
      </c>
      <c r="H34" s="7">
        <v>894636</v>
      </c>
      <c r="I34" s="7">
        <v>904713</v>
      </c>
      <c r="J34" s="7">
        <v>917841</v>
      </c>
      <c r="K34" s="7">
        <v>928604</v>
      </c>
      <c r="M34" s="6"/>
    </row>
    <row r="35" spans="1:13">
      <c r="M35" s="6"/>
    </row>
    <row r="36" spans="1:13">
      <c r="A36" s="281" t="s">
        <v>506</v>
      </c>
    </row>
    <row r="38" spans="1:13" ht="25.5" customHeight="1">
      <c r="A38" s="458" t="s">
        <v>49</v>
      </c>
      <c r="B38" s="458"/>
      <c r="C38" s="458"/>
      <c r="D38" s="458"/>
      <c r="E38" s="458"/>
      <c r="F38" s="458"/>
      <c r="G38" s="458"/>
      <c r="H38" s="458"/>
    </row>
    <row r="39" spans="1:13">
      <c r="A39" s="10" t="s">
        <v>48</v>
      </c>
    </row>
  </sheetData>
  <sheetProtection algorithmName="SHA-512" hashValue="27UNwXn5EkEFFfCaBTn7j3sgTRM9y9+PXEVXo2fVy+NyMNZ9VJ3LrVw43GpnmvHVaofQX3iHF/mqCVpAxDFB4Q==" saltValue="mrZ1en4TQBQunH9JcrGf3w==" spinCount="100000"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E63" sqref="E63"/>
    </sheetView>
  </sheetViews>
  <sheetFormatPr baseColWidth="10" defaultColWidth="9.140625" defaultRowHeight="12.75"/>
  <cols>
    <col min="1" max="1" width="81.7109375" style="75" customWidth="1"/>
    <col min="2" max="5" width="19.5703125" style="75" customWidth="1"/>
    <col min="6" max="16384" width="9.140625" style="75"/>
  </cols>
  <sheetData>
    <row r="1" spans="1:5" ht="23.25" customHeight="1">
      <c r="A1" s="497" t="s">
        <v>712</v>
      </c>
      <c r="B1" s="497"/>
      <c r="C1" s="497"/>
      <c r="D1" s="497"/>
      <c r="E1" s="497"/>
    </row>
    <row r="2" spans="1:5" ht="15">
      <c r="A2" s="89" t="s">
        <v>185</v>
      </c>
      <c r="B2" s="90"/>
      <c r="C2" s="90"/>
      <c r="D2" s="90"/>
      <c r="E2" s="90"/>
    </row>
    <row r="3" spans="1:5">
      <c r="A3" s="91" t="s">
        <v>186</v>
      </c>
      <c r="B3" s="92"/>
      <c r="C3" s="92"/>
      <c r="D3" s="92"/>
      <c r="E3" s="92"/>
    </row>
    <row r="4" spans="1:5" ht="25.5">
      <c r="A4" s="76" t="s">
        <v>191</v>
      </c>
      <c r="B4" s="79" t="s">
        <v>187</v>
      </c>
      <c r="C4" s="77" t="s">
        <v>188</v>
      </c>
      <c r="D4" s="79" t="s">
        <v>189</v>
      </c>
      <c r="E4" s="77" t="s">
        <v>190</v>
      </c>
    </row>
    <row r="5" spans="1:5" ht="12.75" customHeight="1">
      <c r="A5" s="78" t="s">
        <v>192</v>
      </c>
      <c r="B5" s="80">
        <v>106.086</v>
      </c>
      <c r="C5" s="81">
        <v>0.8</v>
      </c>
      <c r="D5" s="81">
        <v>1.7</v>
      </c>
      <c r="E5" s="82">
        <v>1.1000000000000001</v>
      </c>
    </row>
    <row r="6" spans="1:5">
      <c r="A6" s="78" t="s">
        <v>193</v>
      </c>
      <c r="B6" s="83">
        <v>105.496</v>
      </c>
      <c r="C6" s="84">
        <v>-0.4</v>
      </c>
      <c r="D6" s="84">
        <v>0.9</v>
      </c>
      <c r="E6" s="85">
        <v>-0.4</v>
      </c>
    </row>
    <row r="7" spans="1:5">
      <c r="A7" s="78" t="s">
        <v>194</v>
      </c>
      <c r="B7" s="83">
        <v>119.776</v>
      </c>
      <c r="C7" s="84">
        <v>0.1</v>
      </c>
      <c r="D7" s="84">
        <v>0.9</v>
      </c>
      <c r="E7" s="85">
        <v>0.9</v>
      </c>
    </row>
    <row r="8" spans="1:5">
      <c r="A8" s="78" t="s">
        <v>195</v>
      </c>
      <c r="B8" s="83">
        <v>109.07899999999999</v>
      </c>
      <c r="C8" s="84">
        <v>11.9</v>
      </c>
      <c r="D8" s="84">
        <v>0.9</v>
      </c>
      <c r="E8" s="85">
        <v>-2.2000000000000002</v>
      </c>
    </row>
    <row r="9" spans="1:5">
      <c r="A9" s="78" t="s">
        <v>196</v>
      </c>
      <c r="B9" s="83">
        <v>108.538</v>
      </c>
      <c r="C9" s="84">
        <v>3.3</v>
      </c>
      <c r="D9" s="84">
        <v>8.5</v>
      </c>
      <c r="E9" s="85">
        <v>4.3</v>
      </c>
    </row>
    <row r="10" spans="1:5" ht="12.75" customHeight="1">
      <c r="A10" s="78" t="s">
        <v>197</v>
      </c>
      <c r="B10" s="83">
        <v>98.466999999999999</v>
      </c>
      <c r="C10" s="84">
        <v>0.3</v>
      </c>
      <c r="D10" s="84">
        <v>-0.3</v>
      </c>
      <c r="E10" s="85">
        <v>0.2</v>
      </c>
    </row>
    <row r="11" spans="1:5" ht="12.75" customHeight="1">
      <c r="A11" s="78" t="s">
        <v>198</v>
      </c>
      <c r="B11" s="83">
        <v>99.084999999999994</v>
      </c>
      <c r="C11" s="84">
        <v>0</v>
      </c>
      <c r="D11" s="84">
        <v>-0.5</v>
      </c>
      <c r="E11" s="85">
        <v>-0.1</v>
      </c>
    </row>
    <row r="12" spans="1:5" ht="12.75" customHeight="1">
      <c r="A12" s="78" t="s">
        <v>199</v>
      </c>
      <c r="B12" s="83">
        <v>113.021</v>
      </c>
      <c r="C12" s="84">
        <v>0.1</v>
      </c>
      <c r="D12" s="84">
        <v>5.8</v>
      </c>
      <c r="E12" s="85">
        <v>5.3</v>
      </c>
    </row>
    <row r="13" spans="1:5" ht="12.75" customHeight="1">
      <c r="A13" s="78" t="s">
        <v>200</v>
      </c>
      <c r="B13" s="83">
        <v>101.176</v>
      </c>
      <c r="C13" s="84">
        <v>0.1</v>
      </c>
      <c r="D13" s="84">
        <v>-4.5</v>
      </c>
      <c r="E13" s="85">
        <v>0.5</v>
      </c>
    </row>
    <row r="14" spans="1:5" ht="12.75" customHeight="1">
      <c r="A14" s="78" t="s">
        <v>201</v>
      </c>
      <c r="B14" s="83">
        <v>98.334999999999994</v>
      </c>
      <c r="C14" s="84">
        <v>-0.6</v>
      </c>
      <c r="D14" s="84">
        <v>-1.6</v>
      </c>
      <c r="E14" s="85">
        <v>-0.7</v>
      </c>
    </row>
    <row r="15" spans="1:5" ht="12.75" customHeight="1">
      <c r="A15" s="78" t="s">
        <v>202</v>
      </c>
      <c r="B15" s="83">
        <v>101.136</v>
      </c>
      <c r="C15" s="84">
        <v>0</v>
      </c>
      <c r="D15" s="84">
        <v>-0.5</v>
      </c>
      <c r="E15" s="85">
        <v>-1.1000000000000001</v>
      </c>
    </row>
    <row r="16" spans="1:5" ht="12.75" customHeight="1">
      <c r="A16" s="78" t="s">
        <v>203</v>
      </c>
      <c r="B16" s="83">
        <v>106.828</v>
      </c>
      <c r="C16" s="84">
        <v>-0.2</v>
      </c>
      <c r="D16" s="84">
        <v>-0.5</v>
      </c>
      <c r="E16" s="85">
        <v>0.1</v>
      </c>
    </row>
    <row r="17" spans="1:13" ht="12.75" customHeight="1">
      <c r="A17" s="78" t="s">
        <v>204</v>
      </c>
      <c r="B17" s="86">
        <v>104.267</v>
      </c>
      <c r="C17" s="87">
        <v>-0.1</v>
      </c>
      <c r="D17" s="87">
        <v>0.9</v>
      </c>
      <c r="E17" s="88">
        <v>0.4</v>
      </c>
    </row>
    <row r="18" spans="1:13" ht="12.75" customHeight="1">
      <c r="A18" s="76" t="s">
        <v>205</v>
      </c>
      <c r="B18" s="76"/>
      <c r="C18" s="76"/>
      <c r="D18" s="76"/>
      <c r="E18" s="76"/>
    </row>
    <row r="19" spans="1:13" ht="12.75" customHeight="1">
      <c r="A19" s="78" t="s">
        <v>192</v>
      </c>
      <c r="B19" s="80">
        <v>105.395</v>
      </c>
      <c r="C19" s="81">
        <v>1.4</v>
      </c>
      <c r="D19" s="81">
        <v>0.8</v>
      </c>
      <c r="E19" s="82">
        <v>1.1000000000000001</v>
      </c>
    </row>
    <row r="20" spans="1:13" ht="12.75" customHeight="1">
      <c r="A20" s="78" t="s">
        <v>193</v>
      </c>
      <c r="B20" s="83">
        <v>107.111</v>
      </c>
      <c r="C20" s="84">
        <v>0.6</v>
      </c>
      <c r="D20" s="84">
        <v>-0.3</v>
      </c>
      <c r="E20" s="85">
        <v>-0.3</v>
      </c>
    </row>
    <row r="21" spans="1:13" ht="12.75" customHeight="1">
      <c r="A21" s="78" t="s">
        <v>194</v>
      </c>
      <c r="B21" s="83">
        <v>118.729</v>
      </c>
      <c r="C21" s="84">
        <v>-0.5</v>
      </c>
      <c r="D21" s="84">
        <v>0.2</v>
      </c>
      <c r="E21" s="85">
        <v>0.3</v>
      </c>
    </row>
    <row r="22" spans="1:13" ht="12.75" customHeight="1">
      <c r="A22" s="78" t="s">
        <v>195</v>
      </c>
      <c r="B22" s="83">
        <v>110.057</v>
      </c>
      <c r="C22" s="84">
        <v>11.1</v>
      </c>
      <c r="D22" s="84">
        <v>0.7</v>
      </c>
      <c r="E22" s="85">
        <v>0.4</v>
      </c>
    </row>
    <row r="23" spans="1:13" ht="12.75" customHeight="1">
      <c r="A23" s="78" t="s">
        <v>196</v>
      </c>
      <c r="B23" s="83">
        <v>107.506</v>
      </c>
      <c r="C23" s="84">
        <v>3.6</v>
      </c>
      <c r="D23" s="84">
        <v>9.4</v>
      </c>
      <c r="E23" s="85">
        <v>4.5999999999999996</v>
      </c>
    </row>
    <row r="24" spans="1:13" ht="12.75" customHeight="1">
      <c r="A24" s="78" t="s">
        <v>197</v>
      </c>
      <c r="B24" s="83">
        <v>98.238</v>
      </c>
      <c r="C24" s="84">
        <v>0.6</v>
      </c>
      <c r="D24" s="84">
        <v>-0.5</v>
      </c>
      <c r="E24" s="85">
        <v>0.2</v>
      </c>
    </row>
    <row r="25" spans="1:13" ht="12.75" customHeight="1">
      <c r="A25" s="78" t="s">
        <v>198</v>
      </c>
      <c r="B25" s="83">
        <v>101.42700000000001</v>
      </c>
      <c r="C25" s="84">
        <v>0.3</v>
      </c>
      <c r="D25" s="84">
        <v>0.5</v>
      </c>
      <c r="E25" s="85">
        <v>0.7</v>
      </c>
    </row>
    <row r="26" spans="1:13" ht="12.75" customHeight="1">
      <c r="A26" s="78" t="s">
        <v>199</v>
      </c>
      <c r="B26" s="83">
        <v>107.35599999999999</v>
      </c>
      <c r="C26" s="84">
        <v>1.3</v>
      </c>
      <c r="D26" s="84">
        <v>0.4</v>
      </c>
      <c r="E26" s="85">
        <v>3.9</v>
      </c>
    </row>
    <row r="27" spans="1:13">
      <c r="A27" s="78" t="s">
        <v>200</v>
      </c>
      <c r="B27" s="83">
        <v>99.153000000000006</v>
      </c>
      <c r="C27" s="84">
        <v>0.1</v>
      </c>
      <c r="D27" s="84">
        <v>-4.7</v>
      </c>
      <c r="E27" s="85">
        <v>0.4</v>
      </c>
      <c r="G27" s="317"/>
      <c r="H27" s="317"/>
      <c r="I27" s="317"/>
      <c r="J27" s="317"/>
      <c r="K27" s="317"/>
      <c r="L27" s="317"/>
      <c r="M27" s="317"/>
    </row>
    <row r="28" spans="1:13">
      <c r="A28" s="78" t="s">
        <v>201</v>
      </c>
      <c r="B28" s="83">
        <v>95.763999999999996</v>
      </c>
      <c r="C28" s="84">
        <v>0.5</v>
      </c>
      <c r="D28" s="84">
        <v>-2.2000000000000002</v>
      </c>
      <c r="E28" s="85">
        <v>-0.7</v>
      </c>
    </row>
    <row r="29" spans="1:13">
      <c r="A29" s="78" t="s">
        <v>202</v>
      </c>
      <c r="B29" s="83">
        <v>101.925</v>
      </c>
      <c r="C29" s="84">
        <v>0</v>
      </c>
      <c r="D29" s="84">
        <v>1.3</v>
      </c>
      <c r="E29" s="85">
        <v>0</v>
      </c>
    </row>
    <row r="30" spans="1:13">
      <c r="A30" s="78" t="s">
        <v>203</v>
      </c>
      <c r="B30" s="83">
        <v>107.82599999999999</v>
      </c>
      <c r="C30" s="84">
        <v>-0.2</v>
      </c>
      <c r="D30" s="84">
        <v>0.2</v>
      </c>
      <c r="E30" s="85">
        <v>0.4</v>
      </c>
    </row>
    <row r="31" spans="1:13">
      <c r="A31" s="78" t="s">
        <v>204</v>
      </c>
      <c r="B31" s="86">
        <v>104.934</v>
      </c>
      <c r="C31" s="87">
        <v>1</v>
      </c>
      <c r="D31" s="87">
        <v>1.3</v>
      </c>
      <c r="E31" s="88">
        <v>0.5</v>
      </c>
    </row>
    <row r="32" spans="1:13">
      <c r="A32" s="76" t="s">
        <v>206</v>
      </c>
      <c r="B32" s="76"/>
      <c r="C32" s="76"/>
      <c r="D32" s="76"/>
      <c r="E32" s="76"/>
    </row>
    <row r="33" spans="1:5">
      <c r="A33" s="78" t="s">
        <v>192</v>
      </c>
      <c r="B33" s="80">
        <v>105.71599999999999</v>
      </c>
      <c r="C33" s="81">
        <v>1.1000000000000001</v>
      </c>
      <c r="D33" s="81">
        <v>1.2</v>
      </c>
      <c r="E33" s="82">
        <v>1.1000000000000001</v>
      </c>
    </row>
    <row r="34" spans="1:5">
      <c r="A34" s="78" t="s">
        <v>193</v>
      </c>
      <c r="B34" s="83">
        <v>106.355</v>
      </c>
      <c r="C34" s="84">
        <v>0.1</v>
      </c>
      <c r="D34" s="84">
        <v>0.3</v>
      </c>
      <c r="E34" s="85">
        <v>-0.4</v>
      </c>
    </row>
    <row r="35" spans="1:5">
      <c r="A35" s="78" t="s">
        <v>194</v>
      </c>
      <c r="B35" s="83">
        <v>119.20699999999999</v>
      </c>
      <c r="C35" s="84">
        <v>-0.2</v>
      </c>
      <c r="D35" s="84">
        <v>0.5</v>
      </c>
      <c r="E35" s="85">
        <v>0.6</v>
      </c>
    </row>
    <row r="36" spans="1:5">
      <c r="A36" s="78" t="s">
        <v>195</v>
      </c>
      <c r="B36" s="83">
        <v>109.59099999999999</v>
      </c>
      <c r="C36" s="84">
        <v>11.5</v>
      </c>
      <c r="D36" s="84">
        <v>0.8</v>
      </c>
      <c r="E36" s="85">
        <v>-0.8</v>
      </c>
    </row>
    <row r="37" spans="1:5">
      <c r="A37" s="78" t="s">
        <v>196</v>
      </c>
      <c r="B37" s="83">
        <v>108.006</v>
      </c>
      <c r="C37" s="84">
        <v>3.5</v>
      </c>
      <c r="D37" s="84">
        <v>9</v>
      </c>
      <c r="E37" s="85">
        <v>4.5</v>
      </c>
    </row>
    <row r="38" spans="1:5" ht="12.75" customHeight="1">
      <c r="A38" s="78" t="s">
        <v>197</v>
      </c>
      <c r="B38" s="83">
        <v>98.343999999999994</v>
      </c>
      <c r="C38" s="84">
        <v>0.4</v>
      </c>
      <c r="D38" s="84">
        <v>-0.4</v>
      </c>
      <c r="E38" s="85">
        <v>0.2</v>
      </c>
    </row>
    <row r="39" spans="1:5">
      <c r="A39" s="78" t="s">
        <v>198</v>
      </c>
      <c r="B39" s="83">
        <v>100.34699999999999</v>
      </c>
      <c r="C39" s="84">
        <v>0.2</v>
      </c>
      <c r="D39" s="84">
        <v>0.1</v>
      </c>
      <c r="E39" s="85">
        <v>0.4</v>
      </c>
    </row>
    <row r="40" spans="1:5">
      <c r="A40" s="78" t="s">
        <v>199</v>
      </c>
      <c r="B40" s="83">
        <v>109.95099999999999</v>
      </c>
      <c r="C40" s="84">
        <v>0.7</v>
      </c>
      <c r="D40" s="84">
        <v>2.9</v>
      </c>
      <c r="E40" s="85">
        <v>4.5999999999999996</v>
      </c>
    </row>
    <row r="41" spans="1:5">
      <c r="A41" s="78" t="s">
        <v>200</v>
      </c>
      <c r="B41" s="83">
        <v>100.149</v>
      </c>
      <c r="C41" s="84">
        <v>0.1</v>
      </c>
      <c r="D41" s="84">
        <v>-4.5999999999999996</v>
      </c>
      <c r="E41" s="85">
        <v>0.4</v>
      </c>
    </row>
    <row r="42" spans="1:5">
      <c r="A42" s="78" t="s">
        <v>201</v>
      </c>
      <c r="B42" s="83">
        <v>96.986999999999995</v>
      </c>
      <c r="C42" s="84">
        <v>0</v>
      </c>
      <c r="D42" s="84">
        <v>-1.9</v>
      </c>
      <c r="E42" s="85">
        <v>-0.7</v>
      </c>
    </row>
    <row r="43" spans="1:5">
      <c r="A43" s="78" t="s">
        <v>202</v>
      </c>
      <c r="B43" s="83">
        <v>101.58</v>
      </c>
      <c r="C43" s="84">
        <v>0</v>
      </c>
      <c r="D43" s="84">
        <v>0.5</v>
      </c>
      <c r="E43" s="85">
        <v>-0.5</v>
      </c>
    </row>
    <row r="44" spans="1:5">
      <c r="A44" s="78" t="s">
        <v>203</v>
      </c>
      <c r="B44" s="83">
        <v>107.372</v>
      </c>
      <c r="C44" s="84">
        <v>-0.2</v>
      </c>
      <c r="D44" s="84">
        <v>-0.1</v>
      </c>
      <c r="E44" s="85">
        <v>0.3</v>
      </c>
    </row>
    <row r="45" spans="1:5">
      <c r="A45" s="78" t="s">
        <v>204</v>
      </c>
      <c r="B45" s="86">
        <v>104.627</v>
      </c>
      <c r="C45" s="87">
        <v>0.5</v>
      </c>
      <c r="D45" s="87">
        <v>1.1000000000000001</v>
      </c>
      <c r="E45" s="88">
        <v>0.5</v>
      </c>
    </row>
    <row r="46" spans="1:5">
      <c r="A46" s="76" t="s">
        <v>207</v>
      </c>
      <c r="B46" s="76"/>
      <c r="C46" s="76"/>
      <c r="D46" s="76"/>
      <c r="E46" s="76"/>
    </row>
    <row r="47" spans="1:5">
      <c r="A47" s="78" t="s">
        <v>192</v>
      </c>
      <c r="B47" s="80">
        <v>106.31100000000001</v>
      </c>
      <c r="C47" s="81">
        <v>1.2</v>
      </c>
      <c r="D47" s="81">
        <v>2.2000000000000002</v>
      </c>
      <c r="E47" s="82">
        <v>1.6</v>
      </c>
    </row>
    <row r="48" spans="1:5">
      <c r="A48" s="78" t="s">
        <v>193</v>
      </c>
      <c r="B48" s="83">
        <v>107.596</v>
      </c>
      <c r="C48" s="84">
        <v>0.3</v>
      </c>
      <c r="D48" s="84">
        <v>0.3</v>
      </c>
      <c r="E48" s="85">
        <v>1.3</v>
      </c>
    </row>
    <row r="49" spans="1:5">
      <c r="A49" s="78" t="s">
        <v>194</v>
      </c>
      <c r="B49" s="83">
        <v>104.914</v>
      </c>
      <c r="C49" s="84">
        <v>0</v>
      </c>
      <c r="D49" s="84">
        <v>-0.1</v>
      </c>
      <c r="E49" s="85">
        <v>0.6</v>
      </c>
    </row>
    <row r="50" spans="1:5">
      <c r="A50" s="78" t="s">
        <v>195</v>
      </c>
      <c r="B50" s="83">
        <v>108.794</v>
      </c>
      <c r="C50" s="84">
        <v>10.3</v>
      </c>
      <c r="D50" s="84">
        <v>1.1000000000000001</v>
      </c>
      <c r="E50" s="85">
        <v>-3.7</v>
      </c>
    </row>
    <row r="51" spans="1:5">
      <c r="A51" s="78" t="s">
        <v>196</v>
      </c>
      <c r="B51" s="83">
        <v>108.41</v>
      </c>
      <c r="C51" s="84">
        <v>3.4</v>
      </c>
      <c r="D51" s="84">
        <v>10</v>
      </c>
      <c r="E51" s="85">
        <v>5.5</v>
      </c>
    </row>
    <row r="52" spans="1:5" ht="12.75" customHeight="1">
      <c r="A52" s="78" t="s">
        <v>197</v>
      </c>
      <c r="B52" s="83">
        <v>101.407</v>
      </c>
      <c r="C52" s="84">
        <v>0.3</v>
      </c>
      <c r="D52" s="84">
        <v>0.6</v>
      </c>
      <c r="E52" s="85">
        <v>0.3</v>
      </c>
    </row>
    <row r="53" spans="1:5">
      <c r="A53" s="78" t="s">
        <v>198</v>
      </c>
      <c r="B53" s="83">
        <v>102.678</v>
      </c>
      <c r="C53" s="84">
        <v>0</v>
      </c>
      <c r="D53" s="84">
        <v>0.6</v>
      </c>
      <c r="E53" s="85">
        <v>0.1</v>
      </c>
    </row>
    <row r="54" spans="1:5">
      <c r="A54" s="78" t="s">
        <v>199</v>
      </c>
      <c r="B54" s="83">
        <v>110.265</v>
      </c>
      <c r="C54" s="84">
        <v>0.1</v>
      </c>
      <c r="D54" s="84">
        <v>7.4</v>
      </c>
      <c r="E54" s="85">
        <v>4.9000000000000004</v>
      </c>
    </row>
    <row r="55" spans="1:5">
      <c r="A55" s="78" t="s">
        <v>200</v>
      </c>
      <c r="B55" s="83">
        <v>100.232</v>
      </c>
      <c r="C55" s="84">
        <v>0.1</v>
      </c>
      <c r="D55" s="84">
        <v>-4.5999999999999996</v>
      </c>
      <c r="E55" s="85">
        <v>0.4</v>
      </c>
    </row>
    <row r="56" spans="1:5">
      <c r="A56" s="78" t="s">
        <v>201</v>
      </c>
      <c r="B56" s="83">
        <v>99.343999999999994</v>
      </c>
      <c r="C56" s="84">
        <v>-0.2</v>
      </c>
      <c r="D56" s="84">
        <v>-1.2</v>
      </c>
      <c r="E56" s="85">
        <v>-0.2</v>
      </c>
    </row>
    <row r="57" spans="1:5">
      <c r="A57" s="78" t="s">
        <v>202</v>
      </c>
      <c r="B57" s="83">
        <v>103.13</v>
      </c>
      <c r="C57" s="84">
        <v>0</v>
      </c>
      <c r="D57" s="84">
        <v>-0.2</v>
      </c>
      <c r="E57" s="85">
        <v>0</v>
      </c>
    </row>
    <row r="58" spans="1:5">
      <c r="A58" s="78" t="s">
        <v>203</v>
      </c>
      <c r="B58" s="83">
        <v>107.077</v>
      </c>
      <c r="C58" s="84">
        <v>0.3</v>
      </c>
      <c r="D58" s="84">
        <v>-0.5</v>
      </c>
      <c r="E58" s="85">
        <v>0.7</v>
      </c>
    </row>
    <row r="59" spans="1:5">
      <c r="A59" s="78" t="s">
        <v>204</v>
      </c>
      <c r="B59" s="86">
        <v>105.473</v>
      </c>
      <c r="C59" s="87">
        <v>0.2</v>
      </c>
      <c r="D59" s="87">
        <v>0.8</v>
      </c>
      <c r="E59" s="88">
        <v>0.4</v>
      </c>
    </row>
    <row r="65" spans="1:1">
      <c r="A65" s="10" t="s">
        <v>208</v>
      </c>
    </row>
    <row r="66" spans="1:1">
      <c r="A66" s="10" t="s">
        <v>48</v>
      </c>
    </row>
  </sheetData>
  <sheetProtection algorithmName="SHA-512" hashValue="8WWzi2PnyjZMZ/OM3wE50nXqm0AjI1MSYMRo1eb9/h9Bx4QRaf4ylBnSZ6Lm1aLry++Z/fwso2NvqV9clE4MBw==" saltValue="V9JsJmbAiiRIGuAtqO3gOw==" spinCount="100000"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O19" sqref="O19"/>
    </sheetView>
  </sheetViews>
  <sheetFormatPr baseColWidth="10" defaultRowHeight="15"/>
  <cols>
    <col min="2" max="2" width="14" customWidth="1"/>
  </cols>
  <sheetData>
    <row r="1" spans="1:20" ht="21" customHeight="1">
      <c r="A1" s="497" t="s">
        <v>281</v>
      </c>
      <c r="B1" s="497"/>
      <c r="C1" s="497"/>
      <c r="D1" s="497"/>
      <c r="E1" s="497"/>
      <c r="F1" s="497"/>
      <c r="G1" s="497"/>
      <c r="H1" s="497"/>
      <c r="I1" s="497"/>
      <c r="J1" s="497"/>
      <c r="K1" s="497"/>
    </row>
    <row r="2" spans="1:20">
      <c r="A2" s="142" t="s">
        <v>185</v>
      </c>
      <c r="B2" s="142"/>
      <c r="C2" s="142"/>
      <c r="D2" s="142"/>
      <c r="E2" s="142"/>
      <c r="F2" s="142"/>
      <c r="G2" s="142"/>
      <c r="H2" s="142"/>
      <c r="I2" s="142"/>
      <c r="J2" s="142"/>
      <c r="K2" s="142"/>
    </row>
    <row r="3" spans="1:20">
      <c r="A3" s="143" t="s">
        <v>282</v>
      </c>
      <c r="B3" s="143"/>
      <c r="C3" s="143"/>
      <c r="D3" s="143"/>
      <c r="E3" s="143"/>
      <c r="F3" s="143"/>
      <c r="G3" s="143"/>
      <c r="H3" s="143"/>
      <c r="I3" s="143"/>
      <c r="J3" s="143"/>
      <c r="K3" s="143"/>
    </row>
    <row r="4" spans="1:20">
      <c r="A4" s="79" t="s">
        <v>97</v>
      </c>
      <c r="B4" s="77" t="s">
        <v>283</v>
      </c>
    </row>
    <row r="5" spans="1:20">
      <c r="A5" s="76" t="s">
        <v>713</v>
      </c>
      <c r="B5" s="144">
        <v>106.086</v>
      </c>
      <c r="L5" s="75"/>
      <c r="M5" s="316"/>
    </row>
    <row r="6" spans="1:20" ht="15" customHeight="1">
      <c r="A6" s="76" t="s">
        <v>657</v>
      </c>
      <c r="B6" s="144">
        <v>105.20399999999999</v>
      </c>
      <c r="K6" s="498" t="s">
        <v>714</v>
      </c>
      <c r="L6" s="498"/>
      <c r="M6" s="498"/>
      <c r="N6" s="498"/>
      <c r="O6" s="498"/>
      <c r="P6" s="498"/>
      <c r="Q6" s="498"/>
    </row>
    <row r="7" spans="1:20">
      <c r="A7" s="76" t="s">
        <v>652</v>
      </c>
      <c r="B7" s="144">
        <v>104.315</v>
      </c>
      <c r="K7" s="498"/>
      <c r="L7" s="498"/>
      <c r="M7" s="498"/>
      <c r="N7" s="498"/>
      <c r="O7" s="498"/>
      <c r="P7" s="498"/>
      <c r="Q7" s="498"/>
    </row>
    <row r="8" spans="1:20">
      <c r="A8" s="76" t="s">
        <v>608</v>
      </c>
      <c r="B8" s="144">
        <v>104.77800000000001</v>
      </c>
      <c r="K8" s="498"/>
      <c r="L8" s="498"/>
      <c r="M8" s="498"/>
      <c r="N8" s="498"/>
      <c r="O8" s="498"/>
      <c r="P8" s="498"/>
      <c r="Q8" s="498"/>
    </row>
    <row r="9" spans="1:20">
      <c r="A9" s="76" t="s">
        <v>603</v>
      </c>
      <c r="B9" s="144">
        <v>104.94799999999999</v>
      </c>
      <c r="K9" s="498"/>
      <c r="L9" s="498"/>
      <c r="M9" s="498"/>
      <c r="N9" s="498"/>
      <c r="O9" s="498"/>
      <c r="P9" s="498"/>
      <c r="Q9" s="498"/>
    </row>
    <row r="10" spans="1:20">
      <c r="A10" s="76" t="s">
        <v>599</v>
      </c>
      <c r="B10" s="144">
        <v>104.797</v>
      </c>
      <c r="K10" s="498"/>
      <c r="L10" s="498"/>
      <c r="M10" s="498"/>
      <c r="N10" s="498"/>
      <c r="O10" s="498"/>
      <c r="P10" s="498"/>
      <c r="Q10" s="498"/>
    </row>
    <row r="11" spans="1:20">
      <c r="A11" s="76" t="s">
        <v>596</v>
      </c>
      <c r="B11" s="144">
        <v>104.794</v>
      </c>
      <c r="K11" s="498"/>
      <c r="L11" s="498"/>
      <c r="M11" s="498"/>
      <c r="N11" s="498"/>
      <c r="O11" s="498"/>
      <c r="P11" s="498"/>
      <c r="Q11" s="498"/>
    </row>
    <row r="12" spans="1:20" ht="15" customHeight="1">
      <c r="A12" s="76" t="s">
        <v>585</v>
      </c>
      <c r="B12" s="144">
        <v>104.041</v>
      </c>
      <c r="K12" s="498"/>
      <c r="L12" s="498"/>
      <c r="M12" s="498"/>
      <c r="N12" s="498"/>
      <c r="O12" s="498"/>
      <c r="P12" s="498"/>
      <c r="Q12" s="498"/>
      <c r="T12" s="318"/>
    </row>
    <row r="13" spans="1:20">
      <c r="A13" s="76" t="s">
        <v>562</v>
      </c>
      <c r="B13" s="144">
        <v>104.095</v>
      </c>
      <c r="K13" s="498"/>
      <c r="L13" s="498"/>
      <c r="M13" s="498"/>
      <c r="N13" s="498"/>
      <c r="O13" s="498"/>
      <c r="P13" s="498"/>
      <c r="Q13" s="498"/>
      <c r="T13" s="318"/>
    </row>
    <row r="14" spans="1:20">
      <c r="A14" s="76" t="s">
        <v>560</v>
      </c>
      <c r="B14" s="144">
        <v>104.137</v>
      </c>
      <c r="K14" s="498"/>
      <c r="L14" s="498"/>
      <c r="M14" s="498"/>
      <c r="N14" s="498"/>
      <c r="O14" s="498"/>
      <c r="P14" s="498"/>
      <c r="Q14" s="498"/>
      <c r="T14" s="318"/>
    </row>
    <row r="15" spans="1:20">
      <c r="A15" s="76" t="s">
        <v>550</v>
      </c>
      <c r="B15" s="144">
        <v>104.94</v>
      </c>
      <c r="K15" s="498"/>
      <c r="L15" s="498"/>
      <c r="M15" s="498"/>
      <c r="N15" s="498"/>
      <c r="O15" s="498"/>
      <c r="P15" s="498"/>
      <c r="Q15" s="498"/>
      <c r="T15" s="318"/>
    </row>
    <row r="16" spans="1:20">
      <c r="A16" s="76" t="s">
        <v>501</v>
      </c>
      <c r="B16" s="144">
        <v>104.35299999999999</v>
      </c>
      <c r="L16" s="75"/>
      <c r="M16" s="75"/>
      <c r="T16" s="318"/>
    </row>
    <row r="17" spans="1:20">
      <c r="A17" s="76" t="s">
        <v>475</v>
      </c>
      <c r="B17" s="144">
        <v>104.29600000000001</v>
      </c>
      <c r="L17" s="75"/>
      <c r="M17" s="75"/>
      <c r="T17" s="318"/>
    </row>
    <row r="18" spans="1:20">
      <c r="K18" s="285"/>
      <c r="L18" s="285"/>
      <c r="M18" s="285"/>
      <c r="N18" s="285"/>
      <c r="T18" s="318"/>
    </row>
    <row r="19" spans="1:20">
      <c r="K19" s="285"/>
      <c r="L19" s="285"/>
      <c r="M19" s="285"/>
      <c r="N19" s="318"/>
      <c r="O19" s="318"/>
      <c r="P19" s="318"/>
      <c r="Q19" s="318"/>
      <c r="R19" s="318"/>
      <c r="S19" s="318"/>
      <c r="T19" s="318"/>
    </row>
    <row r="20" spans="1:20">
      <c r="N20" s="318"/>
      <c r="O20" s="318"/>
      <c r="P20" s="318"/>
      <c r="Q20" s="318"/>
      <c r="R20" s="318"/>
      <c r="S20" s="318"/>
      <c r="T20" s="318"/>
    </row>
    <row r="21" spans="1:20">
      <c r="J21" s="325"/>
      <c r="K21" s="325"/>
      <c r="N21" s="318"/>
      <c r="O21" s="318"/>
      <c r="P21" s="318"/>
      <c r="Q21" s="318"/>
      <c r="R21" s="318"/>
      <c r="S21" s="318"/>
      <c r="T21" s="318"/>
    </row>
    <row r="22" spans="1:20">
      <c r="A22" s="10" t="s">
        <v>208</v>
      </c>
      <c r="N22" s="318"/>
      <c r="O22" s="318"/>
      <c r="P22" s="318"/>
      <c r="Q22" s="318"/>
      <c r="R22" s="318"/>
      <c r="S22" s="318"/>
      <c r="T22" s="318"/>
    </row>
    <row r="23" spans="1:20">
      <c r="A23" s="10" t="s">
        <v>48</v>
      </c>
      <c r="N23" s="318"/>
      <c r="O23" s="318"/>
      <c r="P23" s="318"/>
      <c r="Q23" s="318"/>
      <c r="R23" s="318"/>
      <c r="S23" s="318"/>
      <c r="T23" s="318"/>
    </row>
    <row r="24" spans="1:20">
      <c r="L24" s="325"/>
      <c r="N24" s="318"/>
      <c r="O24" s="318"/>
      <c r="P24" s="318"/>
      <c r="Q24" s="318"/>
      <c r="R24" s="318"/>
      <c r="S24" s="318"/>
      <c r="T24" s="318"/>
    </row>
    <row r="25" spans="1:20">
      <c r="N25" s="318"/>
      <c r="O25" s="318"/>
      <c r="P25" s="318"/>
      <c r="Q25" s="318"/>
      <c r="R25" s="318"/>
      <c r="S25" s="318"/>
      <c r="T25" s="318"/>
    </row>
    <row r="26" spans="1:20">
      <c r="N26" s="318"/>
      <c r="O26" s="318"/>
      <c r="P26" s="318"/>
      <c r="Q26" s="318"/>
      <c r="R26" s="318"/>
      <c r="S26" s="318"/>
      <c r="T26" s="318"/>
    </row>
    <row r="27" spans="1:20">
      <c r="N27" s="318"/>
      <c r="O27" s="318"/>
      <c r="P27" s="318"/>
      <c r="Q27" s="318"/>
      <c r="R27" s="318"/>
      <c r="S27" s="318"/>
      <c r="T27" s="318"/>
    </row>
    <row r="28" spans="1:20">
      <c r="N28" s="318"/>
      <c r="O28" s="318"/>
      <c r="P28" s="318"/>
      <c r="Q28" s="318"/>
      <c r="R28" s="318"/>
      <c r="S28" s="318"/>
      <c r="T28" s="318"/>
    </row>
    <row r="29" spans="1:20">
      <c r="N29" s="318"/>
      <c r="O29" s="318"/>
      <c r="P29" s="318"/>
      <c r="Q29" s="318"/>
      <c r="R29" s="318"/>
      <c r="S29" s="318"/>
      <c r="T29" s="318"/>
    </row>
    <row r="30" spans="1:20">
      <c r="N30" s="318"/>
      <c r="O30" s="318"/>
      <c r="P30" s="318"/>
      <c r="Q30" s="318"/>
      <c r="R30" s="318"/>
      <c r="S30" s="318"/>
      <c r="T30" s="318"/>
    </row>
    <row r="31" spans="1:20">
      <c r="N31" s="318"/>
      <c r="O31" s="318"/>
      <c r="P31" s="318"/>
      <c r="Q31" s="318"/>
      <c r="R31" s="318"/>
      <c r="S31" s="318"/>
      <c r="T31" s="318"/>
    </row>
    <row r="32" spans="1:20">
      <c r="N32" s="318"/>
      <c r="O32" s="318"/>
      <c r="P32" s="318"/>
      <c r="Q32" s="318"/>
      <c r="R32" s="318"/>
      <c r="S32" s="318"/>
      <c r="T32" s="318"/>
    </row>
    <row r="33" spans="14:20">
      <c r="N33" s="318"/>
      <c r="O33" s="318"/>
      <c r="P33" s="318"/>
      <c r="Q33" s="318"/>
      <c r="R33" s="318"/>
      <c r="S33" s="318"/>
      <c r="T33" s="318"/>
    </row>
    <row r="34" spans="14:20">
      <c r="N34" s="318"/>
      <c r="O34" s="318"/>
      <c r="P34" s="318"/>
      <c r="Q34" s="318"/>
      <c r="R34" s="318"/>
      <c r="S34" s="318"/>
      <c r="T34" s="318"/>
    </row>
  </sheetData>
  <sheetProtection algorithmName="SHA-512" hashValue="KRBE7nnpJbW+Fb5Q09nJm9o+3Whn19AZ1dkJshgzAJPMoSO6P/OVdl+SbKECtDVPKE9ivzD0NUk76omgKvdM6g==" saltValue="nyKzmWCadk5bvIwuUP9i6Q==" spinCount="100000"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85" zoomScaleNormal="85" workbookViewId="0">
      <selection activeCell="M21" sqref="M21"/>
    </sheetView>
  </sheetViews>
  <sheetFormatPr baseColWidth="10" defaultRowHeight="15"/>
  <cols>
    <col min="1" max="1" width="22.5703125" style="284" customWidth="1"/>
    <col min="2" max="2" width="17.85546875" style="284" bestFit="1" customWidth="1"/>
    <col min="3" max="3" width="17.85546875" style="398" customWidth="1"/>
    <col min="4" max="4" width="17.85546875" style="284" bestFit="1" customWidth="1"/>
    <col min="5" max="5" width="17.85546875" style="398" customWidth="1"/>
    <col min="6" max="6" width="18.140625" style="284" customWidth="1"/>
    <col min="7" max="7" width="11.42578125" style="284"/>
    <col min="8" max="8" width="12.85546875" style="284" bestFit="1" customWidth="1"/>
    <col min="9" max="9" width="12.42578125" style="284" bestFit="1" customWidth="1"/>
    <col min="10" max="10" width="13.5703125" style="284" bestFit="1" customWidth="1"/>
    <col min="11" max="11" width="11.42578125" style="284"/>
    <col min="12" max="12" width="15.28515625" style="284" bestFit="1" customWidth="1"/>
    <col min="13" max="13" width="21.85546875" style="284" customWidth="1"/>
    <col min="14" max="14" width="21.85546875" style="398" customWidth="1"/>
    <col min="15" max="15" width="21.85546875" style="284" customWidth="1"/>
    <col min="16" max="16" width="14.5703125" style="284" bestFit="1" customWidth="1"/>
    <col min="17" max="16384" width="11.42578125" style="284"/>
  </cols>
  <sheetData>
    <row r="1" spans="1:16" ht="21" customHeight="1">
      <c r="A1" s="499" t="s">
        <v>400</v>
      </c>
      <c r="B1" s="499"/>
      <c r="C1" s="499"/>
      <c r="D1" s="499"/>
      <c r="E1" s="499"/>
      <c r="F1" s="499"/>
      <c r="G1" s="499"/>
      <c r="H1" s="499"/>
      <c r="I1" s="499"/>
      <c r="J1" s="499"/>
      <c r="K1" s="499"/>
      <c r="L1" s="499"/>
      <c r="M1" s="499"/>
      <c r="N1" s="499"/>
      <c r="O1" s="499"/>
    </row>
    <row r="2" spans="1:16">
      <c r="A2" s="500" t="s">
        <v>558</v>
      </c>
      <c r="B2" s="501"/>
      <c r="C2" s="501"/>
      <c r="D2" s="501"/>
      <c r="E2" s="397"/>
    </row>
    <row r="3" spans="1:16" ht="31.5" customHeight="1">
      <c r="A3" s="287" t="s">
        <v>662</v>
      </c>
      <c r="B3" s="173">
        <v>2019</v>
      </c>
      <c r="C3" s="288">
        <v>2020</v>
      </c>
      <c r="D3" s="173">
        <v>2021</v>
      </c>
      <c r="E3" s="288" t="s">
        <v>404</v>
      </c>
      <c r="F3" s="172" t="s">
        <v>651</v>
      </c>
      <c r="G3" s="457" t="s">
        <v>663</v>
      </c>
      <c r="H3" s="457"/>
      <c r="I3" s="457"/>
      <c r="J3" s="457"/>
      <c r="K3" s="457"/>
      <c r="L3" s="502" t="s">
        <v>502</v>
      </c>
      <c r="M3" s="502"/>
      <c r="N3" s="502"/>
      <c r="O3" s="502"/>
    </row>
    <row r="4" spans="1:16" ht="44.25" customHeight="1">
      <c r="A4" s="172" t="s">
        <v>398</v>
      </c>
      <c r="B4" s="187">
        <v>493446844.94999999</v>
      </c>
      <c r="C4" s="187">
        <v>440476101</v>
      </c>
      <c r="D4" s="187">
        <v>358683280.49000001</v>
      </c>
      <c r="E4" s="289">
        <f>((C4-B4)/B4)*100</f>
        <v>-10.734842970850773</v>
      </c>
      <c r="F4" s="289">
        <f>((D4-C4)/C4)*100</f>
        <v>-18.569184644594369</v>
      </c>
      <c r="G4" s="457"/>
      <c r="H4" s="457"/>
      <c r="I4" s="457"/>
      <c r="J4" s="457"/>
      <c r="K4" s="457"/>
      <c r="L4" s="288" t="s">
        <v>97</v>
      </c>
      <c r="M4" s="173">
        <v>2019</v>
      </c>
      <c r="N4" s="288">
        <v>2020</v>
      </c>
      <c r="O4" s="173">
        <v>2021</v>
      </c>
    </row>
    <row r="5" spans="1:16" ht="23.25" customHeight="1">
      <c r="A5" s="288" t="s">
        <v>399</v>
      </c>
      <c r="B5" s="261">
        <v>450948764.79000002</v>
      </c>
      <c r="C5" s="264">
        <v>400629727.95999998</v>
      </c>
      <c r="D5" s="264">
        <v>313500151.81999999</v>
      </c>
      <c r="E5" s="289">
        <f>((C5-B5)/B5)*100</f>
        <v>-11.158482018114153</v>
      </c>
      <c r="F5" s="289">
        <f>((D5-C5)/C5)*100</f>
        <v>-21.748155481037905</v>
      </c>
      <c r="G5" s="457"/>
      <c r="H5" s="457"/>
      <c r="I5" s="457"/>
      <c r="J5" s="457"/>
      <c r="K5" s="457"/>
      <c r="L5" s="290" t="s">
        <v>82</v>
      </c>
      <c r="M5" s="261">
        <v>60376241.119999997</v>
      </c>
      <c r="N5" s="264">
        <v>73541272.079999998</v>
      </c>
      <c r="O5" s="264">
        <v>70659437.780000001</v>
      </c>
    </row>
    <row r="6" spans="1:16">
      <c r="B6" s="187"/>
      <c r="C6" s="187"/>
      <c r="D6" s="187"/>
      <c r="E6" s="414"/>
      <c r="L6" s="291" t="s">
        <v>83</v>
      </c>
      <c r="M6" s="262">
        <v>183799558.44</v>
      </c>
      <c r="N6" s="265">
        <v>314223210.56</v>
      </c>
      <c r="O6" s="265">
        <v>243780529.50999999</v>
      </c>
    </row>
    <row r="7" spans="1:16">
      <c r="L7" s="291" t="s">
        <v>84</v>
      </c>
      <c r="M7" s="262">
        <v>450948764.79000002</v>
      </c>
      <c r="N7" s="265">
        <v>400629727.95999998</v>
      </c>
      <c r="O7" s="265">
        <v>313500151.81999999</v>
      </c>
    </row>
    <row r="8" spans="1:16">
      <c r="L8" s="291" t="s">
        <v>85</v>
      </c>
      <c r="M8" s="262">
        <v>652664797.92999995</v>
      </c>
      <c r="N8" s="266">
        <v>472976005.30000001</v>
      </c>
      <c r="O8" s="266"/>
      <c r="P8" s="164"/>
    </row>
    <row r="9" spans="1:16">
      <c r="L9" s="291" t="s">
        <v>86</v>
      </c>
      <c r="M9" s="262">
        <v>755545392.90999997</v>
      </c>
      <c r="N9" s="266">
        <v>520535204.63999999</v>
      </c>
      <c r="O9" s="266"/>
    </row>
    <row r="10" spans="1:16">
      <c r="L10" s="291" t="s">
        <v>87</v>
      </c>
      <c r="M10" s="262">
        <v>833456873.13</v>
      </c>
      <c r="N10" s="265">
        <v>650606038.41999996</v>
      </c>
      <c r="O10" s="265"/>
    </row>
    <row r="11" spans="1:16">
      <c r="L11" s="291" t="s">
        <v>88</v>
      </c>
      <c r="M11" s="262">
        <v>1014426416.59</v>
      </c>
      <c r="N11" s="265">
        <v>776230884.00999999</v>
      </c>
      <c r="O11" s="265"/>
    </row>
    <row r="12" spans="1:16">
      <c r="K12" s="164"/>
      <c r="L12" s="291" t="s">
        <v>89</v>
      </c>
      <c r="M12" s="262">
        <v>1052771375.61</v>
      </c>
      <c r="N12" s="265">
        <v>843091703.91999996</v>
      </c>
      <c r="O12" s="265"/>
    </row>
    <row r="13" spans="1:16" ht="15" customHeight="1">
      <c r="K13" s="164"/>
      <c r="L13" s="291" t="s">
        <v>90</v>
      </c>
      <c r="M13" s="262">
        <v>1113501979.02</v>
      </c>
      <c r="N13" s="187">
        <v>885218039.45000005</v>
      </c>
      <c r="O13" s="187"/>
    </row>
    <row r="14" spans="1:16">
      <c r="K14" s="164"/>
      <c r="L14" s="291" t="s">
        <v>91</v>
      </c>
      <c r="M14" s="262">
        <v>1344279388.95</v>
      </c>
      <c r="N14" s="265">
        <v>1085119380.4400001</v>
      </c>
      <c r="O14" s="265"/>
      <c r="P14" s="292"/>
    </row>
    <row r="15" spans="1:16">
      <c r="K15" s="164"/>
      <c r="L15" s="291" t="s">
        <v>92</v>
      </c>
      <c r="M15" s="262">
        <v>1472712901.95</v>
      </c>
      <c r="N15" s="265">
        <v>1154797579.55</v>
      </c>
      <c r="O15" s="265"/>
      <c r="P15" s="164"/>
    </row>
    <row r="16" spans="1:16">
      <c r="K16" s="164"/>
      <c r="L16" s="293" t="s">
        <v>93</v>
      </c>
      <c r="M16" s="263">
        <v>1585518179.2</v>
      </c>
      <c r="N16" s="267">
        <v>1234129217.9000001</v>
      </c>
      <c r="O16" s="267"/>
    </row>
    <row r="17" spans="1:16">
      <c r="J17" s="164"/>
    </row>
    <row r="18" spans="1:16">
      <c r="J18" s="164"/>
      <c r="O18" s="164"/>
    </row>
    <row r="19" spans="1:16">
      <c r="J19" s="164"/>
      <c r="L19" s="164"/>
      <c r="O19" s="164"/>
    </row>
    <row r="20" spans="1:16">
      <c r="K20" s="164"/>
      <c r="L20" s="164"/>
      <c r="M20" s="164"/>
      <c r="N20" s="164"/>
      <c r="O20" s="164"/>
      <c r="P20" s="322"/>
    </row>
    <row r="21" spans="1:16">
      <c r="K21" s="164"/>
      <c r="M21" s="164"/>
      <c r="N21" s="164"/>
      <c r="O21" s="164"/>
    </row>
    <row r="22" spans="1:16">
      <c r="K22" s="164"/>
      <c r="L22" s="164"/>
      <c r="M22" s="164"/>
      <c r="N22" s="164"/>
      <c r="P22" s="164"/>
    </row>
    <row r="23" spans="1:16">
      <c r="K23" s="164"/>
      <c r="M23" s="164"/>
      <c r="N23" s="164"/>
      <c r="O23" s="164"/>
    </row>
    <row r="24" spans="1:16">
      <c r="K24" s="164"/>
      <c r="M24" s="164"/>
      <c r="N24" s="164"/>
    </row>
    <row r="25" spans="1:16">
      <c r="K25" s="164"/>
      <c r="M25" s="324"/>
      <c r="N25" s="324"/>
    </row>
    <row r="26" spans="1:16">
      <c r="A26" s="281" t="s">
        <v>506</v>
      </c>
      <c r="K26" s="164"/>
      <c r="M26"/>
    </row>
    <row r="27" spans="1:16">
      <c r="K27" s="164"/>
      <c r="M27" s="324"/>
      <c r="N27" s="324"/>
    </row>
    <row r="28" spans="1:16">
      <c r="A28" s="10" t="s">
        <v>559</v>
      </c>
      <c r="K28" s="164"/>
      <c r="M28" s="324"/>
      <c r="N28" s="324"/>
    </row>
    <row r="29" spans="1:16">
      <c r="A29" s="10" t="s">
        <v>48</v>
      </c>
      <c r="K29" s="164"/>
      <c r="M29" s="324"/>
      <c r="N29" s="324"/>
    </row>
    <row r="30" spans="1:16">
      <c r="A30" s="323"/>
      <c r="K30" s="164"/>
      <c r="M30" s="324"/>
      <c r="N30" s="324"/>
    </row>
    <row r="31" spans="1:16">
      <c r="K31" s="164"/>
      <c r="M31" s="324"/>
      <c r="N31" s="324"/>
    </row>
    <row r="32" spans="1:16">
      <c r="J32" s="164"/>
      <c r="M32" s="324"/>
      <c r="N32" s="324"/>
    </row>
    <row r="33" spans="8:8">
      <c r="H33" s="164"/>
    </row>
  </sheetData>
  <sheetProtection algorithmName="SHA-512" hashValue="FvgFaNMMvJSir2Qz8uT1Odgqgf01jFefqEmX+Al9iY5b+fUKrm0ljmf2pNzQs2YfquNcyBEX6AF/TFxFrt41Rw==" saltValue="Xi1x7krH5M5BahtiVgIn9w==" spinCount="100000"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J40" sqref="J40"/>
    </sheetView>
  </sheetViews>
  <sheetFormatPr baseColWidth="10" defaultRowHeight="15"/>
  <cols>
    <col min="1" max="1" width="11.42578125" style="313"/>
    <col min="2" max="2" width="24.5703125" style="313" bestFit="1" customWidth="1"/>
    <col min="3" max="6" width="14.140625" style="313" customWidth="1"/>
    <col min="7" max="16" width="11.42578125" style="313"/>
    <col min="17" max="18" width="11.42578125" style="313" customWidth="1"/>
    <col min="19" max="19" width="14.7109375" style="313" customWidth="1"/>
    <col min="20" max="20" width="18.5703125" style="313" customWidth="1"/>
    <col min="21" max="22" width="17.7109375" style="313" customWidth="1"/>
    <col min="23" max="16384" width="11.42578125" style="313"/>
  </cols>
  <sheetData>
    <row r="1" spans="1:23" s="74" customFormat="1" ht="33" customHeight="1">
      <c r="A1" s="510" t="s">
        <v>422</v>
      </c>
      <c r="B1" s="510"/>
      <c r="C1" s="510"/>
      <c r="D1" s="510"/>
      <c r="E1" s="510"/>
      <c r="F1" s="510"/>
      <c r="P1" s="504" t="s">
        <v>416</v>
      </c>
      <c r="Q1" s="504"/>
      <c r="R1" s="504"/>
      <c r="S1" s="504"/>
      <c r="T1" s="504"/>
      <c r="U1" s="504"/>
      <c r="V1" s="504"/>
      <c r="W1" s="313"/>
    </row>
    <row r="2" spans="1:23">
      <c r="A2" s="510"/>
      <c r="B2" s="510"/>
      <c r="C2" s="510"/>
      <c r="D2" s="510"/>
      <c r="E2" s="510"/>
      <c r="F2" s="510"/>
      <c r="P2" s="511" t="s">
        <v>426</v>
      </c>
      <c r="Q2" s="512"/>
      <c r="R2" s="512"/>
      <c r="S2" s="512"/>
      <c r="T2" s="512"/>
      <c r="U2" s="512"/>
      <c r="V2" s="512"/>
    </row>
    <row r="3" spans="1:23" ht="30.75" customHeight="1">
      <c r="A3" s="510"/>
      <c r="B3" s="510"/>
      <c r="C3" s="510"/>
      <c r="D3" s="510"/>
      <c r="E3" s="510"/>
      <c r="F3" s="510"/>
      <c r="H3" s="154"/>
      <c r="P3" s="502" t="s">
        <v>661</v>
      </c>
      <c r="Q3" s="508" t="s">
        <v>417</v>
      </c>
      <c r="R3" s="508"/>
      <c r="S3" s="509"/>
      <c r="T3" s="507" t="s">
        <v>418</v>
      </c>
      <c r="U3" s="508"/>
      <c r="V3" s="509"/>
    </row>
    <row r="4" spans="1:23" ht="51">
      <c r="A4" s="178" t="s">
        <v>144</v>
      </c>
      <c r="B4" s="172" t="s">
        <v>405</v>
      </c>
      <c r="C4" s="288" t="s">
        <v>406</v>
      </c>
      <c r="D4" s="172" t="s">
        <v>407</v>
      </c>
      <c r="E4" s="288" t="s">
        <v>408</v>
      </c>
      <c r="F4" s="172" t="s">
        <v>409</v>
      </c>
      <c r="H4" s="174"/>
      <c r="P4" s="502"/>
      <c r="Q4" s="314" t="s">
        <v>419</v>
      </c>
      <c r="R4" s="176" t="s">
        <v>424</v>
      </c>
      <c r="S4" s="177" t="s">
        <v>425</v>
      </c>
      <c r="T4" s="314" t="s">
        <v>419</v>
      </c>
      <c r="U4" s="176" t="s">
        <v>424</v>
      </c>
      <c r="V4" s="177" t="s">
        <v>425</v>
      </c>
    </row>
    <row r="5" spans="1:23">
      <c r="A5" s="179">
        <v>2018</v>
      </c>
      <c r="B5" s="175">
        <v>20116857</v>
      </c>
      <c r="C5" s="175">
        <v>361741</v>
      </c>
      <c r="D5" s="175">
        <v>310795</v>
      </c>
      <c r="E5" s="175">
        <v>21408</v>
      </c>
      <c r="F5" s="175">
        <v>939674</v>
      </c>
      <c r="H5" s="174"/>
      <c r="P5" s="288" t="s">
        <v>420</v>
      </c>
      <c r="Q5" s="268">
        <v>88.02</v>
      </c>
      <c r="R5" s="269">
        <v>-14.32</v>
      </c>
      <c r="S5" s="269">
        <v>-2.46</v>
      </c>
      <c r="T5" s="269">
        <v>88.87</v>
      </c>
      <c r="U5" s="269">
        <v>-14.15</v>
      </c>
      <c r="V5" s="270">
        <v>-0.23</v>
      </c>
    </row>
    <row r="6" spans="1:23">
      <c r="A6" s="180">
        <v>2017</v>
      </c>
      <c r="B6" s="175">
        <v>19436844</v>
      </c>
      <c r="C6" s="175">
        <v>348405</v>
      </c>
      <c r="D6" s="175">
        <v>299143</v>
      </c>
      <c r="E6" s="175">
        <v>21006</v>
      </c>
      <c r="F6" s="175">
        <v>925288</v>
      </c>
      <c r="H6" s="174"/>
      <c r="P6" s="172" t="s">
        <v>421</v>
      </c>
      <c r="Q6" s="271">
        <v>97.86</v>
      </c>
      <c r="R6" s="272">
        <v>-4.62</v>
      </c>
      <c r="S6" s="272">
        <v>-5.57</v>
      </c>
      <c r="T6" s="272">
        <v>100.97</v>
      </c>
      <c r="U6" s="272">
        <v>-4.25</v>
      </c>
      <c r="V6" s="273">
        <v>-0.52</v>
      </c>
    </row>
    <row r="7" spans="1:23" ht="15" customHeight="1">
      <c r="A7" s="180">
        <v>2016</v>
      </c>
      <c r="B7" s="175">
        <v>18301385</v>
      </c>
      <c r="C7" s="175">
        <v>333977</v>
      </c>
      <c r="D7" s="175">
        <v>285414</v>
      </c>
      <c r="E7" s="175">
        <v>20037</v>
      </c>
      <c r="F7" s="175">
        <v>913388</v>
      </c>
      <c r="H7" s="174"/>
      <c r="P7" s="503" t="s">
        <v>717</v>
      </c>
      <c r="Q7" s="503"/>
      <c r="R7" s="503"/>
      <c r="S7" s="503"/>
      <c r="T7" s="503"/>
      <c r="U7" s="503"/>
      <c r="V7" s="503"/>
    </row>
    <row r="8" spans="1:23">
      <c r="A8" s="180">
        <v>2015</v>
      </c>
      <c r="B8" s="175">
        <v>17936027</v>
      </c>
      <c r="C8" s="175">
        <v>327058</v>
      </c>
      <c r="D8" s="175">
        <v>277788</v>
      </c>
      <c r="E8" s="175">
        <v>19806</v>
      </c>
      <c r="F8" s="175">
        <v>905607</v>
      </c>
      <c r="H8" s="174"/>
      <c r="P8" s="503"/>
      <c r="Q8" s="503"/>
      <c r="R8" s="503"/>
      <c r="S8" s="503"/>
      <c r="T8" s="503"/>
      <c r="U8" s="503"/>
      <c r="V8" s="503"/>
    </row>
    <row r="9" spans="1:23" ht="15" customHeight="1">
      <c r="A9" s="180">
        <v>2014</v>
      </c>
      <c r="B9" s="175">
        <v>17172968</v>
      </c>
      <c r="C9" s="175">
        <v>311356</v>
      </c>
      <c r="D9" s="175">
        <v>263135</v>
      </c>
      <c r="E9" s="175">
        <v>19065</v>
      </c>
      <c r="F9" s="175">
        <v>900773</v>
      </c>
      <c r="P9" s="503"/>
      <c r="Q9" s="503"/>
      <c r="R9" s="503"/>
      <c r="S9" s="503"/>
      <c r="T9" s="503"/>
      <c r="U9" s="503"/>
      <c r="V9" s="503"/>
    </row>
    <row r="10" spans="1:23">
      <c r="A10" s="180">
        <v>2013</v>
      </c>
      <c r="B10" s="175">
        <v>17010544</v>
      </c>
      <c r="C10" s="175">
        <v>305948</v>
      </c>
      <c r="D10" s="175">
        <v>258565</v>
      </c>
      <c r="E10" s="175">
        <v>19031</v>
      </c>
      <c r="F10" s="175">
        <v>893855</v>
      </c>
      <c r="P10" s="503"/>
      <c r="Q10" s="503"/>
      <c r="R10" s="503"/>
      <c r="S10" s="503"/>
      <c r="T10" s="503"/>
      <c r="U10" s="503"/>
      <c r="V10" s="503"/>
    </row>
    <row r="11" spans="1:23">
      <c r="A11" s="180">
        <v>2012</v>
      </c>
      <c r="B11" s="175">
        <v>17283334</v>
      </c>
      <c r="C11" s="175">
        <v>312295</v>
      </c>
      <c r="D11" s="175">
        <v>265798</v>
      </c>
      <c r="E11" s="175">
        <v>19535</v>
      </c>
      <c r="F11" s="175">
        <v>884745</v>
      </c>
      <c r="P11" s="503"/>
      <c r="Q11" s="503"/>
      <c r="R11" s="503"/>
      <c r="S11" s="503"/>
      <c r="T11" s="503"/>
      <c r="U11" s="503"/>
      <c r="V11" s="503"/>
    </row>
    <row r="12" spans="1:23">
      <c r="A12" s="180">
        <v>2011</v>
      </c>
      <c r="B12" s="175">
        <v>17836532</v>
      </c>
      <c r="C12" s="175">
        <v>324886</v>
      </c>
      <c r="D12" s="175">
        <v>279003</v>
      </c>
      <c r="E12" s="175">
        <v>20382</v>
      </c>
      <c r="F12" s="175">
        <v>875130</v>
      </c>
      <c r="P12" s="503"/>
      <c r="Q12" s="503"/>
      <c r="R12" s="503"/>
      <c r="S12" s="503"/>
      <c r="T12" s="503"/>
      <c r="U12" s="503"/>
      <c r="V12" s="503"/>
    </row>
    <row r="13" spans="1:23" ht="15" customHeight="1">
      <c r="A13" s="180">
        <v>2010</v>
      </c>
      <c r="B13" s="175">
        <v>17913125</v>
      </c>
      <c r="C13" s="175">
        <v>332709</v>
      </c>
      <c r="D13" s="175">
        <v>286492</v>
      </c>
      <c r="E13" s="175">
        <v>20694</v>
      </c>
      <c r="F13" s="175">
        <v>865640</v>
      </c>
      <c r="G13" s="503" t="s">
        <v>716</v>
      </c>
      <c r="H13" s="503"/>
      <c r="I13" s="503"/>
      <c r="J13" s="503"/>
      <c r="K13" s="503"/>
      <c r="L13" s="503"/>
      <c r="M13" s="503"/>
      <c r="N13" s="503"/>
      <c r="O13" s="503"/>
      <c r="P13" s="503"/>
      <c r="Q13" s="503"/>
      <c r="R13" s="503"/>
      <c r="S13" s="503"/>
      <c r="T13" s="503"/>
      <c r="U13" s="503"/>
      <c r="V13" s="503"/>
    </row>
    <row r="14" spans="1:23">
      <c r="A14" s="180">
        <v>2009</v>
      </c>
      <c r="B14" s="175">
        <v>17294711</v>
      </c>
      <c r="C14" s="175">
        <v>328256</v>
      </c>
      <c r="D14" s="175">
        <v>281652</v>
      </c>
      <c r="E14" s="175">
        <v>20189</v>
      </c>
      <c r="F14" s="175">
        <v>856646</v>
      </c>
      <c r="G14" s="503"/>
      <c r="H14" s="503"/>
      <c r="I14" s="503"/>
      <c r="J14" s="503"/>
      <c r="K14" s="503"/>
      <c r="L14" s="503"/>
      <c r="M14" s="503"/>
      <c r="N14" s="503"/>
      <c r="O14" s="503"/>
      <c r="P14" s="503"/>
      <c r="Q14" s="503"/>
      <c r="R14" s="503"/>
      <c r="S14" s="503"/>
      <c r="T14" s="503"/>
      <c r="U14" s="503"/>
      <c r="V14" s="503"/>
    </row>
    <row r="15" spans="1:23">
      <c r="A15" s="180">
        <v>2008</v>
      </c>
      <c r="B15" s="175">
        <v>18370162</v>
      </c>
      <c r="C15" s="175">
        <v>358140</v>
      </c>
      <c r="D15" s="175">
        <v>308145</v>
      </c>
      <c r="E15" s="175">
        <v>21732</v>
      </c>
      <c r="F15" s="175">
        <v>845317</v>
      </c>
      <c r="G15" s="503"/>
      <c r="H15" s="503"/>
      <c r="I15" s="503"/>
      <c r="J15" s="503"/>
      <c r="K15" s="503"/>
      <c r="L15" s="503"/>
      <c r="M15" s="503"/>
      <c r="N15" s="503"/>
      <c r="O15" s="503"/>
      <c r="P15" s="503"/>
      <c r="Q15" s="503"/>
      <c r="R15" s="503"/>
      <c r="S15" s="503"/>
      <c r="T15" s="503"/>
      <c r="U15" s="503"/>
      <c r="V15" s="503"/>
    </row>
    <row r="16" spans="1:23">
      <c r="A16" s="180">
        <v>2007</v>
      </c>
      <c r="B16" s="175">
        <v>18007815</v>
      </c>
      <c r="C16" s="175">
        <v>371390</v>
      </c>
      <c r="D16" s="175">
        <v>321789</v>
      </c>
      <c r="E16" s="175">
        <v>21812</v>
      </c>
      <c r="F16" s="175">
        <v>825595</v>
      </c>
      <c r="G16" s="503"/>
      <c r="H16" s="503"/>
      <c r="I16" s="503"/>
      <c r="J16" s="503"/>
      <c r="K16" s="503"/>
      <c r="L16" s="503"/>
      <c r="M16" s="503"/>
      <c r="N16" s="503"/>
      <c r="O16" s="503"/>
      <c r="P16" s="503"/>
      <c r="Q16" s="503"/>
      <c r="R16" s="503"/>
      <c r="S16" s="503"/>
      <c r="T16" s="503"/>
      <c r="U16" s="503"/>
      <c r="V16" s="503"/>
    </row>
    <row r="17" spans="1:23" ht="15" customHeight="1">
      <c r="A17" s="180">
        <v>2006</v>
      </c>
      <c r="B17" s="175">
        <v>16828963</v>
      </c>
      <c r="C17" s="175">
        <v>357592</v>
      </c>
      <c r="D17" s="175">
        <v>309185</v>
      </c>
      <c r="E17" s="175">
        <v>20898</v>
      </c>
      <c r="F17" s="175">
        <v>805294</v>
      </c>
      <c r="G17" s="503"/>
      <c r="H17" s="503"/>
      <c r="I17" s="503"/>
      <c r="J17" s="503"/>
      <c r="K17" s="503"/>
      <c r="L17" s="503"/>
      <c r="M17" s="503"/>
      <c r="N17" s="503"/>
      <c r="O17" s="503"/>
      <c r="P17" s="74"/>
      <c r="Q17" s="74"/>
      <c r="R17" s="74"/>
      <c r="S17" s="74"/>
      <c r="T17" s="504" t="s">
        <v>715</v>
      </c>
      <c r="U17" s="504"/>
      <c r="V17" s="504"/>
      <c r="W17" s="504"/>
    </row>
    <row r="18" spans="1:23">
      <c r="A18" s="180">
        <v>2005</v>
      </c>
      <c r="B18" s="175">
        <v>15832506</v>
      </c>
      <c r="C18" s="175">
        <v>342277</v>
      </c>
      <c r="D18" s="175">
        <v>294706</v>
      </c>
      <c r="E18" s="175">
        <v>20176</v>
      </c>
      <c r="F18" s="175">
        <v>784704</v>
      </c>
      <c r="G18" s="503"/>
      <c r="H18" s="503"/>
      <c r="I18" s="503"/>
      <c r="J18" s="503"/>
      <c r="K18" s="503"/>
      <c r="L18" s="503"/>
      <c r="M18" s="503"/>
      <c r="N18" s="503"/>
      <c r="O18" s="503"/>
      <c r="P18" s="74"/>
      <c r="Q18" s="74"/>
      <c r="R18" s="74"/>
      <c r="S18" s="74"/>
      <c r="T18" s="504"/>
      <c r="U18" s="504"/>
      <c r="V18" s="504"/>
      <c r="W18" s="504"/>
    </row>
    <row r="19" spans="1:23" ht="15" customHeight="1">
      <c r="A19" s="180">
        <v>2004</v>
      </c>
      <c r="B19" s="175">
        <v>14590939</v>
      </c>
      <c r="C19" s="175">
        <v>323690</v>
      </c>
      <c r="D19" s="175">
        <v>278102</v>
      </c>
      <c r="E19" s="175">
        <v>19169</v>
      </c>
      <c r="F19" s="175">
        <v>761192</v>
      </c>
      <c r="G19" s="503"/>
      <c r="H19" s="503"/>
      <c r="I19" s="503"/>
      <c r="J19" s="503"/>
      <c r="K19" s="503"/>
      <c r="L19" s="503"/>
      <c r="M19" s="503"/>
      <c r="N19" s="503"/>
      <c r="O19" s="503"/>
      <c r="T19" s="504"/>
      <c r="U19" s="504"/>
      <c r="V19" s="504"/>
      <c r="W19" s="504"/>
    </row>
    <row r="20" spans="1:23" ht="15" customHeight="1">
      <c r="A20" s="180">
        <v>2003</v>
      </c>
      <c r="B20" s="175">
        <v>13559487</v>
      </c>
      <c r="C20" s="175">
        <v>311442</v>
      </c>
      <c r="D20" s="175">
        <v>267821</v>
      </c>
      <c r="E20" s="175">
        <v>18349</v>
      </c>
      <c r="F20" s="175">
        <v>738982</v>
      </c>
      <c r="G20" s="503"/>
      <c r="H20" s="503"/>
      <c r="I20" s="503"/>
      <c r="J20" s="503"/>
      <c r="K20" s="503"/>
      <c r="L20" s="503"/>
      <c r="M20" s="503"/>
      <c r="N20" s="503"/>
      <c r="O20" s="503"/>
      <c r="T20" s="505" t="s">
        <v>548</v>
      </c>
      <c r="U20" s="506"/>
      <c r="V20" s="506"/>
      <c r="W20" s="506"/>
    </row>
    <row r="21" spans="1:23" ht="31.5" customHeight="1">
      <c r="A21" s="180">
        <v>2002</v>
      </c>
      <c r="B21" s="175">
        <v>12601912</v>
      </c>
      <c r="C21" s="175">
        <v>302975</v>
      </c>
      <c r="D21" s="175">
        <v>259493</v>
      </c>
      <c r="E21" s="175">
        <v>17587</v>
      </c>
      <c r="F21" s="175">
        <v>716555</v>
      </c>
      <c r="G21" s="503"/>
      <c r="H21" s="503"/>
      <c r="I21" s="503"/>
      <c r="J21" s="503"/>
      <c r="K21" s="503"/>
      <c r="L21" s="503"/>
      <c r="M21" s="503"/>
      <c r="N21" s="503"/>
      <c r="O21" s="503"/>
      <c r="U21" s="507" t="s">
        <v>418</v>
      </c>
      <c r="V21" s="508"/>
      <c r="W21" s="509"/>
    </row>
    <row r="22" spans="1:23" ht="54" customHeight="1">
      <c r="A22" s="180">
        <v>2001</v>
      </c>
      <c r="B22" s="175">
        <v>11723287</v>
      </c>
      <c r="C22" s="175">
        <v>292590</v>
      </c>
      <c r="D22" s="175">
        <v>251234</v>
      </c>
      <c r="E22" s="175">
        <v>16824</v>
      </c>
      <c r="F22" s="175">
        <v>696805</v>
      </c>
      <c r="G22" s="503"/>
      <c r="H22" s="503"/>
      <c r="I22" s="503"/>
      <c r="J22" s="503"/>
      <c r="K22" s="503"/>
      <c r="L22" s="503"/>
      <c r="M22" s="503"/>
      <c r="N22" s="503"/>
      <c r="O22" s="503"/>
      <c r="T22" s="311" t="s">
        <v>420</v>
      </c>
      <c r="U22" s="314" t="s">
        <v>419</v>
      </c>
      <c r="V22" s="176" t="s">
        <v>424</v>
      </c>
      <c r="W22" s="177" t="s">
        <v>425</v>
      </c>
    </row>
    <row r="23" spans="1:23" ht="15" customHeight="1">
      <c r="A23" s="181">
        <v>2000</v>
      </c>
      <c r="B23" s="175">
        <v>10755822</v>
      </c>
      <c r="C23" s="175">
        <v>279513</v>
      </c>
      <c r="D23" s="175">
        <v>243556</v>
      </c>
      <c r="E23" s="175">
        <v>15623</v>
      </c>
      <c r="F23" s="175">
        <v>688455</v>
      </c>
      <c r="G23" s="503"/>
      <c r="H23" s="503"/>
      <c r="I23" s="503"/>
      <c r="J23" s="503"/>
      <c r="K23" s="503"/>
      <c r="L23" s="503"/>
      <c r="M23" s="503"/>
      <c r="N23" s="503"/>
      <c r="O23" s="503"/>
      <c r="T23" s="315">
        <v>2021</v>
      </c>
      <c r="U23" s="268">
        <v>88.87</v>
      </c>
      <c r="V23" s="268">
        <v>-14.15</v>
      </c>
      <c r="W23" s="268">
        <v>-0.23</v>
      </c>
    </row>
    <row r="24" spans="1:23">
      <c r="G24" s="503"/>
      <c r="H24" s="503"/>
      <c r="I24" s="503"/>
      <c r="J24" s="503"/>
      <c r="K24" s="503"/>
      <c r="L24" s="503"/>
      <c r="M24" s="503"/>
      <c r="N24" s="503"/>
      <c r="O24" s="503"/>
      <c r="T24" s="315">
        <v>2020</v>
      </c>
      <c r="U24" s="268">
        <v>103.52</v>
      </c>
      <c r="V24" s="268">
        <v>-6.23</v>
      </c>
      <c r="W24" s="268">
        <v>-7.28</v>
      </c>
    </row>
    <row r="25" spans="1:23">
      <c r="T25" s="315">
        <v>2019</v>
      </c>
      <c r="U25" s="268">
        <v>110.4</v>
      </c>
      <c r="V25" s="268">
        <v>1.82</v>
      </c>
      <c r="W25" s="268">
        <v>0.54</v>
      </c>
    </row>
    <row r="26" spans="1:23">
      <c r="A26" s="312" t="s">
        <v>423</v>
      </c>
      <c r="T26" s="315">
        <v>2018</v>
      </c>
      <c r="U26" s="268">
        <v>108.42</v>
      </c>
      <c r="V26" s="268">
        <v>2.98</v>
      </c>
      <c r="W26" s="268">
        <v>0.24</v>
      </c>
    </row>
    <row r="27" spans="1:23">
      <c r="A27" s="312" t="s">
        <v>411</v>
      </c>
      <c r="T27" s="315">
        <v>2017</v>
      </c>
      <c r="U27" s="268">
        <v>105.29</v>
      </c>
      <c r="V27" s="268">
        <v>3.43</v>
      </c>
      <c r="W27" s="268">
        <v>1.2</v>
      </c>
    </row>
    <row r="28" spans="1:23">
      <c r="A28" s="312" t="s">
        <v>412</v>
      </c>
      <c r="T28" s="315">
        <v>2016</v>
      </c>
      <c r="U28" s="268">
        <v>101.79</v>
      </c>
      <c r="V28" s="268">
        <v>3.07</v>
      </c>
      <c r="W28" s="268">
        <v>0.7</v>
      </c>
    </row>
    <row r="29" spans="1:23">
      <c r="A29" s="312" t="s">
        <v>413</v>
      </c>
      <c r="T29" s="315">
        <v>2015</v>
      </c>
      <c r="U29" s="268">
        <v>98.76</v>
      </c>
      <c r="V29" s="268">
        <v>2.21</v>
      </c>
      <c r="W29" s="268">
        <v>0.74</v>
      </c>
    </row>
    <row r="30" spans="1:23">
      <c r="A30" s="312" t="s">
        <v>414</v>
      </c>
      <c r="C30" s="10"/>
      <c r="D30" s="10"/>
      <c r="E30" s="10"/>
      <c r="F30" s="10"/>
      <c r="G30" s="10"/>
      <c r="T30" s="315">
        <v>2014</v>
      </c>
      <c r="U30" s="268">
        <v>96.63</v>
      </c>
      <c r="V30" s="268">
        <v>0.06</v>
      </c>
      <c r="W30" s="268">
        <v>0.08</v>
      </c>
    </row>
    <row r="31" spans="1:23">
      <c r="A31" s="312" t="s">
        <v>415</v>
      </c>
      <c r="T31" s="315">
        <v>2013</v>
      </c>
      <c r="U31" s="268">
        <v>96.57</v>
      </c>
      <c r="V31" s="268">
        <v>-2.52</v>
      </c>
      <c r="W31" s="268">
        <v>-0.15</v>
      </c>
    </row>
    <row r="32" spans="1:23">
      <c r="A32" s="281" t="s">
        <v>506</v>
      </c>
      <c r="T32" s="315">
        <v>2012</v>
      </c>
      <c r="U32" s="268">
        <v>99.07</v>
      </c>
      <c r="V32" s="268">
        <v>-1.77</v>
      </c>
      <c r="W32" s="268">
        <v>-0.39</v>
      </c>
    </row>
    <row r="33" spans="1:23">
      <c r="B33" s="10"/>
      <c r="T33" s="315">
        <v>2011</v>
      </c>
      <c r="U33" s="268">
        <v>100.85</v>
      </c>
      <c r="V33" s="268">
        <v>0.11</v>
      </c>
      <c r="W33" s="268">
        <v>-0.35</v>
      </c>
    </row>
    <row r="34" spans="1:23">
      <c r="T34" s="315">
        <v>2010</v>
      </c>
      <c r="U34" s="268">
        <v>100.75</v>
      </c>
      <c r="V34" s="268">
        <v>0.44</v>
      </c>
      <c r="W34" s="268">
        <v>0.35</v>
      </c>
    </row>
    <row r="35" spans="1:23">
      <c r="T35" s="315">
        <v>2009</v>
      </c>
      <c r="U35" s="268">
        <v>100.3</v>
      </c>
      <c r="V35" s="268">
        <v>-5.59</v>
      </c>
      <c r="W35" s="268">
        <v>-2.44</v>
      </c>
    </row>
    <row r="36" spans="1:23">
      <c r="T36" s="315">
        <v>2008</v>
      </c>
      <c r="U36" s="268">
        <v>106.24</v>
      </c>
      <c r="V36" s="268">
        <v>0.54</v>
      </c>
      <c r="W36" s="268">
        <v>0.17</v>
      </c>
    </row>
    <row r="39" spans="1:23">
      <c r="T39" s="281" t="s">
        <v>506</v>
      </c>
    </row>
    <row r="40" spans="1:23">
      <c r="A40" s="10" t="s">
        <v>410</v>
      </c>
    </row>
    <row r="41" spans="1:23">
      <c r="A41" s="10" t="s">
        <v>48</v>
      </c>
    </row>
    <row r="42" spans="1:23">
      <c r="T42" s="10" t="s">
        <v>549</v>
      </c>
    </row>
    <row r="43" spans="1:23">
      <c r="T43" s="10" t="s">
        <v>48</v>
      </c>
    </row>
    <row r="49" spans="17:19">
      <c r="R49" s="10"/>
      <c r="S49" s="10"/>
    </row>
    <row r="52" spans="17:19">
      <c r="Q52" s="10"/>
    </row>
  </sheetData>
  <sheetProtection algorithmName="SHA-512" hashValue="KRyEpdmR90Wsrk3qshuAb/jCM/wzY6SSJ+pXcKjQbWVydK0FOj5K6xARnGjDvIFr90f3RKpa6WCf6uTB0AdlLw==" saltValue="v2pyaZ+A2HB8h80v0ABGwg==" spinCount="100000" sheet="1" objects="1" scenarios="1"/>
  <mergeCells count="11">
    <mergeCell ref="A1:F3"/>
    <mergeCell ref="P1:V1"/>
    <mergeCell ref="P2:V2"/>
    <mergeCell ref="P3:P4"/>
    <mergeCell ref="Q3:S3"/>
    <mergeCell ref="T3:V3"/>
    <mergeCell ref="P7:V16"/>
    <mergeCell ref="G13:O24"/>
    <mergeCell ref="T17:W19"/>
    <mergeCell ref="T20:W20"/>
    <mergeCell ref="U21:W21"/>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O11" sqref="O11"/>
    </sheetView>
  </sheetViews>
  <sheetFormatPr baseColWidth="10" defaultColWidth="12.42578125" defaultRowHeight="15"/>
  <cols>
    <col min="1" max="1" width="26.42578125" style="96" customWidth="1"/>
    <col min="2" max="2" width="19" style="96" customWidth="1"/>
    <col min="3" max="3" width="14.85546875" style="96" customWidth="1"/>
    <col min="4" max="4" width="14.42578125" style="96" customWidth="1"/>
    <col min="5" max="6" width="13.7109375" style="96" customWidth="1"/>
    <col min="7" max="7" width="13.140625" style="96" customWidth="1"/>
    <col min="8" max="8" width="15.28515625" style="96" customWidth="1"/>
    <col min="9" max="9" width="14" style="96" customWidth="1"/>
    <col min="10" max="10" width="17.5703125" style="96" customWidth="1"/>
    <col min="11" max="11" width="12.42578125" style="96"/>
    <col min="12" max="12" width="14.42578125" style="96" customWidth="1"/>
    <col min="13" max="16384" width="12.42578125" style="96"/>
  </cols>
  <sheetData>
    <row r="1" spans="1:13" ht="28.5" customHeight="1">
      <c r="A1" s="513" t="s">
        <v>710</v>
      </c>
      <c r="B1" s="513"/>
      <c r="C1" s="513"/>
      <c r="D1" s="513"/>
      <c r="E1" s="513"/>
      <c r="F1" s="513"/>
      <c r="G1" s="513"/>
      <c r="H1" s="513"/>
      <c r="I1" s="513"/>
      <c r="J1" s="513"/>
    </row>
    <row r="2" spans="1:13" ht="30.75" customHeight="1">
      <c r="A2" s="113" t="s">
        <v>229</v>
      </c>
      <c r="B2" s="517" t="s">
        <v>228</v>
      </c>
      <c r="C2" s="517"/>
      <c r="D2" s="517"/>
      <c r="E2" s="517" t="s">
        <v>227</v>
      </c>
      <c r="F2" s="517"/>
      <c r="G2" s="517" t="s">
        <v>226</v>
      </c>
      <c r="H2" s="517"/>
      <c r="I2" s="517" t="s">
        <v>225</v>
      </c>
      <c r="J2" s="514" t="s">
        <v>224</v>
      </c>
    </row>
    <row r="3" spans="1:13" ht="30" customHeight="1">
      <c r="A3" s="114" t="s">
        <v>223</v>
      </c>
      <c r="B3" s="115" t="s">
        <v>222</v>
      </c>
      <c r="C3" s="116" t="s">
        <v>221</v>
      </c>
      <c r="D3" s="115" t="s">
        <v>220</v>
      </c>
      <c r="E3" s="116" t="s">
        <v>219</v>
      </c>
      <c r="F3" s="115" t="s">
        <v>218</v>
      </c>
      <c r="G3" s="116" t="s">
        <v>217</v>
      </c>
      <c r="H3" s="115" t="s">
        <v>216</v>
      </c>
      <c r="I3" s="517"/>
      <c r="J3" s="514"/>
    </row>
    <row r="4" spans="1:13" ht="18" customHeight="1">
      <c r="A4" s="121" t="s">
        <v>215</v>
      </c>
      <c r="B4" s="122">
        <v>324301</v>
      </c>
      <c r="C4" s="123">
        <v>5811</v>
      </c>
      <c r="D4" s="123">
        <v>5481</v>
      </c>
      <c r="E4" s="124">
        <v>64595</v>
      </c>
      <c r="F4" s="124">
        <v>839</v>
      </c>
      <c r="G4" s="124">
        <v>3200</v>
      </c>
      <c r="H4" s="124">
        <v>309</v>
      </c>
      <c r="I4" s="123">
        <v>0</v>
      </c>
      <c r="J4" s="125">
        <v>404536</v>
      </c>
    </row>
    <row r="5" spans="1:13" ht="18" customHeight="1">
      <c r="A5" s="126" t="s">
        <v>214</v>
      </c>
      <c r="B5" s="127">
        <v>286772</v>
      </c>
      <c r="C5" s="128">
        <v>7170</v>
      </c>
      <c r="D5" s="128">
        <v>4352</v>
      </c>
      <c r="E5" s="128">
        <v>62864</v>
      </c>
      <c r="F5" s="128">
        <v>1824</v>
      </c>
      <c r="G5" s="128">
        <v>2170</v>
      </c>
      <c r="H5" s="128">
        <v>321</v>
      </c>
      <c r="I5" s="129">
        <v>0</v>
      </c>
      <c r="J5" s="130">
        <v>365473</v>
      </c>
    </row>
    <row r="6" spans="1:13" ht="18" customHeight="1">
      <c r="A6" s="131" t="s">
        <v>213</v>
      </c>
      <c r="B6" s="132">
        <v>611073</v>
      </c>
      <c r="C6" s="133">
        <v>12981</v>
      </c>
      <c r="D6" s="133">
        <v>9833</v>
      </c>
      <c r="E6" s="133">
        <v>127459</v>
      </c>
      <c r="F6" s="133">
        <v>2663</v>
      </c>
      <c r="G6" s="133">
        <v>5370</v>
      </c>
      <c r="H6" s="133">
        <v>630</v>
      </c>
      <c r="I6" s="134">
        <v>0</v>
      </c>
      <c r="J6" s="135">
        <v>770009</v>
      </c>
    </row>
    <row r="7" spans="1:13" ht="18" customHeight="1">
      <c r="A7" s="136" t="s">
        <v>238</v>
      </c>
      <c r="B7" s="132">
        <v>14492632</v>
      </c>
      <c r="C7" s="133">
        <v>761316</v>
      </c>
      <c r="D7" s="133">
        <v>382741</v>
      </c>
      <c r="E7" s="133">
        <v>3109748</v>
      </c>
      <c r="F7" s="133">
        <v>181743</v>
      </c>
      <c r="G7" s="133">
        <v>47333</v>
      </c>
      <c r="H7" s="133">
        <v>13348</v>
      </c>
      <c r="I7" s="134">
        <v>1055</v>
      </c>
      <c r="J7" s="135">
        <v>18989916</v>
      </c>
    </row>
    <row r="8" spans="1:13" ht="15" customHeight="1">
      <c r="A8" s="117" t="s">
        <v>212</v>
      </c>
      <c r="B8" s="118"/>
      <c r="C8" s="118"/>
      <c r="D8" s="118"/>
      <c r="E8" s="118"/>
      <c r="F8" s="118"/>
      <c r="G8" s="118"/>
      <c r="H8" s="118"/>
      <c r="I8" s="118"/>
      <c r="J8" s="118"/>
    </row>
    <row r="9" spans="1:13" ht="15.75">
      <c r="A9" s="119" t="s">
        <v>211</v>
      </c>
      <c r="B9" s="120"/>
      <c r="C9" s="120"/>
      <c r="D9" s="120"/>
      <c r="E9" s="120"/>
      <c r="F9" s="120"/>
      <c r="G9" s="120"/>
      <c r="H9" s="120"/>
      <c r="I9" s="120"/>
      <c r="J9" s="120"/>
    </row>
    <row r="10" spans="1:13" ht="15.75">
      <c r="A10" s="119" t="s">
        <v>210</v>
      </c>
      <c r="B10" s="120"/>
      <c r="C10" s="120"/>
      <c r="D10" s="120"/>
      <c r="E10" s="120"/>
      <c r="F10" s="120"/>
      <c r="G10" s="120"/>
      <c r="H10" s="120"/>
      <c r="I10" s="120"/>
      <c r="J10" s="120"/>
    </row>
    <row r="11" spans="1:13" ht="15.75">
      <c r="A11" s="119" t="s">
        <v>209</v>
      </c>
      <c r="B11" s="120"/>
      <c r="C11" s="120"/>
      <c r="D11" s="120"/>
      <c r="E11" s="120"/>
      <c r="F11" s="120"/>
      <c r="G11" s="120"/>
      <c r="H11" s="120"/>
      <c r="I11" s="120"/>
      <c r="J11" s="120"/>
    </row>
    <row r="12" spans="1:13" ht="15.75">
      <c r="A12" s="119"/>
      <c r="B12" s="120"/>
      <c r="C12" s="120"/>
      <c r="D12" s="120"/>
      <c r="E12" s="120"/>
      <c r="F12" s="120"/>
      <c r="G12" s="120"/>
      <c r="H12" s="120"/>
      <c r="I12" s="120"/>
      <c r="J12" s="120"/>
    </row>
    <row r="13" spans="1:13" ht="18.75">
      <c r="A13" s="513" t="s">
        <v>711</v>
      </c>
      <c r="B13" s="513"/>
      <c r="C13" s="513"/>
      <c r="D13" s="513"/>
      <c r="E13" s="513"/>
      <c r="F13" s="513"/>
      <c r="G13" s="513"/>
      <c r="H13" s="513"/>
      <c r="I13" s="513"/>
      <c r="J13" s="513"/>
      <c r="K13" s="513"/>
      <c r="L13" s="513"/>
      <c r="M13" s="513"/>
    </row>
    <row r="14" spans="1:13" ht="30.75" customHeight="1">
      <c r="A14" s="113" t="s">
        <v>490</v>
      </c>
      <c r="B14" s="514" t="s">
        <v>491</v>
      </c>
      <c r="C14" s="515"/>
      <c r="D14" s="515"/>
      <c r="E14" s="516"/>
      <c r="F14" s="514" t="s">
        <v>492</v>
      </c>
      <c r="G14" s="515"/>
      <c r="H14" s="515"/>
      <c r="I14" s="516"/>
      <c r="J14" s="514" t="s">
        <v>493</v>
      </c>
      <c r="K14" s="515"/>
      <c r="L14" s="515"/>
      <c r="M14" s="515"/>
    </row>
    <row r="15" spans="1:13" ht="42.75" customHeight="1">
      <c r="A15" s="114" t="s">
        <v>223</v>
      </c>
      <c r="B15" s="115" t="s">
        <v>494</v>
      </c>
      <c r="C15" s="116" t="s">
        <v>165</v>
      </c>
      <c r="D15" s="115" t="s">
        <v>495</v>
      </c>
      <c r="E15" s="116" t="s">
        <v>166</v>
      </c>
      <c r="F15" s="115" t="s">
        <v>494</v>
      </c>
      <c r="G15" s="116" t="s">
        <v>165</v>
      </c>
      <c r="H15" s="115" t="s">
        <v>495</v>
      </c>
      <c r="I15" s="116" t="s">
        <v>166</v>
      </c>
      <c r="J15" s="115" t="s">
        <v>494</v>
      </c>
      <c r="K15" s="116" t="s">
        <v>165</v>
      </c>
      <c r="L15" s="115" t="s">
        <v>495</v>
      </c>
      <c r="M15" s="274" t="s">
        <v>166</v>
      </c>
    </row>
    <row r="16" spans="1:13" ht="15.75">
      <c r="A16" s="121" t="s">
        <v>215</v>
      </c>
      <c r="B16" s="122">
        <v>165311</v>
      </c>
      <c r="C16" s="122">
        <v>158990</v>
      </c>
      <c r="D16" s="122">
        <v>0</v>
      </c>
      <c r="E16" s="122">
        <v>324301</v>
      </c>
      <c r="F16" s="122">
        <v>3671</v>
      </c>
      <c r="G16" s="122">
        <v>2140</v>
      </c>
      <c r="H16" s="122">
        <v>0</v>
      </c>
      <c r="I16" s="122">
        <v>5811</v>
      </c>
      <c r="J16" s="122">
        <v>410</v>
      </c>
      <c r="K16" s="122">
        <v>5071</v>
      </c>
      <c r="L16" s="122">
        <v>0</v>
      </c>
      <c r="M16" s="125">
        <v>5481</v>
      </c>
    </row>
    <row r="17" spans="1:13" ht="15.75">
      <c r="A17" s="126" t="s">
        <v>214</v>
      </c>
      <c r="B17" s="127">
        <v>143390</v>
      </c>
      <c r="C17" s="127">
        <v>143382</v>
      </c>
      <c r="D17" s="127">
        <v>0</v>
      </c>
      <c r="E17" s="127">
        <v>286772</v>
      </c>
      <c r="F17" s="127">
        <v>5347</v>
      </c>
      <c r="G17" s="127">
        <v>1823</v>
      </c>
      <c r="H17" s="127">
        <v>0</v>
      </c>
      <c r="I17" s="127">
        <v>7170</v>
      </c>
      <c r="J17" s="127">
        <v>271</v>
      </c>
      <c r="K17" s="127">
        <v>4081</v>
      </c>
      <c r="L17" s="127">
        <v>0</v>
      </c>
      <c r="M17" s="130">
        <v>4352</v>
      </c>
    </row>
    <row r="18" spans="1:13" ht="15.75">
      <c r="A18" s="131" t="s">
        <v>213</v>
      </c>
      <c r="B18" s="132">
        <v>308701</v>
      </c>
      <c r="C18" s="132">
        <v>302372</v>
      </c>
      <c r="D18" s="132">
        <v>0</v>
      </c>
      <c r="E18" s="132">
        <v>611073</v>
      </c>
      <c r="F18" s="132">
        <v>9018</v>
      </c>
      <c r="G18" s="132">
        <v>3963</v>
      </c>
      <c r="H18" s="132">
        <v>0</v>
      </c>
      <c r="I18" s="132">
        <v>12981</v>
      </c>
      <c r="J18" s="132">
        <v>681</v>
      </c>
      <c r="K18" s="132">
        <v>9152</v>
      </c>
      <c r="L18" s="132">
        <v>0</v>
      </c>
      <c r="M18" s="135">
        <v>9833</v>
      </c>
    </row>
    <row r="19" spans="1:13" ht="15.75">
      <c r="A19" s="136" t="s">
        <v>238</v>
      </c>
      <c r="B19" s="132">
        <v>7518207</v>
      </c>
      <c r="C19" s="132">
        <v>6974415</v>
      </c>
      <c r="D19" s="132">
        <v>10</v>
      </c>
      <c r="E19" s="132">
        <v>14492632</v>
      </c>
      <c r="F19" s="132">
        <v>436996</v>
      </c>
      <c r="G19" s="132">
        <v>324320</v>
      </c>
      <c r="H19" s="132">
        <v>0</v>
      </c>
      <c r="I19" s="132">
        <v>761316</v>
      </c>
      <c r="J19" s="132">
        <v>17068</v>
      </c>
      <c r="K19" s="132">
        <v>365661</v>
      </c>
      <c r="L19" s="132">
        <v>12</v>
      </c>
      <c r="M19" s="135">
        <v>382741</v>
      </c>
    </row>
    <row r="20" spans="1:13" ht="31.5" customHeight="1">
      <c r="A20" s="113" t="s">
        <v>490</v>
      </c>
      <c r="B20" s="514" t="s">
        <v>496</v>
      </c>
      <c r="C20" s="515"/>
      <c r="D20" s="515"/>
      <c r="E20" s="516"/>
      <c r="F20" s="514" t="s">
        <v>497</v>
      </c>
      <c r="G20" s="515"/>
      <c r="H20" s="515"/>
      <c r="I20" s="516"/>
      <c r="J20" s="518" t="s">
        <v>498</v>
      </c>
      <c r="K20" s="519"/>
      <c r="L20" s="519"/>
      <c r="M20" s="519"/>
    </row>
    <row r="21" spans="1:13" ht="42.75" customHeight="1">
      <c r="A21" s="114" t="s">
        <v>223</v>
      </c>
      <c r="B21" s="115" t="s">
        <v>494</v>
      </c>
      <c r="C21" s="116" t="s">
        <v>165</v>
      </c>
      <c r="D21" s="115" t="s">
        <v>495</v>
      </c>
      <c r="E21" s="116" t="s">
        <v>166</v>
      </c>
      <c r="F21" s="115" t="s">
        <v>494</v>
      </c>
      <c r="G21" s="116" t="s">
        <v>165</v>
      </c>
      <c r="H21" s="115" t="s">
        <v>495</v>
      </c>
      <c r="I21" s="116" t="s">
        <v>166</v>
      </c>
      <c r="J21" s="115" t="s">
        <v>494</v>
      </c>
      <c r="K21" s="116" t="s">
        <v>165</v>
      </c>
      <c r="L21" s="115" t="s">
        <v>495</v>
      </c>
      <c r="M21" s="274" t="s">
        <v>166</v>
      </c>
    </row>
    <row r="22" spans="1:13" ht="15.75">
      <c r="A22" s="121" t="s">
        <v>215</v>
      </c>
      <c r="B22" s="122">
        <v>41811</v>
      </c>
      <c r="C22" s="122">
        <v>22784</v>
      </c>
      <c r="D22" s="122">
        <v>0</v>
      </c>
      <c r="E22" s="122">
        <v>64595</v>
      </c>
      <c r="F22" s="122">
        <v>599</v>
      </c>
      <c r="G22" s="122">
        <v>240</v>
      </c>
      <c r="H22" s="122">
        <v>0</v>
      </c>
      <c r="I22" s="122">
        <v>839</v>
      </c>
      <c r="J22" s="122">
        <v>0</v>
      </c>
      <c r="K22" s="122">
        <v>0</v>
      </c>
      <c r="L22" s="122">
        <v>0</v>
      </c>
      <c r="M22" s="125">
        <v>0</v>
      </c>
    </row>
    <row r="23" spans="1:13" ht="15.75">
      <c r="A23" s="126" t="s">
        <v>214</v>
      </c>
      <c r="B23" s="127">
        <v>38971</v>
      </c>
      <c r="C23" s="127">
        <v>23893</v>
      </c>
      <c r="D23" s="127">
        <v>0</v>
      </c>
      <c r="E23" s="127">
        <v>62864</v>
      </c>
      <c r="F23" s="127">
        <v>1403</v>
      </c>
      <c r="G23" s="127">
        <v>421</v>
      </c>
      <c r="H23" s="127">
        <v>0</v>
      </c>
      <c r="I23" s="127">
        <v>1824</v>
      </c>
      <c r="J23" s="127">
        <v>0</v>
      </c>
      <c r="K23" s="127">
        <v>0</v>
      </c>
      <c r="L23" s="127">
        <v>0</v>
      </c>
      <c r="M23" s="130">
        <v>0</v>
      </c>
    </row>
    <row r="24" spans="1:13" ht="15.75">
      <c r="A24" s="131" t="s">
        <v>213</v>
      </c>
      <c r="B24" s="132">
        <v>80782</v>
      </c>
      <c r="C24" s="132">
        <v>46677</v>
      </c>
      <c r="D24" s="132">
        <v>0</v>
      </c>
      <c r="E24" s="132">
        <v>127459</v>
      </c>
      <c r="F24" s="132">
        <v>2002</v>
      </c>
      <c r="G24" s="132">
        <v>661</v>
      </c>
      <c r="H24" s="132">
        <v>0</v>
      </c>
      <c r="I24" s="132">
        <v>2663</v>
      </c>
      <c r="J24" s="132">
        <v>0</v>
      </c>
      <c r="K24" s="132">
        <v>0</v>
      </c>
      <c r="L24" s="132">
        <v>0</v>
      </c>
      <c r="M24" s="135">
        <v>0</v>
      </c>
    </row>
    <row r="25" spans="1:13" ht="15.75">
      <c r="A25" s="136" t="s">
        <v>238</v>
      </c>
      <c r="B25" s="132">
        <v>1984724</v>
      </c>
      <c r="C25" s="132">
        <v>1125023</v>
      </c>
      <c r="D25" s="132">
        <v>1</v>
      </c>
      <c r="E25" s="132">
        <v>3109748</v>
      </c>
      <c r="F25" s="132">
        <v>124797</v>
      </c>
      <c r="G25" s="132">
        <v>56946</v>
      </c>
      <c r="H25" s="132">
        <v>0</v>
      </c>
      <c r="I25" s="132">
        <v>181743</v>
      </c>
      <c r="J25" s="132">
        <v>971</v>
      </c>
      <c r="K25" s="132">
        <v>84</v>
      </c>
      <c r="L25" s="132">
        <v>0</v>
      </c>
      <c r="M25" s="135">
        <v>1055</v>
      </c>
    </row>
    <row r="26" spans="1:13" ht="30.75" customHeight="1">
      <c r="A26" s="113" t="s">
        <v>490</v>
      </c>
      <c r="B26" s="514" t="s">
        <v>499</v>
      </c>
      <c r="C26" s="515"/>
      <c r="D26" s="515"/>
      <c r="E26" s="516"/>
      <c r="F26" s="514" t="s">
        <v>500</v>
      </c>
      <c r="G26" s="515"/>
      <c r="H26" s="515"/>
      <c r="I26" s="516"/>
      <c r="J26" s="518" t="s">
        <v>224</v>
      </c>
      <c r="K26" s="519"/>
      <c r="L26" s="519"/>
      <c r="M26" s="519"/>
    </row>
    <row r="27" spans="1:13" ht="42.75" customHeight="1">
      <c r="A27" s="114" t="s">
        <v>223</v>
      </c>
      <c r="B27" s="115" t="s">
        <v>494</v>
      </c>
      <c r="C27" s="116" t="s">
        <v>165</v>
      </c>
      <c r="D27" s="115" t="s">
        <v>495</v>
      </c>
      <c r="E27" s="116" t="s">
        <v>166</v>
      </c>
      <c r="F27" s="115" t="s">
        <v>494</v>
      </c>
      <c r="G27" s="116" t="s">
        <v>165</v>
      </c>
      <c r="H27" s="115" t="s">
        <v>495</v>
      </c>
      <c r="I27" s="116" t="s">
        <v>166</v>
      </c>
      <c r="J27" s="115" t="s">
        <v>494</v>
      </c>
      <c r="K27" s="116" t="s">
        <v>165</v>
      </c>
      <c r="L27" s="115" t="s">
        <v>495</v>
      </c>
      <c r="M27" s="274" t="s">
        <v>166</v>
      </c>
    </row>
    <row r="28" spans="1:13" ht="15.75">
      <c r="A28" s="121" t="s">
        <v>215</v>
      </c>
      <c r="B28" s="122">
        <v>2670</v>
      </c>
      <c r="C28" s="122">
        <v>530</v>
      </c>
      <c r="D28" s="122">
        <v>0</v>
      </c>
      <c r="E28" s="122">
        <v>3200</v>
      </c>
      <c r="F28" s="122">
        <v>298</v>
      </c>
      <c r="G28" s="122">
        <v>11</v>
      </c>
      <c r="H28" s="122">
        <v>0</v>
      </c>
      <c r="I28" s="122">
        <v>309</v>
      </c>
      <c r="J28" s="122">
        <v>214770</v>
      </c>
      <c r="K28" s="122">
        <v>189766</v>
      </c>
      <c r="L28" s="122">
        <v>0</v>
      </c>
      <c r="M28" s="125">
        <v>404536</v>
      </c>
    </row>
    <row r="29" spans="1:13" ht="15.75">
      <c r="A29" s="126" t="s">
        <v>214</v>
      </c>
      <c r="B29" s="127">
        <v>1853</v>
      </c>
      <c r="C29" s="127">
        <v>317</v>
      </c>
      <c r="D29" s="127">
        <v>0</v>
      </c>
      <c r="E29" s="127">
        <v>2170</v>
      </c>
      <c r="F29" s="127">
        <v>305</v>
      </c>
      <c r="G29" s="127">
        <v>16</v>
      </c>
      <c r="H29" s="127">
        <v>0</v>
      </c>
      <c r="I29" s="127">
        <v>321</v>
      </c>
      <c r="J29" s="127">
        <v>191540</v>
      </c>
      <c r="K29" s="127">
        <v>173933</v>
      </c>
      <c r="L29" s="127">
        <v>0</v>
      </c>
      <c r="M29" s="130">
        <v>365473</v>
      </c>
    </row>
    <row r="30" spans="1:13" ht="15.75">
      <c r="A30" s="131" t="s">
        <v>213</v>
      </c>
      <c r="B30" s="132">
        <v>4523</v>
      </c>
      <c r="C30" s="132">
        <v>847</v>
      </c>
      <c r="D30" s="132">
        <v>0</v>
      </c>
      <c r="E30" s="132">
        <v>5370</v>
      </c>
      <c r="F30" s="132">
        <v>603</v>
      </c>
      <c r="G30" s="132">
        <v>27</v>
      </c>
      <c r="H30" s="132">
        <v>0</v>
      </c>
      <c r="I30" s="132">
        <v>630</v>
      </c>
      <c r="J30" s="132">
        <v>406310</v>
      </c>
      <c r="K30" s="132">
        <v>363699</v>
      </c>
      <c r="L30" s="132">
        <v>0</v>
      </c>
      <c r="M30" s="135">
        <v>770009</v>
      </c>
    </row>
    <row r="31" spans="1:13" ht="15.75">
      <c r="A31" s="136" t="s">
        <v>238</v>
      </c>
      <c r="B31" s="132">
        <v>42158</v>
      </c>
      <c r="C31" s="132">
        <v>5175</v>
      </c>
      <c r="D31" s="132">
        <v>0</v>
      </c>
      <c r="E31" s="132">
        <v>47333</v>
      </c>
      <c r="F31" s="132">
        <v>9353</v>
      </c>
      <c r="G31" s="132">
        <v>3995</v>
      </c>
      <c r="H31" s="132">
        <v>0</v>
      </c>
      <c r="I31" s="132">
        <v>13348</v>
      </c>
      <c r="J31" s="132">
        <v>10134274</v>
      </c>
      <c r="K31" s="132">
        <v>8855619</v>
      </c>
      <c r="L31" s="132">
        <v>23</v>
      </c>
      <c r="M31" s="135">
        <v>18989916</v>
      </c>
    </row>
    <row r="32" spans="1:13">
      <c r="A32" s="207"/>
      <c r="B32" s="208"/>
      <c r="C32" s="208"/>
      <c r="D32" s="208"/>
      <c r="E32" s="208"/>
      <c r="F32" s="208"/>
      <c r="G32" s="208"/>
      <c r="H32" s="208"/>
      <c r="I32" s="208"/>
      <c r="J32" s="208"/>
      <c r="K32" s="208"/>
      <c r="L32" s="208"/>
      <c r="M32" s="208"/>
    </row>
    <row r="33" spans="1:13">
      <c r="A33" s="207"/>
      <c r="B33" s="208"/>
      <c r="C33" s="208"/>
      <c r="D33" s="208"/>
      <c r="E33" s="208"/>
      <c r="F33" s="208"/>
      <c r="G33" s="208"/>
      <c r="H33" s="208"/>
      <c r="I33" s="208"/>
      <c r="J33" s="208"/>
      <c r="K33" s="208"/>
      <c r="L33" s="208"/>
      <c r="M33" s="208"/>
    </row>
    <row r="34" spans="1:13">
      <c r="A34" s="207"/>
      <c r="B34" s="208"/>
      <c r="C34" s="208"/>
      <c r="D34" s="208"/>
      <c r="E34" s="208"/>
      <c r="F34" s="208"/>
      <c r="G34" s="208"/>
      <c r="H34" s="208"/>
      <c r="I34" s="208"/>
      <c r="J34" s="208"/>
      <c r="K34" s="208"/>
      <c r="L34" s="208"/>
      <c r="M34" s="208"/>
    </row>
    <row r="35" spans="1:13">
      <c r="A35" s="207"/>
      <c r="B35" s="208"/>
      <c r="C35" s="208"/>
      <c r="D35" s="208"/>
      <c r="E35" s="208"/>
      <c r="F35" s="208"/>
      <c r="G35" s="208"/>
      <c r="H35" s="208"/>
      <c r="I35" s="208"/>
      <c r="J35" s="208"/>
      <c r="K35" s="208"/>
      <c r="L35" s="208"/>
      <c r="M35" s="208"/>
    </row>
    <row r="36" spans="1:13" ht="15.75">
      <c r="A36" s="10" t="s">
        <v>239</v>
      </c>
      <c r="B36" s="120"/>
      <c r="C36" s="120"/>
      <c r="D36" s="120"/>
      <c r="E36" s="120"/>
      <c r="F36" s="120"/>
      <c r="G36" s="120"/>
      <c r="H36" s="120"/>
      <c r="I36" s="120"/>
      <c r="J36" s="120"/>
    </row>
    <row r="37" spans="1:13" ht="15.75">
      <c r="A37" s="10" t="s">
        <v>48</v>
      </c>
      <c r="B37" s="120"/>
      <c r="C37" s="120"/>
      <c r="D37" s="120"/>
      <c r="E37" s="120"/>
      <c r="F37" s="120"/>
      <c r="G37" s="120"/>
      <c r="H37" s="120"/>
      <c r="I37" s="120"/>
      <c r="J37" s="120"/>
    </row>
    <row r="38" spans="1:13">
      <c r="A38" s="98"/>
      <c r="B38" s="98"/>
      <c r="C38" s="98"/>
      <c r="D38" s="98"/>
      <c r="E38" s="98"/>
      <c r="F38" s="98"/>
      <c r="G38" s="98"/>
      <c r="H38" s="98"/>
      <c r="I38" s="98"/>
      <c r="J38" s="98"/>
    </row>
    <row r="39" spans="1:13">
      <c r="A39" s="98"/>
      <c r="B39" s="98"/>
      <c r="C39" s="98"/>
      <c r="D39" s="98"/>
      <c r="E39" s="98"/>
      <c r="F39" s="98"/>
      <c r="G39" s="98"/>
      <c r="H39" s="98"/>
      <c r="I39" s="98"/>
      <c r="J39" s="98"/>
      <c r="M39" s="206"/>
    </row>
    <row r="40" spans="1:13">
      <c r="A40" s="98"/>
      <c r="B40" s="98"/>
      <c r="C40" s="98"/>
      <c r="D40" s="98"/>
      <c r="E40" s="98"/>
      <c r="F40" s="98"/>
      <c r="G40" s="98"/>
      <c r="H40" s="98"/>
      <c r="I40" s="98"/>
      <c r="J40" s="98"/>
    </row>
    <row r="41" spans="1:13">
      <c r="A41" s="98"/>
      <c r="B41" s="98"/>
      <c r="C41" s="98"/>
      <c r="D41" s="98"/>
      <c r="E41" s="98"/>
      <c r="F41" s="98"/>
      <c r="G41" s="98"/>
      <c r="H41" s="98"/>
      <c r="I41" s="98"/>
      <c r="J41" s="98"/>
    </row>
    <row r="42" spans="1:13">
      <c r="A42" s="98"/>
      <c r="B42" s="98"/>
      <c r="C42" s="98"/>
      <c r="D42" s="98"/>
      <c r="E42" s="98"/>
      <c r="F42" s="98"/>
      <c r="G42" s="98"/>
      <c r="H42" s="98"/>
      <c r="I42" s="98"/>
      <c r="J42" s="98"/>
    </row>
    <row r="43" spans="1:13">
      <c r="A43" s="98"/>
      <c r="B43" s="98"/>
      <c r="C43" s="98"/>
      <c r="D43" s="98"/>
      <c r="E43" s="98"/>
      <c r="F43" s="98"/>
      <c r="G43" s="98"/>
      <c r="H43" s="98"/>
      <c r="I43" s="98"/>
      <c r="J43" s="98"/>
    </row>
    <row r="44" spans="1:13">
      <c r="A44" s="98"/>
      <c r="B44" s="98"/>
      <c r="C44" s="98"/>
      <c r="D44" s="98"/>
      <c r="E44" s="98"/>
      <c r="F44" s="98"/>
      <c r="G44" s="98"/>
      <c r="H44" s="98"/>
      <c r="I44" s="98"/>
      <c r="J44" s="98"/>
    </row>
    <row r="45" spans="1:13">
      <c r="A45" s="98"/>
      <c r="B45" s="98"/>
      <c r="C45" s="98"/>
      <c r="D45" s="98"/>
      <c r="E45" s="98"/>
      <c r="F45" s="98"/>
      <c r="G45" s="98"/>
      <c r="H45" s="98"/>
      <c r="I45" s="98"/>
      <c r="J45" s="98"/>
    </row>
    <row r="46" spans="1:13">
      <c r="A46" s="98"/>
      <c r="B46" s="98"/>
      <c r="C46" s="98"/>
      <c r="D46" s="98"/>
      <c r="E46" s="98"/>
      <c r="F46" s="98"/>
      <c r="G46" s="98"/>
      <c r="H46" s="98"/>
      <c r="I46" s="98"/>
      <c r="J46" s="98"/>
    </row>
    <row r="47" spans="1:13">
      <c r="A47" s="98"/>
      <c r="B47" s="98"/>
      <c r="C47" s="98"/>
      <c r="D47" s="98"/>
      <c r="E47" s="98"/>
      <c r="F47" s="98"/>
      <c r="G47" s="98"/>
      <c r="H47" s="98"/>
      <c r="I47" s="98"/>
      <c r="J47" s="98"/>
    </row>
    <row r="48" spans="1:13">
      <c r="A48" s="98"/>
      <c r="B48" s="98"/>
      <c r="C48" s="98"/>
      <c r="D48" s="98"/>
      <c r="E48" s="98"/>
      <c r="F48" s="98"/>
      <c r="G48" s="98"/>
      <c r="H48" s="98"/>
      <c r="I48" s="98"/>
      <c r="J48" s="98"/>
    </row>
    <row r="49" spans="6:8">
      <c r="H49" s="97"/>
    </row>
    <row r="50" spans="6:8">
      <c r="H50" s="97"/>
    </row>
    <row r="51" spans="6:8">
      <c r="H51" s="97"/>
    </row>
    <row r="52" spans="6:8">
      <c r="H52" s="97"/>
    </row>
    <row r="53" spans="6:8">
      <c r="H53" s="97"/>
    </row>
    <row r="54" spans="6:8">
      <c r="F54" s="97"/>
      <c r="G54" s="97"/>
      <c r="H54" s="97"/>
    </row>
    <row r="55" spans="6:8">
      <c r="F55" s="97"/>
      <c r="G55" s="97"/>
    </row>
    <row r="56" spans="6:8">
      <c r="F56" s="97"/>
      <c r="G56" s="97"/>
    </row>
    <row r="57" spans="6:8">
      <c r="F57" s="97"/>
      <c r="G57" s="97"/>
    </row>
    <row r="58" spans="6:8">
      <c r="F58" s="97"/>
      <c r="G58" s="97"/>
      <c r="H58" s="97"/>
    </row>
    <row r="59" spans="6:8">
      <c r="F59" s="97"/>
      <c r="G59" s="97"/>
    </row>
    <row r="60" spans="6:8">
      <c r="F60" s="97"/>
      <c r="G60" s="97"/>
      <c r="H60" s="97"/>
    </row>
    <row r="61" spans="6:8">
      <c r="F61" s="97"/>
      <c r="G61" s="97"/>
      <c r="H61" s="97"/>
    </row>
    <row r="62" spans="6:8">
      <c r="F62" s="97"/>
      <c r="G62" s="97"/>
      <c r="H62" s="97"/>
    </row>
    <row r="63" spans="6:8">
      <c r="F63" s="97"/>
      <c r="G63" s="97"/>
    </row>
    <row r="64" spans="6:8">
      <c r="H64" s="97"/>
    </row>
    <row r="65" spans="6:8">
      <c r="H65" s="97"/>
    </row>
    <row r="66" spans="6:8">
      <c r="H66" s="97"/>
    </row>
    <row r="67" spans="6:8">
      <c r="F67" s="97"/>
      <c r="G67" s="97"/>
      <c r="H67" s="97"/>
    </row>
    <row r="68" spans="6:8">
      <c r="F68" s="97"/>
      <c r="G68" s="97"/>
      <c r="H68" s="97"/>
    </row>
    <row r="69" spans="6:8">
      <c r="F69" s="97"/>
      <c r="G69" s="97"/>
      <c r="H69" s="97"/>
    </row>
    <row r="70" spans="6:8">
      <c r="F70" s="97"/>
      <c r="G70" s="97"/>
      <c r="H70" s="97"/>
    </row>
    <row r="71" spans="6:8">
      <c r="H71" s="97"/>
    </row>
    <row r="72" spans="6:8">
      <c r="G72" s="97"/>
    </row>
    <row r="73" spans="6:8">
      <c r="F73" s="97"/>
      <c r="G73" s="97"/>
      <c r="H73" s="97"/>
    </row>
    <row r="74" spans="6:8">
      <c r="F74" s="97"/>
      <c r="G74" s="97"/>
      <c r="H74" s="97"/>
    </row>
    <row r="75" spans="6:8">
      <c r="F75" s="97"/>
      <c r="G75" s="97"/>
    </row>
    <row r="76" spans="6:8">
      <c r="F76" s="97"/>
      <c r="G76" s="97"/>
    </row>
    <row r="77" spans="6:8">
      <c r="F77" s="97"/>
      <c r="G77" s="97"/>
      <c r="H77" s="97"/>
    </row>
    <row r="78" spans="6:8">
      <c r="F78" s="97"/>
      <c r="G78" s="97"/>
      <c r="H78" s="97"/>
    </row>
    <row r="79" spans="6:8">
      <c r="F79" s="97"/>
      <c r="G79" s="97"/>
      <c r="H79" s="97"/>
    </row>
    <row r="80" spans="6:8">
      <c r="F80" s="97"/>
      <c r="G80" s="97"/>
      <c r="H80" s="97"/>
    </row>
    <row r="81" spans="5:8">
      <c r="F81" s="97"/>
      <c r="G81" s="97"/>
      <c r="H81" s="97"/>
    </row>
    <row r="82" spans="5:8">
      <c r="F82" s="97"/>
      <c r="G82" s="97"/>
    </row>
    <row r="83" spans="5:8">
      <c r="E83" s="97"/>
      <c r="H83" s="97"/>
    </row>
    <row r="84" spans="5:8">
      <c r="E84" s="97"/>
      <c r="G84" s="97"/>
      <c r="H84" s="97"/>
    </row>
  </sheetData>
  <sheetProtection algorithmName="SHA-512" hashValue="8+pH9WDoCO22jFpCtFmz6wF7rwNtWigqx8tmdvG6cIskEWOg/f+IzU8Et8RQPFcsy9Ww0kRDmmT7WYAP5RhvAw==" saltValue="CNF+0S7xjJw0FfK/avmOgw==" spinCount="100000"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C90" sqref="C90"/>
    </sheetView>
  </sheetViews>
  <sheetFormatPr baseColWidth="10" defaultColWidth="9.140625" defaultRowHeight="12.75"/>
  <cols>
    <col min="1" max="1" width="39" style="277" customWidth="1"/>
    <col min="2" max="4" width="27" style="277" customWidth="1"/>
    <col min="5" max="5" width="24.140625" style="277" customWidth="1"/>
    <col min="6" max="16384" width="9.140625" style="277"/>
  </cols>
  <sheetData>
    <row r="1" spans="1:4" ht="34.5" customHeight="1">
      <c r="A1" s="528" t="s">
        <v>587</v>
      </c>
      <c r="B1" s="528"/>
      <c r="C1" s="528"/>
      <c r="D1" s="528"/>
    </row>
    <row r="2" spans="1:4">
      <c r="A2" s="529" t="s">
        <v>237</v>
      </c>
      <c r="B2" s="530"/>
      <c r="C2" s="530"/>
    </row>
    <row r="3" spans="1:4" ht="30.75" customHeight="1" thickBot="1">
      <c r="A3" s="340" t="s">
        <v>586</v>
      </c>
      <c r="B3" s="527" t="s">
        <v>604</v>
      </c>
      <c r="C3" s="527"/>
      <c r="D3" s="527"/>
    </row>
    <row r="4" spans="1:4" ht="30" customHeight="1">
      <c r="A4" s="102" t="s">
        <v>43</v>
      </c>
      <c r="B4" s="244" t="s">
        <v>236</v>
      </c>
      <c r="C4" s="245" t="s">
        <v>235</v>
      </c>
      <c r="D4" s="245" t="s">
        <v>234</v>
      </c>
    </row>
    <row r="5" spans="1:4" ht="15" thickBot="1">
      <c r="A5" s="100" t="s">
        <v>1</v>
      </c>
      <c r="B5" s="294">
        <v>17311</v>
      </c>
      <c r="C5" s="295">
        <v>13081</v>
      </c>
      <c r="D5" s="295">
        <v>4230</v>
      </c>
    </row>
    <row r="6" spans="1:4" ht="15" thickBot="1">
      <c r="A6" s="101" t="s">
        <v>2</v>
      </c>
      <c r="B6" s="296">
        <v>2098</v>
      </c>
      <c r="C6" s="297">
        <v>1780</v>
      </c>
      <c r="D6" s="297">
        <v>318</v>
      </c>
    </row>
    <row r="7" spans="1:4" ht="15" thickBot="1">
      <c r="A7" s="101" t="s">
        <v>3</v>
      </c>
      <c r="B7" s="296">
        <v>2918</v>
      </c>
      <c r="C7" s="297">
        <v>2444</v>
      </c>
      <c r="D7" s="297">
        <v>474</v>
      </c>
    </row>
    <row r="8" spans="1:4" ht="15" thickBot="1">
      <c r="A8" s="101" t="s">
        <v>4</v>
      </c>
      <c r="B8" s="296">
        <v>28126</v>
      </c>
      <c r="C8" s="297">
        <v>22530</v>
      </c>
      <c r="D8" s="297">
        <v>5596</v>
      </c>
    </row>
    <row r="9" spans="1:4" ht="15" thickBot="1">
      <c r="A9" s="101" t="s">
        <v>5</v>
      </c>
      <c r="B9" s="296">
        <v>1601</v>
      </c>
      <c r="C9" s="297">
        <v>1306</v>
      </c>
      <c r="D9" s="297">
        <v>295</v>
      </c>
    </row>
    <row r="10" spans="1:4" ht="15" thickBot="1">
      <c r="A10" s="101" t="s">
        <v>6</v>
      </c>
      <c r="B10" s="296">
        <v>10671</v>
      </c>
      <c r="C10" s="297">
        <v>8872</v>
      </c>
      <c r="D10" s="297">
        <v>1799</v>
      </c>
    </row>
    <row r="11" spans="1:4" ht="15" thickBot="1">
      <c r="A11" s="101" t="s">
        <v>7</v>
      </c>
      <c r="B11" s="296">
        <v>997</v>
      </c>
      <c r="C11" s="298">
        <v>837</v>
      </c>
      <c r="D11" s="298">
        <v>160</v>
      </c>
    </row>
    <row r="12" spans="1:4" ht="15" thickBot="1">
      <c r="A12" s="101" t="s">
        <v>8</v>
      </c>
      <c r="B12" s="296">
        <v>1545</v>
      </c>
      <c r="C12" s="297">
        <v>1276</v>
      </c>
      <c r="D12" s="297">
        <v>269</v>
      </c>
    </row>
    <row r="13" spans="1:4" ht="15" thickBot="1">
      <c r="A13" s="101" t="s">
        <v>9</v>
      </c>
      <c r="B13" s="296">
        <v>18522</v>
      </c>
      <c r="C13" s="297">
        <v>15606</v>
      </c>
      <c r="D13" s="297">
        <v>2916</v>
      </c>
    </row>
    <row r="14" spans="1:4" ht="15" thickBot="1">
      <c r="A14" s="101" t="s">
        <v>10</v>
      </c>
      <c r="B14" s="296">
        <v>1925</v>
      </c>
      <c r="C14" s="297">
        <v>1597</v>
      </c>
      <c r="D14" s="297">
        <v>328</v>
      </c>
    </row>
    <row r="15" spans="1:4" ht="15" thickBot="1">
      <c r="A15" s="101" t="s">
        <v>11</v>
      </c>
      <c r="B15" s="296">
        <v>7790</v>
      </c>
      <c r="C15" s="297">
        <v>6586</v>
      </c>
      <c r="D15" s="297">
        <v>1204</v>
      </c>
    </row>
    <row r="16" spans="1:4" ht="15" thickBot="1">
      <c r="A16" s="101" t="s">
        <v>12</v>
      </c>
      <c r="B16" s="296">
        <v>7585</v>
      </c>
      <c r="C16" s="297">
        <v>6532</v>
      </c>
      <c r="D16" s="297">
        <v>1053</v>
      </c>
    </row>
    <row r="17" spans="1:4" ht="15" thickBot="1">
      <c r="A17" s="101" t="s">
        <v>13</v>
      </c>
      <c r="B17" s="296">
        <v>7509</v>
      </c>
      <c r="C17" s="297">
        <v>6093</v>
      </c>
      <c r="D17" s="297">
        <v>1416</v>
      </c>
    </row>
    <row r="18" spans="1:4" ht="15" thickBot="1">
      <c r="A18" s="101" t="s">
        <v>14</v>
      </c>
      <c r="B18" s="296">
        <v>58258</v>
      </c>
      <c r="C18" s="297">
        <v>49780</v>
      </c>
      <c r="D18" s="297">
        <v>8478</v>
      </c>
    </row>
    <row r="19" spans="1:4" ht="15" thickBot="1">
      <c r="A19" s="101" t="s">
        <v>15</v>
      </c>
      <c r="B19" s="296">
        <v>3271</v>
      </c>
      <c r="C19" s="297">
        <v>2733</v>
      </c>
      <c r="D19" s="297">
        <v>538</v>
      </c>
    </row>
    <row r="20" spans="1:4" ht="15" thickBot="1">
      <c r="A20" s="101" t="s">
        <v>16</v>
      </c>
      <c r="B20" s="296">
        <v>14998</v>
      </c>
      <c r="C20" s="297">
        <v>12413</v>
      </c>
      <c r="D20" s="297">
        <v>2585</v>
      </c>
    </row>
    <row r="21" spans="1:4" ht="15" thickBot="1">
      <c r="A21" s="101" t="s">
        <v>17</v>
      </c>
      <c r="B21" s="296">
        <v>8848</v>
      </c>
      <c r="C21" s="297">
        <v>6767</v>
      </c>
      <c r="D21" s="295">
        <v>2081</v>
      </c>
    </row>
    <row r="22" spans="1:4" ht="15" thickBot="1">
      <c r="A22" s="101" t="s">
        <v>18</v>
      </c>
      <c r="B22" s="296">
        <v>13274</v>
      </c>
      <c r="C22" s="297">
        <v>11094</v>
      </c>
      <c r="D22" s="297">
        <v>2180</v>
      </c>
    </row>
    <row r="23" spans="1:4" ht="15" thickBot="1">
      <c r="A23" s="101" t="s">
        <v>19</v>
      </c>
      <c r="B23" s="296">
        <v>7003</v>
      </c>
      <c r="C23" s="297">
        <v>5558</v>
      </c>
      <c r="D23" s="297">
        <v>1445</v>
      </c>
    </row>
    <row r="24" spans="1:4" ht="15" thickBot="1">
      <c r="A24" s="101" t="s">
        <v>20</v>
      </c>
      <c r="B24" s="296">
        <v>1704</v>
      </c>
      <c r="C24" s="297">
        <v>1432</v>
      </c>
      <c r="D24" s="297">
        <v>272</v>
      </c>
    </row>
    <row r="25" spans="1:4" ht="15" thickBot="1">
      <c r="A25" s="101" t="s">
        <v>21</v>
      </c>
      <c r="B25" s="296">
        <v>7893</v>
      </c>
      <c r="C25" s="297">
        <v>6154</v>
      </c>
      <c r="D25" s="297">
        <v>1739</v>
      </c>
    </row>
    <row r="26" spans="1:4" ht="15" thickBot="1">
      <c r="A26" s="101" t="s">
        <v>22</v>
      </c>
      <c r="B26" s="296">
        <v>71282</v>
      </c>
      <c r="C26" s="297">
        <v>60084</v>
      </c>
      <c r="D26" s="297">
        <v>11198</v>
      </c>
    </row>
    <row r="27" spans="1:4" ht="15" thickBot="1">
      <c r="A27" s="101" t="s">
        <v>23</v>
      </c>
      <c r="B27" s="296">
        <v>5398</v>
      </c>
      <c r="C27" s="297">
        <v>4265</v>
      </c>
      <c r="D27" s="298">
        <v>1133</v>
      </c>
    </row>
    <row r="28" spans="1:4" ht="15" thickBot="1">
      <c r="A28" s="101" t="s">
        <v>24</v>
      </c>
      <c r="B28" s="296">
        <v>3457</v>
      </c>
      <c r="C28" s="297">
        <v>2658</v>
      </c>
      <c r="D28" s="297">
        <v>799</v>
      </c>
    </row>
    <row r="29" spans="1:4" ht="15" thickBot="1">
      <c r="A29" s="101" t="s">
        <v>25</v>
      </c>
      <c r="B29" s="296">
        <v>3326</v>
      </c>
      <c r="C29" s="297">
        <v>2739</v>
      </c>
      <c r="D29" s="297">
        <v>587</v>
      </c>
    </row>
    <row r="30" spans="1:4" ht="15" thickBot="1">
      <c r="A30" s="101" t="s">
        <v>26</v>
      </c>
      <c r="B30" s="296">
        <v>1552</v>
      </c>
      <c r="C30" s="297">
        <v>1292</v>
      </c>
      <c r="D30" s="297">
        <v>260</v>
      </c>
    </row>
    <row r="31" spans="1:4" ht="15" thickBot="1">
      <c r="A31" s="101" t="s">
        <v>27</v>
      </c>
      <c r="B31" s="296">
        <v>8720</v>
      </c>
      <c r="C31" s="297">
        <v>7253</v>
      </c>
      <c r="D31" s="297">
        <v>1467</v>
      </c>
    </row>
    <row r="32" spans="1:4" ht="15" thickBot="1">
      <c r="A32" s="101" t="s">
        <v>28</v>
      </c>
      <c r="B32" s="299">
        <v>933</v>
      </c>
      <c r="C32" s="298">
        <v>810</v>
      </c>
      <c r="D32" s="297">
        <v>123</v>
      </c>
    </row>
    <row r="33" spans="1:4" ht="15" thickBot="1">
      <c r="A33" s="101" t="s">
        <v>29</v>
      </c>
      <c r="B33" s="296">
        <v>4542</v>
      </c>
      <c r="C33" s="297">
        <v>3742</v>
      </c>
      <c r="D33" s="297">
        <v>800</v>
      </c>
    </row>
    <row r="34" spans="1:4" ht="15" thickBot="1">
      <c r="A34" s="101" t="s">
        <v>30</v>
      </c>
      <c r="B34" s="296">
        <v>3093</v>
      </c>
      <c r="C34" s="297">
        <v>2623</v>
      </c>
      <c r="D34" s="297">
        <v>470</v>
      </c>
    </row>
    <row r="35" spans="1:4" ht="15" thickBot="1">
      <c r="A35" s="101" t="s">
        <v>31</v>
      </c>
      <c r="B35" s="299">
        <v>621</v>
      </c>
      <c r="C35" s="298">
        <v>494</v>
      </c>
      <c r="D35" s="297">
        <v>127</v>
      </c>
    </row>
    <row r="36" spans="1:4" ht="14.25">
      <c r="A36" s="102" t="s">
        <v>240</v>
      </c>
      <c r="B36" s="300">
        <v>326771</v>
      </c>
      <c r="C36" s="301">
        <v>270431</v>
      </c>
      <c r="D36" s="301">
        <v>56340</v>
      </c>
    </row>
    <row r="38" spans="1:4">
      <c r="A38" s="531" t="s">
        <v>606</v>
      </c>
      <c r="B38" s="531"/>
      <c r="C38" s="531"/>
      <c r="D38" s="309"/>
    </row>
    <row r="39" spans="1:4">
      <c r="A39" s="531"/>
      <c r="B39" s="531"/>
      <c r="C39" s="531"/>
    </row>
    <row r="40" spans="1:4">
      <c r="A40" s="531"/>
      <c r="B40" s="531"/>
      <c r="C40" s="531"/>
    </row>
    <row r="41" spans="1:4">
      <c r="A41" s="531"/>
      <c r="B41" s="531"/>
      <c r="C41" s="531"/>
    </row>
    <row r="42" spans="1:4">
      <c r="A42" s="531"/>
      <c r="B42" s="531"/>
      <c r="C42" s="531"/>
    </row>
    <row r="43" spans="1:4">
      <c r="A43" s="531"/>
      <c r="B43" s="531"/>
      <c r="C43" s="531"/>
    </row>
    <row r="44" spans="1:4">
      <c r="A44" s="531"/>
      <c r="B44" s="531"/>
      <c r="C44" s="531"/>
      <c r="D44" s="309"/>
    </row>
    <row r="45" spans="1:4">
      <c r="A45" s="531"/>
      <c r="B45" s="531"/>
      <c r="C45" s="531"/>
    </row>
    <row r="46" spans="1:4">
      <c r="A46" s="531"/>
      <c r="B46" s="531"/>
      <c r="C46" s="531"/>
    </row>
    <row r="47" spans="1:4">
      <c r="A47" s="531"/>
      <c r="B47" s="531"/>
      <c r="C47" s="531"/>
      <c r="D47" s="375"/>
    </row>
    <row r="48" spans="1:4">
      <c r="A48" s="531"/>
      <c r="B48" s="531"/>
      <c r="C48" s="531"/>
      <c r="D48" s="309"/>
    </row>
    <row r="49" spans="1:5">
      <c r="A49" s="531"/>
      <c r="B49" s="531"/>
      <c r="C49" s="531"/>
      <c r="D49" s="375"/>
    </row>
    <row r="50" spans="1:5">
      <c r="D50" s="375"/>
    </row>
    <row r="52" spans="1:5" ht="15">
      <c r="A52" s="532" t="s">
        <v>589</v>
      </c>
      <c r="B52" s="532"/>
      <c r="C52" s="532"/>
      <c r="D52" s="532"/>
      <c r="E52" s="532"/>
    </row>
    <row r="53" spans="1:5">
      <c r="A53" s="529" t="s">
        <v>237</v>
      </c>
      <c r="B53" s="530"/>
    </row>
    <row r="54" spans="1:5" s="302" customFormat="1" ht="47.25" customHeight="1">
      <c r="A54" s="340" t="s">
        <v>586</v>
      </c>
      <c r="B54" s="278"/>
      <c r="C54" s="376" t="s">
        <v>602</v>
      </c>
      <c r="D54" s="278" t="s">
        <v>605</v>
      </c>
      <c r="E54" s="278" t="s">
        <v>588</v>
      </c>
    </row>
    <row r="55" spans="1:5" ht="15">
      <c r="A55" s="526" t="s">
        <v>523</v>
      </c>
      <c r="B55" s="526"/>
      <c r="C55" s="375"/>
    </row>
    <row r="56" spans="1:5" ht="29.25" customHeight="1">
      <c r="A56" s="525" t="s">
        <v>524</v>
      </c>
      <c r="B56" s="525"/>
      <c r="C56" s="303">
        <v>9107</v>
      </c>
      <c r="D56" s="303">
        <v>9018</v>
      </c>
      <c r="E56" s="304">
        <f t="shared" ref="E56:E77" si="0">((D56-C56)/C56)*100</f>
        <v>-0.97727023168990879</v>
      </c>
    </row>
    <row r="57" spans="1:5" ht="15" customHeight="1">
      <c r="A57" s="525" t="s">
        <v>525</v>
      </c>
      <c r="B57" s="525"/>
      <c r="C57" s="305">
        <v>90</v>
      </c>
      <c r="D57" s="305">
        <v>91</v>
      </c>
      <c r="E57" s="306">
        <f t="shared" si="0"/>
        <v>1.1111111111111112</v>
      </c>
    </row>
    <row r="58" spans="1:5" ht="15" customHeight="1">
      <c r="A58" s="525" t="s">
        <v>526</v>
      </c>
      <c r="B58" s="525"/>
      <c r="C58" s="305">
        <v>11946</v>
      </c>
      <c r="D58" s="305">
        <v>11836</v>
      </c>
      <c r="E58" s="306">
        <f t="shared" si="0"/>
        <v>-0.92081031307550654</v>
      </c>
    </row>
    <row r="59" spans="1:5" ht="29.25" customHeight="1">
      <c r="A59" s="525" t="s">
        <v>527</v>
      </c>
      <c r="B59" s="525"/>
      <c r="C59" s="305">
        <v>397</v>
      </c>
      <c r="D59" s="305">
        <v>395</v>
      </c>
      <c r="E59" s="306">
        <f t="shared" si="0"/>
        <v>-0.50377833753148615</v>
      </c>
    </row>
    <row r="60" spans="1:5" ht="43.5" customHeight="1">
      <c r="A60" s="525" t="s">
        <v>528</v>
      </c>
      <c r="B60" s="525"/>
      <c r="C60" s="305">
        <v>3680</v>
      </c>
      <c r="D60" s="305">
        <v>3674</v>
      </c>
      <c r="E60" s="306">
        <f t="shared" si="0"/>
        <v>-0.16304347826086957</v>
      </c>
    </row>
    <row r="61" spans="1:5" ht="15" customHeight="1">
      <c r="A61" s="525" t="s">
        <v>529</v>
      </c>
      <c r="B61" s="525"/>
      <c r="C61" s="305">
        <v>21468</v>
      </c>
      <c r="D61" s="305">
        <v>20858</v>
      </c>
      <c r="E61" s="306">
        <f t="shared" si="0"/>
        <v>-2.8414384199739144</v>
      </c>
    </row>
    <row r="62" spans="1:5" ht="43.5" customHeight="1">
      <c r="A62" s="525" t="s">
        <v>530</v>
      </c>
      <c r="B62" s="525"/>
      <c r="C62" s="305">
        <v>63906</v>
      </c>
      <c r="D62" s="305">
        <v>64366</v>
      </c>
      <c r="E62" s="306">
        <f t="shared" si="0"/>
        <v>0.71980721684974802</v>
      </c>
    </row>
    <row r="63" spans="1:5" ht="15" customHeight="1">
      <c r="A63" s="525" t="s">
        <v>531</v>
      </c>
      <c r="B63" s="525"/>
      <c r="C63" s="305">
        <v>17248</v>
      </c>
      <c r="D63" s="305">
        <v>17336</v>
      </c>
      <c r="E63" s="306">
        <f t="shared" si="0"/>
        <v>0.51020408163265307</v>
      </c>
    </row>
    <row r="64" spans="1:5" ht="15" customHeight="1">
      <c r="A64" s="525" t="s">
        <v>532</v>
      </c>
      <c r="B64" s="525"/>
      <c r="C64" s="305">
        <v>51933</v>
      </c>
      <c r="D64" s="305">
        <v>50716</v>
      </c>
      <c r="E64" s="306">
        <f t="shared" si="0"/>
        <v>-2.3434040013093793</v>
      </c>
    </row>
    <row r="65" spans="1:5" ht="15" customHeight="1">
      <c r="A65" s="525" t="s">
        <v>533</v>
      </c>
      <c r="B65" s="525"/>
      <c r="C65" s="305">
        <v>5285</v>
      </c>
      <c r="D65" s="305">
        <v>5307</v>
      </c>
      <c r="E65" s="306">
        <f t="shared" si="0"/>
        <v>0.4162724692526017</v>
      </c>
    </row>
    <row r="66" spans="1:5" ht="29.25" customHeight="1">
      <c r="A66" s="525" t="s">
        <v>534</v>
      </c>
      <c r="B66" s="525"/>
      <c r="C66" s="305">
        <v>4282</v>
      </c>
      <c r="D66" s="305">
        <v>4291</v>
      </c>
      <c r="E66" s="306">
        <f t="shared" si="0"/>
        <v>0.21018215787015412</v>
      </c>
    </row>
    <row r="67" spans="1:5" ht="15" customHeight="1">
      <c r="A67" s="525" t="s">
        <v>535</v>
      </c>
      <c r="B67" s="525"/>
      <c r="C67" s="305">
        <v>3711</v>
      </c>
      <c r="D67" s="305">
        <v>3701</v>
      </c>
      <c r="E67" s="306">
        <f t="shared" si="0"/>
        <v>-0.2694691457828079</v>
      </c>
    </row>
    <row r="68" spans="1:5" ht="29.25" customHeight="1">
      <c r="A68" s="525" t="s">
        <v>536</v>
      </c>
      <c r="B68" s="525"/>
      <c r="C68" s="305">
        <v>14318</v>
      </c>
      <c r="D68" s="305">
        <v>14284</v>
      </c>
      <c r="E68" s="306">
        <f t="shared" si="0"/>
        <v>-0.23746333286771898</v>
      </c>
    </row>
    <row r="69" spans="1:5" ht="29.25" customHeight="1">
      <c r="A69" s="525" t="s">
        <v>537</v>
      </c>
      <c r="B69" s="525"/>
      <c r="C69" s="305">
        <v>25022</v>
      </c>
      <c r="D69" s="305">
        <v>24950</v>
      </c>
      <c r="E69" s="306">
        <f t="shared" si="0"/>
        <v>-0.28774678283110861</v>
      </c>
    </row>
    <row r="70" spans="1:5" ht="29.25" customHeight="1">
      <c r="A70" s="525" t="s">
        <v>538</v>
      </c>
      <c r="B70" s="525"/>
      <c r="C70" s="305">
        <v>19628</v>
      </c>
      <c r="D70" s="305">
        <v>19452</v>
      </c>
      <c r="E70" s="306">
        <f t="shared" si="0"/>
        <v>-0.8966782147951905</v>
      </c>
    </row>
    <row r="71" spans="1:5" ht="15" customHeight="1">
      <c r="A71" s="525" t="s">
        <v>539</v>
      </c>
      <c r="B71" s="525"/>
      <c r="C71" s="305">
        <v>20616</v>
      </c>
      <c r="D71" s="305">
        <v>20332</v>
      </c>
      <c r="E71" s="306">
        <f t="shared" si="0"/>
        <v>-1.3775708187815288</v>
      </c>
    </row>
    <row r="72" spans="1:5" ht="29.25" customHeight="1">
      <c r="A72" s="525" t="s">
        <v>540</v>
      </c>
      <c r="B72" s="525"/>
      <c r="C72" s="305">
        <v>33094</v>
      </c>
      <c r="D72" s="305">
        <v>33650</v>
      </c>
      <c r="E72" s="306">
        <f t="shared" si="0"/>
        <v>1.6800628512721338</v>
      </c>
    </row>
    <row r="73" spans="1:5" ht="29.25" customHeight="1">
      <c r="A73" s="525" t="s">
        <v>541</v>
      </c>
      <c r="B73" s="525"/>
      <c r="C73" s="305">
        <v>6796</v>
      </c>
      <c r="D73" s="305">
        <v>6678</v>
      </c>
      <c r="E73" s="306">
        <f t="shared" si="0"/>
        <v>-1.7363154796939377</v>
      </c>
    </row>
    <row r="74" spans="1:5" ht="15" customHeight="1">
      <c r="A74" s="525" t="s">
        <v>542</v>
      </c>
      <c r="B74" s="525"/>
      <c r="C74" s="305">
        <v>10737</v>
      </c>
      <c r="D74" s="305">
        <v>10864</v>
      </c>
      <c r="E74" s="306">
        <f t="shared" si="0"/>
        <v>1.182825742758685</v>
      </c>
    </row>
    <row r="75" spans="1:5" ht="43.5" customHeight="1">
      <c r="A75" s="525" t="s">
        <v>543</v>
      </c>
      <c r="B75" s="525"/>
      <c r="C75" s="305">
        <v>4907</v>
      </c>
      <c r="D75" s="305">
        <v>4940</v>
      </c>
      <c r="E75" s="306">
        <f t="shared" si="0"/>
        <v>0.67250866109639285</v>
      </c>
    </row>
    <row r="76" spans="1:5" ht="29.25" customHeight="1">
      <c r="A76" s="525" t="s">
        <v>544</v>
      </c>
      <c r="B76" s="525"/>
      <c r="C76" s="305">
        <v>32</v>
      </c>
      <c r="D76" s="305">
        <v>32</v>
      </c>
      <c r="E76" s="306">
        <f t="shared" si="0"/>
        <v>0</v>
      </c>
    </row>
    <row r="77" spans="1:5" ht="15" customHeight="1">
      <c r="A77" s="521" t="s">
        <v>545</v>
      </c>
      <c r="B77" s="521"/>
      <c r="C77" s="307">
        <v>328203</v>
      </c>
      <c r="D77" s="307">
        <v>326771</v>
      </c>
      <c r="E77" s="308">
        <f t="shared" si="0"/>
        <v>-0.436315329232213</v>
      </c>
    </row>
    <row r="78" spans="1:5">
      <c r="A78" s="522" t="s">
        <v>233</v>
      </c>
      <c r="B78" s="523"/>
      <c r="C78" s="523"/>
    </row>
    <row r="79" spans="1:5">
      <c r="A79" s="522" t="s">
        <v>232</v>
      </c>
      <c r="B79" s="523"/>
      <c r="C79" s="523"/>
      <c r="E79" s="309"/>
    </row>
    <row r="80" spans="1:5">
      <c r="A80" s="524" t="s">
        <v>231</v>
      </c>
      <c r="B80" s="523"/>
      <c r="C80" s="523"/>
      <c r="E80" s="309"/>
    </row>
    <row r="81" spans="1:7">
      <c r="A81" s="522" t="s">
        <v>546</v>
      </c>
      <c r="B81" s="523"/>
      <c r="C81" s="523"/>
      <c r="E81" s="309"/>
      <c r="G81" s="341"/>
    </row>
    <row r="82" spans="1:7" ht="30.75" customHeight="1">
      <c r="A82" s="520" t="s">
        <v>547</v>
      </c>
      <c r="B82" s="520"/>
      <c r="C82" s="520"/>
      <c r="E82" s="309"/>
      <c r="G82" s="309"/>
    </row>
    <row r="83" spans="1:7">
      <c r="A83" s="426" t="s">
        <v>510</v>
      </c>
    </row>
    <row r="84" spans="1:7" ht="15">
      <c r="B84" s="284"/>
    </row>
    <row r="85" spans="1:7" ht="15">
      <c r="A85" s="10" t="s">
        <v>230</v>
      </c>
      <c r="B85" s="284"/>
    </row>
    <row r="86" spans="1:7" ht="15">
      <c r="A86" s="10" t="s">
        <v>48</v>
      </c>
      <c r="B86" s="284"/>
    </row>
    <row r="107" spans="5:5">
      <c r="E107" s="310"/>
    </row>
  </sheetData>
  <sheetProtection algorithmName="SHA-512" hashValue="FVtjya5J2Sk1Fng4+iRLi5HQXiqRYVWZNXpEqW2Il+h9LfIBQYyeZz7cFHjYMue6dKNuniEKgDFUwvm4YF382A==" saltValue="G2N7b8k/7dWDI1IwhEmKXQ==" spinCount="100000"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zoomScale="90" zoomScaleNormal="90" workbookViewId="0">
      <selection activeCell="H27" sqref="H27"/>
    </sheetView>
  </sheetViews>
  <sheetFormatPr baseColWidth="10" defaultRowHeight="15"/>
  <cols>
    <col min="1" max="1" width="58.140625" customWidth="1"/>
    <col min="2" max="2" width="24.5703125" customWidth="1"/>
  </cols>
  <sheetData>
    <row r="1" spans="1:2" ht="42.75" customHeight="1">
      <c r="A1" s="534" t="s">
        <v>593</v>
      </c>
      <c r="B1" s="534"/>
    </row>
    <row r="2" spans="1:2" ht="15.75" thickBot="1">
      <c r="A2" s="529" t="s">
        <v>507</v>
      </c>
      <c r="B2" s="530"/>
    </row>
    <row r="3" spans="1:2" ht="15.75" thickBot="1">
      <c r="A3" s="102" t="s">
        <v>508</v>
      </c>
      <c r="B3" s="364" t="s">
        <v>719</v>
      </c>
    </row>
    <row r="4" spans="1:2" ht="20.25" customHeight="1" thickBot="1">
      <c r="A4" s="333" t="s">
        <v>563</v>
      </c>
      <c r="B4" s="282">
        <v>997</v>
      </c>
    </row>
    <row r="5" spans="1:2" ht="57.75" thickBot="1">
      <c r="A5" s="333" t="s">
        <v>564</v>
      </c>
      <c r="B5" s="283">
        <v>1283</v>
      </c>
    </row>
    <row r="6" spans="1:2" ht="25.5" customHeight="1" thickBot="1">
      <c r="A6" s="333" t="s">
        <v>114</v>
      </c>
      <c r="B6" s="283">
        <v>2324</v>
      </c>
    </row>
    <row r="7" spans="1:2" ht="25.5" customHeight="1" thickBot="1">
      <c r="A7" s="333" t="s">
        <v>565</v>
      </c>
      <c r="B7" s="283">
        <v>21134</v>
      </c>
    </row>
    <row r="8" spans="1:2" ht="33.75" customHeight="1" thickBot="1">
      <c r="A8" s="332" t="s">
        <v>566</v>
      </c>
      <c r="B8" s="283">
        <v>6426</v>
      </c>
    </row>
    <row r="9" spans="1:2" ht="25.5" customHeight="1" thickBot="1">
      <c r="A9" s="332" t="s">
        <v>567</v>
      </c>
      <c r="B9" s="283">
        <v>1415</v>
      </c>
    </row>
    <row r="10" spans="1:2" ht="25.5" customHeight="1" thickBot="1">
      <c r="A10" s="332" t="s">
        <v>115</v>
      </c>
      <c r="B10" s="283">
        <v>4356</v>
      </c>
    </row>
    <row r="11" spans="1:2" ht="25.5" customHeight="1" thickBot="1">
      <c r="A11" s="332" t="s">
        <v>568</v>
      </c>
      <c r="B11" s="283">
        <v>433</v>
      </c>
    </row>
    <row r="12" spans="1:2" ht="25.5" customHeight="1" thickBot="1">
      <c r="A12" s="332" t="s">
        <v>569</v>
      </c>
      <c r="B12" s="283">
        <v>317</v>
      </c>
    </row>
    <row r="13" spans="1:2" ht="25.5" customHeight="1" thickBot="1">
      <c r="A13" s="332" t="s">
        <v>301</v>
      </c>
      <c r="B13" s="283">
        <v>777</v>
      </c>
    </row>
    <row r="14" spans="1:2" ht="25.5" customHeight="1" thickBot="1">
      <c r="A14" s="332" t="s">
        <v>570</v>
      </c>
      <c r="B14" s="283">
        <v>1736</v>
      </c>
    </row>
    <row r="15" spans="1:2" ht="25.5" customHeight="1" thickBot="1">
      <c r="A15" s="332" t="s">
        <v>571</v>
      </c>
      <c r="B15" s="283">
        <v>1340</v>
      </c>
    </row>
    <row r="16" spans="1:2" ht="29.25" thickBot="1">
      <c r="A16" s="332" t="s">
        <v>572</v>
      </c>
      <c r="B16" s="283">
        <v>0</v>
      </c>
    </row>
    <row r="17" spans="1:5" ht="25.5" customHeight="1" thickBot="1">
      <c r="A17" s="332" t="s">
        <v>573</v>
      </c>
      <c r="B17" s="283">
        <v>622</v>
      </c>
    </row>
    <row r="18" spans="1:5" ht="25.5" customHeight="1" thickBot="1">
      <c r="A18" s="332" t="s">
        <v>574</v>
      </c>
      <c r="B18" s="283">
        <v>961</v>
      </c>
    </row>
    <row r="19" spans="1:5" ht="45" customHeight="1" thickBot="1">
      <c r="A19" s="332" t="s">
        <v>575</v>
      </c>
      <c r="B19" s="283">
        <v>628</v>
      </c>
    </row>
    <row r="20" spans="1:5" ht="45" customHeight="1" thickBot="1">
      <c r="A20" s="332" t="s">
        <v>576</v>
      </c>
      <c r="B20" s="283">
        <v>1596</v>
      </c>
    </row>
    <row r="21" spans="1:5" ht="60" customHeight="1" thickBot="1">
      <c r="A21" s="332" t="s">
        <v>577</v>
      </c>
      <c r="B21" s="283">
        <v>520</v>
      </c>
      <c r="C21" s="6"/>
    </row>
    <row r="22" spans="1:5" ht="45" customHeight="1" thickBot="1">
      <c r="A22" s="332" t="s">
        <v>578</v>
      </c>
      <c r="B22" s="283">
        <v>7</v>
      </c>
    </row>
    <row r="23" spans="1:5" ht="26.25" customHeight="1">
      <c r="A23" s="102" t="s">
        <v>509</v>
      </c>
      <c r="B23" s="331">
        <v>25738</v>
      </c>
    </row>
    <row r="24" spans="1:5">
      <c r="C24" s="6"/>
    </row>
    <row r="25" spans="1:5">
      <c r="A25" s="457" t="s">
        <v>718</v>
      </c>
      <c r="B25" s="457"/>
    </row>
    <row r="26" spans="1:5" ht="15" customHeight="1">
      <c r="A26" s="457"/>
      <c r="B26" s="457"/>
    </row>
    <row r="27" spans="1:5">
      <c r="A27" s="457"/>
      <c r="B27" s="457"/>
      <c r="D27" s="453"/>
      <c r="E27" s="453"/>
    </row>
    <row r="28" spans="1:5">
      <c r="A28" s="457"/>
      <c r="B28" s="457"/>
      <c r="D28" s="452"/>
      <c r="E28" s="452"/>
    </row>
    <row r="29" spans="1:5">
      <c r="A29" s="457"/>
      <c r="B29" s="457"/>
    </row>
    <row r="30" spans="1:5">
      <c r="A30" s="457"/>
      <c r="B30" s="457"/>
    </row>
    <row r="32" spans="1:5">
      <c r="A32" s="533" t="s">
        <v>233</v>
      </c>
      <c r="B32" s="506"/>
    </row>
    <row r="33" spans="1:3">
      <c r="A33" s="533" t="s">
        <v>510</v>
      </c>
      <c r="B33" s="506"/>
    </row>
    <row r="34" spans="1:3">
      <c r="A34" s="363" t="s">
        <v>592</v>
      </c>
      <c r="B34" s="285"/>
      <c r="C34" s="362"/>
    </row>
    <row r="36" spans="1:3">
      <c r="A36" s="10" t="s">
        <v>511</v>
      </c>
      <c r="B36" s="10"/>
    </row>
    <row r="37" spans="1:3">
      <c r="A37" s="10" t="s">
        <v>48</v>
      </c>
    </row>
  </sheetData>
  <sheetProtection algorithmName="SHA-512" hashValue="HdUFLVP2wximXGOViEdxi2YtnCmRsT7Wjrhmp4lav5FN3jkaa1ryS1Zln28BFUd6dJYQk0+ulwG2j8yiEw6a7A==" saltValue="IJNUbtFEcKYJq3VeqMbtVQ==" spinCount="100000" sheet="1" objects="1" scenarios="1"/>
  <mergeCells count="5">
    <mergeCell ref="A33:B33"/>
    <mergeCell ref="A1:B1"/>
    <mergeCell ref="A2:B2"/>
    <mergeCell ref="A32:B32"/>
    <mergeCell ref="A25:B30"/>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B3" sqref="B3:F3"/>
    </sheetView>
  </sheetViews>
  <sheetFormatPr baseColWidth="10" defaultColWidth="9.140625" defaultRowHeight="12.75"/>
  <cols>
    <col min="1" max="1" width="39" style="99" customWidth="1"/>
    <col min="2" max="2" width="30.7109375" style="99" bestFit="1" customWidth="1"/>
    <col min="3" max="3" width="20.140625" style="99" bestFit="1" customWidth="1"/>
    <col min="4" max="4" width="19.85546875" style="99" bestFit="1" customWidth="1"/>
    <col min="5" max="5" width="26" style="99" bestFit="1" customWidth="1"/>
    <col min="6" max="6" width="22.140625" style="99" bestFit="1" customWidth="1"/>
    <col min="7"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7" ht="27" customHeight="1">
      <c r="A1" s="535" t="s">
        <v>273</v>
      </c>
      <c r="B1" s="536"/>
      <c r="C1" s="536"/>
      <c r="D1" s="536"/>
      <c r="E1" s="536"/>
      <c r="F1" s="536"/>
    </row>
    <row r="2" spans="1:7">
      <c r="A2" s="529" t="s">
        <v>241</v>
      </c>
      <c r="B2" s="530"/>
      <c r="C2" s="530"/>
      <c r="D2" s="530"/>
      <c r="E2" s="529"/>
      <c r="F2" s="530"/>
    </row>
    <row r="3" spans="1:7">
      <c r="B3" s="537" t="s">
        <v>661</v>
      </c>
      <c r="C3" s="537"/>
      <c r="D3" s="537"/>
      <c r="E3" s="537"/>
      <c r="F3" s="537"/>
    </row>
    <row r="4" spans="1:7" ht="18" customHeight="1">
      <c r="B4" s="246" t="s">
        <v>659</v>
      </c>
      <c r="C4" s="247" t="s">
        <v>276</v>
      </c>
      <c r="D4" s="247" t="s">
        <v>242</v>
      </c>
      <c r="E4" s="247" t="s">
        <v>660</v>
      </c>
      <c r="F4" s="247" t="s">
        <v>277</v>
      </c>
    </row>
    <row r="5" spans="1:7">
      <c r="A5" s="104" t="s">
        <v>243</v>
      </c>
      <c r="B5" s="429">
        <v>359.7</v>
      </c>
      <c r="C5" s="248">
        <v>200.09</v>
      </c>
      <c r="D5" s="248">
        <v>148.02000000000001</v>
      </c>
      <c r="E5" s="248">
        <v>52.07</v>
      </c>
      <c r="F5" s="249">
        <v>159.61000000000001</v>
      </c>
    </row>
    <row r="6" spans="1:7">
      <c r="A6" s="104" t="s">
        <v>244</v>
      </c>
      <c r="B6" s="430">
        <v>59.05</v>
      </c>
      <c r="C6" s="251">
        <v>33.94</v>
      </c>
      <c r="D6" s="251">
        <v>24.8</v>
      </c>
      <c r="E6" s="251">
        <v>9.14</v>
      </c>
      <c r="F6" s="252">
        <v>25.11</v>
      </c>
      <c r="G6" s="428"/>
    </row>
    <row r="7" spans="1:7">
      <c r="A7" s="104" t="s">
        <v>245</v>
      </c>
      <c r="B7" s="430">
        <v>15.93</v>
      </c>
      <c r="C7" s="251">
        <v>7.99</v>
      </c>
      <c r="D7" s="251">
        <v>6.34</v>
      </c>
      <c r="E7" s="251">
        <v>1.65</v>
      </c>
      <c r="F7" s="252">
        <v>7.95</v>
      </c>
      <c r="G7" s="428"/>
    </row>
    <row r="8" spans="1:7">
      <c r="A8" s="104" t="s">
        <v>246</v>
      </c>
      <c r="B8" s="430">
        <v>30.69</v>
      </c>
      <c r="C8" s="251">
        <v>16.96</v>
      </c>
      <c r="D8" s="251">
        <v>12.39</v>
      </c>
      <c r="E8" s="251">
        <v>4.5599999999999996</v>
      </c>
      <c r="F8" s="252">
        <v>13.74</v>
      </c>
      <c r="G8" s="428"/>
    </row>
    <row r="9" spans="1:7">
      <c r="A9" s="104" t="s">
        <v>247</v>
      </c>
      <c r="B9" s="430">
        <v>99.13</v>
      </c>
      <c r="C9" s="251">
        <v>54.33</v>
      </c>
      <c r="D9" s="251">
        <v>40.31</v>
      </c>
      <c r="E9" s="251">
        <v>14.03</v>
      </c>
      <c r="F9" s="252">
        <v>44.8</v>
      </c>
      <c r="G9" s="428"/>
    </row>
    <row r="10" spans="1:7">
      <c r="A10" s="104" t="s">
        <v>248</v>
      </c>
      <c r="B10" s="430">
        <v>74.430000000000007</v>
      </c>
      <c r="C10" s="251">
        <v>44.91</v>
      </c>
      <c r="D10" s="251">
        <v>33.03</v>
      </c>
      <c r="E10" s="251">
        <v>11.88</v>
      </c>
      <c r="F10" s="252">
        <v>29.52</v>
      </c>
      <c r="G10" s="428"/>
    </row>
    <row r="11" spans="1:7">
      <c r="A11" s="104" t="s">
        <v>249</v>
      </c>
      <c r="B11" s="430">
        <v>146.43</v>
      </c>
      <c r="C11" s="251">
        <v>83.8</v>
      </c>
      <c r="D11" s="251">
        <v>64.66</v>
      </c>
      <c r="E11" s="251">
        <v>19.14</v>
      </c>
      <c r="F11" s="252">
        <v>62.63</v>
      </c>
      <c r="G11" s="428"/>
    </row>
    <row r="12" spans="1:7">
      <c r="A12" s="104" t="s">
        <v>250</v>
      </c>
      <c r="B12" s="430">
        <v>48.54</v>
      </c>
      <c r="C12" s="251">
        <v>26.95</v>
      </c>
      <c r="D12" s="251">
        <v>20.5</v>
      </c>
      <c r="E12" s="251">
        <v>6.46</v>
      </c>
      <c r="F12" s="252">
        <v>21.58</v>
      </c>
      <c r="G12" s="428"/>
    </row>
    <row r="13" spans="1:7">
      <c r="A13" s="105" t="s">
        <v>274</v>
      </c>
      <c r="B13" s="430">
        <v>833.9</v>
      </c>
      <c r="C13" s="253">
        <v>468.97</v>
      </c>
      <c r="D13" s="253">
        <v>350.05</v>
      </c>
      <c r="E13" s="253">
        <v>118.92</v>
      </c>
      <c r="F13" s="254">
        <v>364.93</v>
      </c>
      <c r="G13" s="428"/>
    </row>
    <row r="14" spans="1:7">
      <c r="A14" s="106" t="s">
        <v>275</v>
      </c>
      <c r="B14" s="431">
        <v>1929.29</v>
      </c>
      <c r="C14" s="255">
        <v>1072.75</v>
      </c>
      <c r="D14" s="256">
        <v>800.07</v>
      </c>
      <c r="E14" s="256">
        <v>272.67</v>
      </c>
      <c r="F14" s="257">
        <v>856.54</v>
      </c>
      <c r="G14" s="428"/>
    </row>
    <row r="15" spans="1:7">
      <c r="B15" s="103"/>
      <c r="C15" s="103"/>
      <c r="D15" s="103"/>
      <c r="E15" s="103"/>
      <c r="F15" s="103"/>
    </row>
    <row r="16" spans="1:7">
      <c r="A16" s="522" t="s">
        <v>233</v>
      </c>
      <c r="B16" s="523"/>
      <c r="C16" s="523"/>
      <c r="D16" s="523"/>
      <c r="E16" s="523"/>
      <c r="F16" s="523"/>
    </row>
    <row r="17" spans="1:6">
      <c r="A17" s="99" t="s">
        <v>184</v>
      </c>
    </row>
    <row r="18" spans="1:6">
      <c r="A18" s="522" t="s">
        <v>251</v>
      </c>
      <c r="B18" s="523"/>
      <c r="C18" s="523"/>
      <c r="D18" s="523"/>
      <c r="E18" s="523"/>
      <c r="F18" s="523"/>
    </row>
    <row r="19" spans="1:6">
      <c r="A19" s="522" t="s">
        <v>252</v>
      </c>
      <c r="B19" s="523"/>
      <c r="C19" s="523"/>
      <c r="D19" s="523"/>
      <c r="E19" s="523"/>
      <c r="F19" s="523"/>
    </row>
    <row r="20" spans="1:6">
      <c r="A20" s="522" t="s">
        <v>253</v>
      </c>
      <c r="B20" s="523"/>
      <c r="C20" s="523"/>
      <c r="D20" s="523"/>
      <c r="E20" s="523"/>
      <c r="F20" s="523"/>
    </row>
    <row r="21" spans="1:6">
      <c r="A21" s="522" t="s">
        <v>254</v>
      </c>
      <c r="B21" s="523"/>
      <c r="C21" s="523"/>
      <c r="D21" s="523"/>
      <c r="E21" s="523"/>
      <c r="F21" s="523"/>
    </row>
    <row r="22" spans="1:6">
      <c r="A22" s="522" t="s">
        <v>255</v>
      </c>
      <c r="B22" s="523"/>
      <c r="C22" s="523"/>
      <c r="D22" s="523"/>
      <c r="E22" s="523"/>
      <c r="F22" s="523"/>
    </row>
    <row r="23" spans="1:6">
      <c r="A23" s="522" t="s">
        <v>256</v>
      </c>
      <c r="B23" s="523"/>
      <c r="C23" s="523"/>
      <c r="D23" s="523"/>
      <c r="E23" s="523"/>
      <c r="F23" s="523"/>
    </row>
    <row r="24" spans="1:6">
      <c r="A24" s="522" t="s">
        <v>257</v>
      </c>
      <c r="B24" s="523"/>
      <c r="C24" s="523"/>
      <c r="D24" s="523"/>
      <c r="E24" s="523"/>
      <c r="F24" s="523"/>
    </row>
    <row r="25" spans="1:6">
      <c r="A25" s="522" t="s">
        <v>258</v>
      </c>
      <c r="B25" s="523"/>
      <c r="C25" s="523"/>
      <c r="D25" s="523"/>
      <c r="E25" s="523"/>
      <c r="F25" s="523"/>
    </row>
    <row r="26" spans="1:6">
      <c r="A26" s="522" t="s">
        <v>259</v>
      </c>
      <c r="B26" s="523"/>
      <c r="C26" s="523"/>
      <c r="D26" s="523"/>
      <c r="E26" s="523"/>
      <c r="F26" s="523"/>
    </row>
    <row r="27" spans="1:6">
      <c r="A27" s="522" t="s">
        <v>260</v>
      </c>
      <c r="B27" s="523"/>
      <c r="C27" s="523"/>
      <c r="D27" s="523"/>
      <c r="E27" s="523"/>
      <c r="F27" s="523"/>
    </row>
    <row r="28" spans="1:6">
      <c r="A28" s="522" t="s">
        <v>261</v>
      </c>
      <c r="B28" s="523"/>
      <c r="C28" s="523"/>
      <c r="D28" s="523"/>
      <c r="E28" s="523"/>
      <c r="F28" s="523"/>
    </row>
    <row r="29" spans="1:6">
      <c r="A29" s="522" t="s">
        <v>262</v>
      </c>
      <c r="B29" s="523"/>
      <c r="C29" s="523"/>
      <c r="D29" s="523"/>
      <c r="E29" s="523"/>
      <c r="F29" s="523"/>
    </row>
    <row r="30" spans="1:6">
      <c r="A30" s="522" t="s">
        <v>263</v>
      </c>
      <c r="B30" s="523"/>
      <c r="C30" s="523"/>
      <c r="D30" s="523"/>
      <c r="E30" s="523"/>
      <c r="F30" s="523"/>
    </row>
    <row r="31" spans="1:6">
      <c r="A31" s="522" t="s">
        <v>264</v>
      </c>
      <c r="B31" s="523"/>
      <c r="C31" s="523"/>
      <c r="D31" s="523"/>
      <c r="E31" s="523"/>
      <c r="F31" s="523"/>
    </row>
    <row r="32" spans="1:6">
      <c r="A32" s="522" t="s">
        <v>265</v>
      </c>
      <c r="B32" s="523"/>
      <c r="C32" s="523"/>
      <c r="D32" s="523"/>
      <c r="E32" s="523"/>
      <c r="F32" s="523"/>
    </row>
    <row r="33" spans="1:6">
      <c r="A33" s="522" t="s">
        <v>266</v>
      </c>
      <c r="B33" s="523"/>
      <c r="C33" s="523"/>
      <c r="D33" s="523"/>
      <c r="E33" s="523"/>
      <c r="F33" s="523"/>
    </row>
    <row r="34" spans="1:6">
      <c r="A34" s="522" t="s">
        <v>267</v>
      </c>
      <c r="B34" s="523"/>
      <c r="C34" s="523"/>
      <c r="D34" s="523"/>
      <c r="E34" s="523"/>
      <c r="F34" s="523"/>
    </row>
    <row r="35" spans="1:6">
      <c r="A35" s="99" t="s">
        <v>184</v>
      </c>
    </row>
    <row r="36" spans="1:6">
      <c r="A36" s="10" t="s">
        <v>278</v>
      </c>
      <c r="B36" s="107"/>
      <c r="C36" s="107"/>
      <c r="D36" s="107"/>
      <c r="E36" s="107"/>
      <c r="F36" s="107"/>
    </row>
    <row r="37" spans="1:6">
      <c r="A37" s="10" t="s">
        <v>48</v>
      </c>
    </row>
    <row r="39" spans="1:6">
      <c r="A39" s="522"/>
      <c r="B39" s="523"/>
      <c r="C39" s="523"/>
      <c r="D39" s="523"/>
      <c r="E39" s="523"/>
      <c r="F39" s="523"/>
    </row>
    <row r="40" spans="1:6">
      <c r="A40" s="522"/>
      <c r="B40" s="523"/>
      <c r="C40" s="523"/>
      <c r="D40" s="523"/>
      <c r="E40" s="523"/>
      <c r="F40" s="523"/>
    </row>
    <row r="41" spans="1:6">
      <c r="A41" s="522"/>
      <c r="B41" s="523"/>
      <c r="C41" s="523"/>
      <c r="D41" s="523"/>
      <c r="E41" s="523"/>
      <c r="F41" s="523"/>
    </row>
  </sheetData>
  <sheetProtection algorithmName="SHA-512" hashValue="ggGChKdI/CI+rZxjD6+5Rax7K96NjzQne+rZlvIkVeYXtSxfL9gGXKb0GWwBYYepzqYfoTp1QI+ZDVLuWKjm1w==" saltValue="8oSyrWw/009N+6ARskdCXQ=="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G20" sqref="G20"/>
    </sheetView>
  </sheetViews>
  <sheetFormatPr baseColWidth="10" defaultColWidth="9.140625" defaultRowHeight="12.75"/>
  <cols>
    <col min="1" max="1" width="39" style="99" customWidth="1"/>
    <col min="2" max="2" width="19.42578125" style="99" bestFit="1" customWidth="1"/>
    <col min="3" max="3" width="18.42578125" style="99" bestFit="1" customWidth="1"/>
    <col min="4" max="4" width="15.140625" style="99" bestFit="1" customWidth="1"/>
    <col min="5"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4" ht="26.25" customHeight="1">
      <c r="A1" s="535" t="s">
        <v>272</v>
      </c>
      <c r="B1" s="536"/>
      <c r="C1" s="536"/>
      <c r="D1" s="536"/>
    </row>
    <row r="2" spans="1:4">
      <c r="A2" s="529" t="s">
        <v>268</v>
      </c>
      <c r="B2" s="530"/>
      <c r="C2" s="530"/>
      <c r="D2" s="530"/>
    </row>
    <row r="3" spans="1:4">
      <c r="B3" s="537" t="s">
        <v>661</v>
      </c>
      <c r="C3" s="537"/>
      <c r="D3" s="537"/>
    </row>
    <row r="4" spans="1:4" ht="16.5" customHeight="1">
      <c r="B4" s="247" t="s">
        <v>269</v>
      </c>
      <c r="C4" s="247" t="s">
        <v>270</v>
      </c>
      <c r="D4" s="247" t="s">
        <v>271</v>
      </c>
    </row>
    <row r="5" spans="1:4">
      <c r="A5" s="104" t="s">
        <v>243</v>
      </c>
      <c r="B5" s="258">
        <v>55.63</v>
      </c>
      <c r="C5" s="248">
        <v>41.15</v>
      </c>
      <c r="D5" s="249">
        <v>26.02</v>
      </c>
    </row>
    <row r="6" spans="1:4">
      <c r="A6" s="104" t="s">
        <v>244</v>
      </c>
      <c r="B6" s="259">
        <v>57.48</v>
      </c>
      <c r="C6" s="251">
        <v>42</v>
      </c>
      <c r="D6" s="252">
        <v>26.93</v>
      </c>
    </row>
    <row r="7" spans="1:4">
      <c r="A7" s="104" t="s">
        <v>245</v>
      </c>
      <c r="B7" s="259">
        <v>50.14</v>
      </c>
      <c r="C7" s="251">
        <v>39.81</v>
      </c>
      <c r="D7" s="252">
        <v>20.6</v>
      </c>
    </row>
    <row r="8" spans="1:4">
      <c r="A8" s="104" t="s">
        <v>246</v>
      </c>
      <c r="B8" s="259">
        <v>55.25</v>
      </c>
      <c r="C8" s="251">
        <v>40.380000000000003</v>
      </c>
      <c r="D8" s="252">
        <v>26.91</v>
      </c>
    </row>
    <row r="9" spans="1:4">
      <c r="A9" s="104" t="s">
        <v>247</v>
      </c>
      <c r="B9" s="259">
        <v>54.81</v>
      </c>
      <c r="C9" s="251">
        <v>40.659999999999997</v>
      </c>
      <c r="D9" s="252">
        <v>25.82</v>
      </c>
    </row>
    <row r="10" spans="1:4">
      <c r="A10" s="104" t="s">
        <v>248</v>
      </c>
      <c r="B10" s="259">
        <v>60.34</v>
      </c>
      <c r="C10" s="251">
        <v>44.38</v>
      </c>
      <c r="D10" s="252">
        <v>26.45</v>
      </c>
    </row>
    <row r="11" spans="1:4">
      <c r="A11" s="104" t="s">
        <v>249</v>
      </c>
      <c r="B11" s="259">
        <v>57.23</v>
      </c>
      <c r="C11" s="251">
        <v>44.16</v>
      </c>
      <c r="D11" s="252">
        <v>22.84</v>
      </c>
    </row>
    <row r="12" spans="1:4">
      <c r="A12" s="104" t="s">
        <v>250</v>
      </c>
      <c r="B12" s="259">
        <v>55.53</v>
      </c>
      <c r="C12" s="251">
        <v>42.23</v>
      </c>
      <c r="D12" s="252">
        <v>23.96</v>
      </c>
    </row>
    <row r="13" spans="1:4">
      <c r="A13" s="105" t="s">
        <v>274</v>
      </c>
      <c r="B13" s="250">
        <v>56.24</v>
      </c>
      <c r="C13" s="253">
        <v>41.98</v>
      </c>
      <c r="D13" s="254">
        <v>25.36</v>
      </c>
    </row>
    <row r="14" spans="1:4">
      <c r="A14" s="106" t="s">
        <v>275</v>
      </c>
      <c r="B14" s="260">
        <v>55.6</v>
      </c>
      <c r="C14" s="256">
        <v>41.47</v>
      </c>
      <c r="D14" s="257">
        <v>25.42</v>
      </c>
    </row>
    <row r="16" spans="1:4">
      <c r="A16" s="522" t="s">
        <v>233</v>
      </c>
      <c r="B16" s="523"/>
      <c r="C16" s="523"/>
      <c r="D16" s="523"/>
    </row>
    <row r="17" spans="1:4">
      <c r="A17" s="522" t="s">
        <v>251</v>
      </c>
      <c r="B17" s="523"/>
      <c r="C17" s="523"/>
      <c r="D17" s="523"/>
    </row>
    <row r="18" spans="1:4">
      <c r="A18" s="522" t="s">
        <v>252</v>
      </c>
      <c r="B18" s="523"/>
      <c r="C18" s="523"/>
      <c r="D18" s="523"/>
    </row>
    <row r="19" spans="1:4">
      <c r="A19" s="522" t="s">
        <v>253</v>
      </c>
      <c r="B19" s="523"/>
      <c r="C19" s="523"/>
      <c r="D19" s="523"/>
    </row>
    <row r="20" spans="1:4">
      <c r="A20" s="522" t="s">
        <v>254</v>
      </c>
      <c r="B20" s="523"/>
      <c r="C20" s="523"/>
      <c r="D20" s="523"/>
    </row>
    <row r="21" spans="1:4">
      <c r="A21" s="522" t="s">
        <v>255</v>
      </c>
      <c r="B21" s="523"/>
      <c r="C21" s="523"/>
      <c r="D21" s="523"/>
    </row>
    <row r="22" spans="1:4">
      <c r="A22" s="522" t="s">
        <v>256</v>
      </c>
      <c r="B22" s="523"/>
      <c r="C22" s="523"/>
      <c r="D22" s="523"/>
    </row>
    <row r="23" spans="1:4">
      <c r="A23" s="522" t="s">
        <v>257</v>
      </c>
      <c r="B23" s="523"/>
      <c r="C23" s="523"/>
      <c r="D23" s="523"/>
    </row>
    <row r="24" spans="1:4">
      <c r="A24" s="522" t="s">
        <v>258</v>
      </c>
      <c r="B24" s="523"/>
      <c r="C24" s="523"/>
      <c r="D24" s="523"/>
    </row>
    <row r="25" spans="1:4">
      <c r="A25" s="522" t="s">
        <v>259</v>
      </c>
      <c r="B25" s="523"/>
      <c r="C25" s="523"/>
      <c r="D25" s="523"/>
    </row>
    <row r="26" spans="1:4">
      <c r="A26" s="522" t="s">
        <v>260</v>
      </c>
      <c r="B26" s="523"/>
      <c r="C26" s="523"/>
      <c r="D26" s="523"/>
    </row>
    <row r="27" spans="1:4">
      <c r="A27" s="522" t="s">
        <v>261</v>
      </c>
      <c r="B27" s="523"/>
      <c r="C27" s="523"/>
      <c r="D27" s="523"/>
    </row>
    <row r="28" spans="1:4">
      <c r="A28" s="522" t="s">
        <v>262</v>
      </c>
      <c r="B28" s="523"/>
      <c r="C28" s="523"/>
      <c r="D28" s="523"/>
    </row>
    <row r="29" spans="1:4">
      <c r="A29" s="522" t="s">
        <v>263</v>
      </c>
      <c r="B29" s="523"/>
      <c r="C29" s="523"/>
      <c r="D29" s="523"/>
    </row>
    <row r="30" spans="1:4">
      <c r="A30" s="522" t="s">
        <v>264</v>
      </c>
      <c r="B30" s="523"/>
      <c r="C30" s="523"/>
      <c r="D30" s="523"/>
    </row>
    <row r="31" spans="1:4">
      <c r="A31" s="522" t="s">
        <v>265</v>
      </c>
      <c r="B31" s="523"/>
      <c r="C31" s="523"/>
      <c r="D31" s="523"/>
    </row>
    <row r="32" spans="1:4">
      <c r="A32" s="522" t="s">
        <v>266</v>
      </c>
      <c r="B32" s="523"/>
      <c r="C32" s="523"/>
      <c r="D32" s="523"/>
    </row>
    <row r="33" spans="1:4">
      <c r="A33" s="522" t="s">
        <v>267</v>
      </c>
      <c r="B33" s="523"/>
      <c r="C33" s="523"/>
      <c r="D33" s="523"/>
    </row>
    <row r="34" spans="1:4">
      <c r="A34" s="99" t="s">
        <v>184</v>
      </c>
    </row>
    <row r="35" spans="1:4">
      <c r="A35" s="10" t="s">
        <v>278</v>
      </c>
    </row>
    <row r="36" spans="1:4">
      <c r="A36" s="10" t="s">
        <v>48</v>
      </c>
      <c r="B36" s="108"/>
      <c r="C36" s="108"/>
      <c r="D36" s="108"/>
    </row>
    <row r="38" spans="1:4">
      <c r="A38" s="522"/>
      <c r="B38" s="523"/>
      <c r="C38" s="523"/>
      <c r="D38" s="523"/>
    </row>
    <row r="41" spans="1:4">
      <c r="A41" s="522"/>
      <c r="B41" s="523"/>
      <c r="C41" s="523"/>
      <c r="D41" s="523"/>
    </row>
    <row r="42" spans="1:4">
      <c r="A42" s="522"/>
      <c r="B42" s="523"/>
      <c r="C42" s="523"/>
      <c r="D42" s="523"/>
    </row>
    <row r="43" spans="1:4">
      <c r="A43" s="522"/>
      <c r="B43" s="523"/>
      <c r="C43" s="523"/>
      <c r="D43" s="523"/>
    </row>
  </sheetData>
  <sheetProtection algorithmName="SHA-512" hashValue="FeN+kTX/a51dsV8RK9JsMkIgeeOT0F7eHnxaZOBnVzC8oNFTDKJHJpgaeXtPAyttwvh5fk4BfNEpfiZDWhc8Mw==" saltValue="yMkJFEIyoowgU5Qe+7YupQ=="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activeCell="AT2" sqref="AT2"/>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59" t="s">
        <v>432</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459"/>
    </row>
    <row r="2" spans="1:50"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0">
      <c r="A3" s="3" t="s">
        <v>1</v>
      </c>
      <c r="B3" s="377">
        <v>45134</v>
      </c>
      <c r="C3" s="377">
        <v>2.1</v>
      </c>
      <c r="D3" s="377">
        <v>1333</v>
      </c>
      <c r="E3" s="377">
        <v>3</v>
      </c>
      <c r="F3" s="3" t="s">
        <v>1</v>
      </c>
      <c r="G3" s="377">
        <v>46894</v>
      </c>
      <c r="H3" s="377">
        <v>2.2000000000000002</v>
      </c>
      <c r="I3" s="377">
        <v>1760</v>
      </c>
      <c r="J3" s="377">
        <v>3.9</v>
      </c>
      <c r="K3" s="3" t="s">
        <v>1</v>
      </c>
      <c r="L3" s="377">
        <v>49387</v>
      </c>
      <c r="M3" s="377">
        <v>2.2999999999999998</v>
      </c>
      <c r="N3" s="377">
        <v>2493</v>
      </c>
      <c r="O3" s="377">
        <v>5.3</v>
      </c>
      <c r="P3" s="3" t="s">
        <v>1</v>
      </c>
      <c r="Q3" s="377">
        <v>46667</v>
      </c>
      <c r="R3" s="377">
        <v>2.2000000000000002</v>
      </c>
      <c r="S3" s="377">
        <v>-2720</v>
      </c>
      <c r="T3" s="377">
        <v>-5.5</v>
      </c>
      <c r="U3" s="3" t="s">
        <v>1</v>
      </c>
      <c r="V3" s="377">
        <v>45405</v>
      </c>
      <c r="W3" s="377">
        <v>2.2000000000000002</v>
      </c>
      <c r="X3" s="377">
        <v>-1262</v>
      </c>
      <c r="Y3" s="377">
        <v>-2.7</v>
      </c>
      <c r="Z3" s="3" t="s">
        <v>1</v>
      </c>
      <c r="AA3" s="377">
        <v>47316</v>
      </c>
      <c r="AB3" s="377">
        <v>2.2999999999999998</v>
      </c>
      <c r="AC3" s="377">
        <v>1911</v>
      </c>
      <c r="AD3" s="377">
        <v>4.2</v>
      </c>
      <c r="AE3" s="3" t="s">
        <v>1</v>
      </c>
      <c r="AF3" s="377">
        <v>46833</v>
      </c>
      <c r="AG3" s="377">
        <v>2.2000000000000002</v>
      </c>
      <c r="AH3" s="377">
        <v>-483</v>
      </c>
      <c r="AI3" s="377">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row>
    <row r="4" spans="1:50">
      <c r="A4" s="3" t="s">
        <v>2</v>
      </c>
      <c r="B4" s="377">
        <v>5536</v>
      </c>
      <c r="C4" s="377">
        <v>0.3</v>
      </c>
      <c r="D4" s="377">
        <v>-7</v>
      </c>
      <c r="E4" s="377">
        <v>-0.1</v>
      </c>
      <c r="F4" s="3" t="s">
        <v>2</v>
      </c>
      <c r="G4" s="377">
        <v>5507</v>
      </c>
      <c r="H4" s="377">
        <v>0.3</v>
      </c>
      <c r="I4" s="377">
        <v>-29</v>
      </c>
      <c r="J4" s="377">
        <v>-0.5</v>
      </c>
      <c r="K4" s="3" t="s">
        <v>2</v>
      </c>
      <c r="L4" s="377">
        <v>5497</v>
      </c>
      <c r="M4" s="377">
        <v>0.3</v>
      </c>
      <c r="N4" s="377">
        <v>-10</v>
      </c>
      <c r="O4" s="377">
        <v>-0.2</v>
      </c>
      <c r="P4" s="3" t="s">
        <v>2</v>
      </c>
      <c r="Q4" s="377">
        <v>5464</v>
      </c>
      <c r="R4" s="377">
        <v>0.3</v>
      </c>
      <c r="S4" s="377">
        <v>-33</v>
      </c>
      <c r="T4" s="377">
        <v>-0.6</v>
      </c>
      <c r="U4" s="3" t="s">
        <v>2</v>
      </c>
      <c r="V4" s="377">
        <v>5499</v>
      </c>
      <c r="W4" s="377">
        <v>0.3</v>
      </c>
      <c r="X4" s="377">
        <v>35</v>
      </c>
      <c r="Y4" s="377">
        <v>0.6</v>
      </c>
      <c r="Z4" s="3" t="s">
        <v>2</v>
      </c>
      <c r="AA4" s="377">
        <v>5458</v>
      </c>
      <c r="AB4" s="377">
        <v>0.3</v>
      </c>
      <c r="AC4" s="377">
        <v>-41</v>
      </c>
      <c r="AD4" s="377">
        <v>-0.7</v>
      </c>
      <c r="AE4" s="3" t="s">
        <v>2</v>
      </c>
      <c r="AF4" s="377">
        <v>5531</v>
      </c>
      <c r="AG4" s="377">
        <v>0.3</v>
      </c>
      <c r="AH4" s="377">
        <v>73</v>
      </c>
      <c r="AI4" s="377">
        <v>1.3</v>
      </c>
      <c r="AJ4" s="3" t="s">
        <v>2</v>
      </c>
      <c r="AK4" s="6">
        <v>5562</v>
      </c>
      <c r="AL4" s="8">
        <v>0.3</v>
      </c>
      <c r="AM4" s="8">
        <v>31</v>
      </c>
      <c r="AN4" s="8">
        <v>0.6</v>
      </c>
      <c r="AO4" s="3" t="s">
        <v>2</v>
      </c>
      <c r="AP4" s="6">
        <v>5551</v>
      </c>
      <c r="AQ4" s="8">
        <v>0.3</v>
      </c>
      <c r="AR4" s="8">
        <v>-11</v>
      </c>
      <c r="AS4" s="8">
        <v>-0.2</v>
      </c>
      <c r="AT4" s="3" t="s">
        <v>2</v>
      </c>
      <c r="AU4" s="6">
        <v>5593</v>
      </c>
      <c r="AV4" s="8">
        <v>0.3</v>
      </c>
      <c r="AW4" s="8">
        <v>42</v>
      </c>
      <c r="AX4" s="8">
        <v>0.8</v>
      </c>
    </row>
    <row r="5" spans="1:50">
      <c r="A5" s="3" t="s">
        <v>3</v>
      </c>
      <c r="B5" s="377">
        <v>7924</v>
      </c>
      <c r="C5" s="377">
        <v>0.4</v>
      </c>
      <c r="D5" s="377">
        <v>33</v>
      </c>
      <c r="E5" s="377">
        <v>0.4</v>
      </c>
      <c r="F5" s="3" t="s">
        <v>3</v>
      </c>
      <c r="G5" s="377">
        <v>8090</v>
      </c>
      <c r="H5" s="377">
        <v>0.4</v>
      </c>
      <c r="I5" s="377">
        <v>166</v>
      </c>
      <c r="J5" s="377">
        <v>2.1</v>
      </c>
      <c r="K5" s="3" t="s">
        <v>3</v>
      </c>
      <c r="L5" s="377">
        <v>7392</v>
      </c>
      <c r="M5" s="377">
        <v>0.3</v>
      </c>
      <c r="N5" s="377">
        <v>-698</v>
      </c>
      <c r="O5" s="377">
        <v>-8.6</v>
      </c>
      <c r="P5" s="3" t="s">
        <v>3</v>
      </c>
      <c r="Q5" s="377">
        <v>7670</v>
      </c>
      <c r="R5" s="377">
        <v>0.4</v>
      </c>
      <c r="S5" s="377">
        <v>278</v>
      </c>
      <c r="T5" s="377">
        <v>3.8</v>
      </c>
      <c r="U5" s="3" t="s">
        <v>3</v>
      </c>
      <c r="V5" s="377">
        <v>7327</v>
      </c>
      <c r="W5" s="377">
        <v>0.3</v>
      </c>
      <c r="X5" s="377">
        <v>-343</v>
      </c>
      <c r="Y5" s="377">
        <v>-4.5</v>
      </c>
      <c r="Z5" s="3" t="s">
        <v>3</v>
      </c>
      <c r="AA5" s="377">
        <v>7423</v>
      </c>
      <c r="AB5" s="377">
        <v>0.4</v>
      </c>
      <c r="AC5" s="377">
        <v>96</v>
      </c>
      <c r="AD5" s="377">
        <v>1.3</v>
      </c>
      <c r="AE5" s="3" t="s">
        <v>3</v>
      </c>
      <c r="AF5" s="377">
        <v>7594</v>
      </c>
      <c r="AG5" s="377">
        <v>0.4</v>
      </c>
      <c r="AH5" s="377">
        <v>171</v>
      </c>
      <c r="AI5" s="377">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row>
    <row r="6" spans="1:50">
      <c r="A6" s="3" t="s">
        <v>4</v>
      </c>
      <c r="B6" s="377">
        <v>75339</v>
      </c>
      <c r="C6" s="377">
        <v>3.5</v>
      </c>
      <c r="D6" s="377">
        <v>-4038</v>
      </c>
      <c r="E6" s="377">
        <v>-5.0999999999999996</v>
      </c>
      <c r="F6" s="3" t="s">
        <v>4</v>
      </c>
      <c r="G6" s="377">
        <v>77718</v>
      </c>
      <c r="H6" s="377">
        <v>3.7</v>
      </c>
      <c r="I6" s="377">
        <v>2379</v>
      </c>
      <c r="J6" s="377">
        <v>3.2</v>
      </c>
      <c r="K6" s="3" t="s">
        <v>4</v>
      </c>
      <c r="L6" s="377">
        <v>80987</v>
      </c>
      <c r="M6" s="377">
        <v>3.8</v>
      </c>
      <c r="N6" s="377">
        <v>3269</v>
      </c>
      <c r="O6" s="377">
        <v>4.2</v>
      </c>
      <c r="P6" s="3" t="s">
        <v>4</v>
      </c>
      <c r="Q6" s="377">
        <v>79890</v>
      </c>
      <c r="R6" s="377">
        <v>3.8</v>
      </c>
      <c r="S6" s="377">
        <v>-1097</v>
      </c>
      <c r="T6" s="377">
        <v>-1.4</v>
      </c>
      <c r="U6" s="3" t="s">
        <v>4</v>
      </c>
      <c r="V6" s="377">
        <v>79928</v>
      </c>
      <c r="W6" s="377">
        <v>3.8</v>
      </c>
      <c r="X6" s="377">
        <v>38</v>
      </c>
      <c r="Y6" s="377">
        <v>0</v>
      </c>
      <c r="Z6" s="3" t="s">
        <v>4</v>
      </c>
      <c r="AA6" s="377">
        <v>79172</v>
      </c>
      <c r="AB6" s="377">
        <v>3.8</v>
      </c>
      <c r="AC6" s="377">
        <v>-756</v>
      </c>
      <c r="AD6" s="377">
        <v>-0.9</v>
      </c>
      <c r="AE6" s="3" t="s">
        <v>4</v>
      </c>
      <c r="AF6" s="377">
        <v>78930</v>
      </c>
      <c r="AG6" s="377">
        <v>3.7</v>
      </c>
      <c r="AH6" s="377">
        <v>-242</v>
      </c>
      <c r="AI6" s="377">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row>
    <row r="7" spans="1:50">
      <c r="A7" s="3" t="s">
        <v>5</v>
      </c>
      <c r="B7" s="377">
        <v>5103</v>
      </c>
      <c r="C7" s="377">
        <v>0.2</v>
      </c>
      <c r="D7" s="377">
        <v>-48</v>
      </c>
      <c r="E7" s="377">
        <v>-0.9</v>
      </c>
      <c r="F7" s="3" t="s">
        <v>5</v>
      </c>
      <c r="G7" s="377">
        <v>4916</v>
      </c>
      <c r="H7" s="377">
        <v>0.2</v>
      </c>
      <c r="I7" s="377">
        <v>-187</v>
      </c>
      <c r="J7" s="377">
        <v>-3.7</v>
      </c>
      <c r="K7" s="3" t="s">
        <v>5</v>
      </c>
      <c r="L7" s="377">
        <v>4961</v>
      </c>
      <c r="M7" s="377">
        <v>0.2</v>
      </c>
      <c r="N7" s="377">
        <v>45</v>
      </c>
      <c r="O7" s="377">
        <v>0.9</v>
      </c>
      <c r="P7" s="3" t="s">
        <v>5</v>
      </c>
      <c r="Q7" s="377">
        <v>4884</v>
      </c>
      <c r="R7" s="377">
        <v>0.2</v>
      </c>
      <c r="S7" s="377">
        <v>-77</v>
      </c>
      <c r="T7" s="377">
        <v>-1.6</v>
      </c>
      <c r="U7" s="3" t="s">
        <v>5</v>
      </c>
      <c r="V7" s="377">
        <v>4859</v>
      </c>
      <c r="W7" s="377">
        <v>0.2</v>
      </c>
      <c r="X7" s="377">
        <v>-25</v>
      </c>
      <c r="Y7" s="377">
        <v>-0.5</v>
      </c>
      <c r="Z7" s="3" t="s">
        <v>5</v>
      </c>
      <c r="AA7" s="377">
        <v>4832</v>
      </c>
      <c r="AB7" s="377">
        <v>0.2</v>
      </c>
      <c r="AC7" s="377">
        <v>-27</v>
      </c>
      <c r="AD7" s="377">
        <v>-0.6</v>
      </c>
      <c r="AE7" s="3" t="s">
        <v>5</v>
      </c>
      <c r="AF7" s="377">
        <v>4797</v>
      </c>
      <c r="AG7" s="377">
        <v>0.2</v>
      </c>
      <c r="AH7" s="377">
        <v>-35</v>
      </c>
      <c r="AI7" s="377">
        <v>-0.7</v>
      </c>
      <c r="AJ7" s="3" t="s">
        <v>5</v>
      </c>
      <c r="AK7" s="6">
        <v>4755</v>
      </c>
      <c r="AL7" s="8">
        <v>0.2</v>
      </c>
      <c r="AM7" s="8">
        <v>-42</v>
      </c>
      <c r="AN7" s="8">
        <v>-0.9</v>
      </c>
      <c r="AO7" s="3" t="s">
        <v>5</v>
      </c>
      <c r="AP7" s="6">
        <v>4778</v>
      </c>
      <c r="AQ7" s="8">
        <v>0.2</v>
      </c>
      <c r="AR7" s="8">
        <v>23</v>
      </c>
      <c r="AS7" s="8">
        <v>0.5</v>
      </c>
      <c r="AT7" s="3" t="s">
        <v>5</v>
      </c>
      <c r="AU7" s="6">
        <v>4786</v>
      </c>
      <c r="AV7" s="8">
        <v>0.2</v>
      </c>
      <c r="AW7" s="8">
        <v>8</v>
      </c>
      <c r="AX7" s="8">
        <v>0.2</v>
      </c>
    </row>
    <row r="8" spans="1:50">
      <c r="A8" s="3" t="s">
        <v>6</v>
      </c>
      <c r="B8" s="377">
        <v>25957</v>
      </c>
      <c r="C8" s="377">
        <v>1.2</v>
      </c>
      <c r="D8" s="377">
        <v>817</v>
      </c>
      <c r="E8" s="377">
        <v>3.2</v>
      </c>
      <c r="F8" s="3" t="s">
        <v>6</v>
      </c>
      <c r="G8" s="377">
        <v>26290</v>
      </c>
      <c r="H8" s="377">
        <v>1.2</v>
      </c>
      <c r="I8" s="377">
        <v>333</v>
      </c>
      <c r="J8" s="377">
        <v>1.3</v>
      </c>
      <c r="K8" s="3" t="s">
        <v>6</v>
      </c>
      <c r="L8" s="377">
        <v>26134</v>
      </c>
      <c r="M8" s="377">
        <v>1.2</v>
      </c>
      <c r="N8" s="377">
        <v>-156</v>
      </c>
      <c r="O8" s="377">
        <v>-0.6</v>
      </c>
      <c r="P8" s="3" t="s">
        <v>6</v>
      </c>
      <c r="Q8" s="377">
        <v>26543</v>
      </c>
      <c r="R8" s="377">
        <v>1.3</v>
      </c>
      <c r="S8" s="377">
        <v>409</v>
      </c>
      <c r="T8" s="377">
        <v>1.6</v>
      </c>
      <c r="U8" s="3" t="s">
        <v>6</v>
      </c>
      <c r="V8" s="377">
        <v>26490</v>
      </c>
      <c r="W8" s="377">
        <v>1.3</v>
      </c>
      <c r="X8" s="377">
        <v>-53</v>
      </c>
      <c r="Y8" s="377">
        <v>-0.2</v>
      </c>
      <c r="Z8" s="3" t="s">
        <v>6</v>
      </c>
      <c r="AA8" s="377">
        <v>26746</v>
      </c>
      <c r="AB8" s="377">
        <v>1.3</v>
      </c>
      <c r="AC8" s="377">
        <v>256</v>
      </c>
      <c r="AD8" s="377">
        <v>1</v>
      </c>
      <c r="AE8" s="3" t="s">
        <v>6</v>
      </c>
      <c r="AF8" s="377">
        <v>27149</v>
      </c>
      <c r="AG8" s="377">
        <v>1.3</v>
      </c>
      <c r="AH8" s="377">
        <v>403</v>
      </c>
      <c r="AI8" s="377">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row>
    <row r="9" spans="1:50">
      <c r="A9" s="3" t="s">
        <v>7</v>
      </c>
      <c r="B9" s="377">
        <v>3015</v>
      </c>
      <c r="C9" s="377">
        <v>0.1</v>
      </c>
      <c r="D9" s="377">
        <v>238</v>
      </c>
      <c r="E9" s="377">
        <v>8.6</v>
      </c>
      <c r="F9" s="3" t="s">
        <v>7</v>
      </c>
      <c r="G9" s="377">
        <v>2963</v>
      </c>
      <c r="H9" s="377">
        <v>0.1</v>
      </c>
      <c r="I9" s="377">
        <v>-52</v>
      </c>
      <c r="J9" s="377">
        <v>-1.7</v>
      </c>
      <c r="K9" s="3" t="s">
        <v>7</v>
      </c>
      <c r="L9" s="377">
        <v>2873</v>
      </c>
      <c r="M9" s="377">
        <v>0.1</v>
      </c>
      <c r="N9" s="377">
        <v>-90</v>
      </c>
      <c r="O9" s="377">
        <v>-3</v>
      </c>
      <c r="P9" s="3" t="s">
        <v>7</v>
      </c>
      <c r="Q9" s="377">
        <v>2846</v>
      </c>
      <c r="R9" s="377">
        <v>0.1</v>
      </c>
      <c r="S9" s="377">
        <v>-27</v>
      </c>
      <c r="T9" s="377">
        <v>-0.9</v>
      </c>
      <c r="U9" s="3" t="s">
        <v>7</v>
      </c>
      <c r="V9" s="377">
        <v>2820</v>
      </c>
      <c r="W9" s="377">
        <v>0.1</v>
      </c>
      <c r="X9" s="377">
        <v>-26</v>
      </c>
      <c r="Y9" s="377">
        <v>-0.9</v>
      </c>
      <c r="Z9" s="3" t="s">
        <v>7</v>
      </c>
      <c r="AA9" s="377">
        <v>2783</v>
      </c>
      <c r="AB9" s="377">
        <v>0.1</v>
      </c>
      <c r="AC9" s="377">
        <v>-37</v>
      </c>
      <c r="AD9" s="377">
        <v>-1.3</v>
      </c>
      <c r="AE9" s="3" t="s">
        <v>7</v>
      </c>
      <c r="AF9" s="377">
        <v>2743</v>
      </c>
      <c r="AG9" s="377">
        <v>0.1</v>
      </c>
      <c r="AH9" s="377">
        <v>-40</v>
      </c>
      <c r="AI9" s="377">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row>
    <row r="10" spans="1:50">
      <c r="A10" s="3" t="s">
        <v>8</v>
      </c>
      <c r="B10" s="377">
        <v>5327</v>
      </c>
      <c r="C10" s="377">
        <v>0.3</v>
      </c>
      <c r="D10" s="377">
        <v>-86</v>
      </c>
      <c r="E10" s="377">
        <v>-1.6</v>
      </c>
      <c r="F10" s="3" t="s">
        <v>8</v>
      </c>
      <c r="G10" s="377">
        <v>5090</v>
      </c>
      <c r="H10" s="377">
        <v>0.2</v>
      </c>
      <c r="I10" s="377">
        <v>-237</v>
      </c>
      <c r="J10" s="377">
        <v>-4.4000000000000004</v>
      </c>
      <c r="K10" s="3" t="s">
        <v>8</v>
      </c>
      <c r="L10" s="377">
        <v>5086</v>
      </c>
      <c r="M10" s="377">
        <v>0.2</v>
      </c>
      <c r="N10" s="377">
        <v>-4</v>
      </c>
      <c r="O10" s="377">
        <v>-0.1</v>
      </c>
      <c r="P10" s="3" t="s">
        <v>8</v>
      </c>
      <c r="Q10" s="377">
        <v>5169</v>
      </c>
      <c r="R10" s="377">
        <v>0.2</v>
      </c>
      <c r="S10" s="377">
        <v>83</v>
      </c>
      <c r="T10" s="377">
        <v>1.6</v>
      </c>
      <c r="U10" s="3" t="s">
        <v>8</v>
      </c>
      <c r="V10" s="377">
        <v>4966</v>
      </c>
      <c r="W10" s="377">
        <v>0.2</v>
      </c>
      <c r="X10" s="377">
        <v>-203</v>
      </c>
      <c r="Y10" s="377">
        <v>-3.9</v>
      </c>
      <c r="Z10" s="3" t="s">
        <v>8</v>
      </c>
      <c r="AA10" s="377">
        <v>4916</v>
      </c>
      <c r="AB10" s="377">
        <v>0.2</v>
      </c>
      <c r="AC10" s="377">
        <v>-50</v>
      </c>
      <c r="AD10" s="377">
        <v>-1</v>
      </c>
      <c r="AE10" s="3" t="s">
        <v>8</v>
      </c>
      <c r="AF10" s="377">
        <v>4827</v>
      </c>
      <c r="AG10" s="377">
        <v>0.2</v>
      </c>
      <c r="AH10" s="377">
        <v>-89</v>
      </c>
      <c r="AI10" s="377">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row>
    <row r="11" spans="1:50">
      <c r="A11" s="3" t="s">
        <v>9</v>
      </c>
      <c r="B11" s="377">
        <v>41555</v>
      </c>
      <c r="C11" s="377">
        <v>2</v>
      </c>
      <c r="D11" s="377">
        <v>693</v>
      </c>
      <c r="E11" s="377">
        <v>1.7</v>
      </c>
      <c r="F11" s="3" t="s">
        <v>9</v>
      </c>
      <c r="G11" s="377">
        <v>42545</v>
      </c>
      <c r="H11" s="377">
        <v>2</v>
      </c>
      <c r="I11" s="377">
        <v>990</v>
      </c>
      <c r="J11" s="377">
        <v>2.4</v>
      </c>
      <c r="K11" s="3" t="s">
        <v>9</v>
      </c>
      <c r="L11" s="377">
        <v>43608</v>
      </c>
      <c r="M11" s="377">
        <v>2.1</v>
      </c>
      <c r="N11" s="377">
        <v>1063</v>
      </c>
      <c r="O11" s="377">
        <v>2.5</v>
      </c>
      <c r="P11" s="3" t="s">
        <v>9</v>
      </c>
      <c r="Q11" s="377">
        <v>43455</v>
      </c>
      <c r="R11" s="377">
        <v>2.1</v>
      </c>
      <c r="S11" s="377">
        <v>-153</v>
      </c>
      <c r="T11" s="377">
        <v>-0.4</v>
      </c>
      <c r="U11" s="3" t="s">
        <v>9</v>
      </c>
      <c r="V11" s="377">
        <v>44846</v>
      </c>
      <c r="W11" s="377">
        <v>2.1</v>
      </c>
      <c r="X11" s="377">
        <v>1391</v>
      </c>
      <c r="Y11" s="377">
        <v>3.2</v>
      </c>
      <c r="Z11" s="3" t="s">
        <v>9</v>
      </c>
      <c r="AA11" s="377">
        <v>45332</v>
      </c>
      <c r="AB11" s="377">
        <v>2.2000000000000002</v>
      </c>
      <c r="AC11" s="377">
        <v>486</v>
      </c>
      <c r="AD11" s="377">
        <v>1.1000000000000001</v>
      </c>
      <c r="AE11" s="3" t="s">
        <v>9</v>
      </c>
      <c r="AF11" s="377">
        <v>46816</v>
      </c>
      <c r="AG11" s="377">
        <v>2.2000000000000002</v>
      </c>
      <c r="AH11" s="377">
        <v>1484</v>
      </c>
      <c r="AI11" s="377">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row>
    <row r="12" spans="1:50">
      <c r="A12" s="3" t="s">
        <v>10</v>
      </c>
      <c r="B12" s="377">
        <v>5455</v>
      </c>
      <c r="C12" s="377">
        <v>0.3</v>
      </c>
      <c r="D12" s="377">
        <v>-20</v>
      </c>
      <c r="E12" s="377">
        <v>-0.4</v>
      </c>
      <c r="F12" s="3" t="s">
        <v>10</v>
      </c>
      <c r="G12" s="377">
        <v>5441</v>
      </c>
      <c r="H12" s="377">
        <v>0.3</v>
      </c>
      <c r="I12" s="377">
        <v>-14</v>
      </c>
      <c r="J12" s="377">
        <v>-0.3</v>
      </c>
      <c r="K12" s="3" t="s">
        <v>10</v>
      </c>
      <c r="L12" s="377">
        <v>5448</v>
      </c>
      <c r="M12" s="377">
        <v>0.3</v>
      </c>
      <c r="N12" s="377">
        <v>7</v>
      </c>
      <c r="O12" s="377">
        <v>0.1</v>
      </c>
      <c r="P12" s="3" t="s">
        <v>10</v>
      </c>
      <c r="Q12" s="377">
        <v>5482</v>
      </c>
      <c r="R12" s="377">
        <v>0.3</v>
      </c>
      <c r="S12" s="377">
        <v>34</v>
      </c>
      <c r="T12" s="377">
        <v>0.6</v>
      </c>
      <c r="U12" s="3" t="s">
        <v>10</v>
      </c>
      <c r="V12" s="377">
        <v>5433</v>
      </c>
      <c r="W12" s="377">
        <v>0.3</v>
      </c>
      <c r="X12" s="377">
        <v>-49</v>
      </c>
      <c r="Y12" s="377">
        <v>-0.9</v>
      </c>
      <c r="Z12" s="3" t="s">
        <v>10</v>
      </c>
      <c r="AA12" s="377">
        <v>5423</v>
      </c>
      <c r="AB12" s="377">
        <v>0.3</v>
      </c>
      <c r="AC12" s="377">
        <v>-10</v>
      </c>
      <c r="AD12" s="377">
        <v>-0.2</v>
      </c>
      <c r="AE12" s="3" t="s">
        <v>10</v>
      </c>
      <c r="AF12" s="377">
        <v>5426</v>
      </c>
      <c r="AG12" s="377">
        <v>0.3</v>
      </c>
      <c r="AH12" s="377">
        <v>3</v>
      </c>
      <c r="AI12" s="377">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row>
    <row r="13" spans="1:50">
      <c r="A13" s="3" t="s">
        <v>11</v>
      </c>
      <c r="B13" s="377">
        <v>20396</v>
      </c>
      <c r="C13" s="377">
        <v>1</v>
      </c>
      <c r="D13" s="377">
        <v>-139</v>
      </c>
      <c r="E13" s="377">
        <v>-0.7</v>
      </c>
      <c r="F13" s="3" t="s">
        <v>11</v>
      </c>
      <c r="G13" s="377">
        <v>20387</v>
      </c>
      <c r="H13" s="377">
        <v>1</v>
      </c>
      <c r="I13" s="377">
        <v>-9</v>
      </c>
      <c r="J13" s="377">
        <v>0</v>
      </c>
      <c r="K13" s="3" t="s">
        <v>11</v>
      </c>
      <c r="L13" s="377">
        <v>20537</v>
      </c>
      <c r="M13" s="377">
        <v>1</v>
      </c>
      <c r="N13" s="377">
        <v>150</v>
      </c>
      <c r="O13" s="377">
        <v>0.7</v>
      </c>
      <c r="P13" s="3" t="s">
        <v>11</v>
      </c>
      <c r="Q13" s="377">
        <v>20061</v>
      </c>
      <c r="R13" s="377">
        <v>1</v>
      </c>
      <c r="S13" s="377">
        <v>-476</v>
      </c>
      <c r="T13" s="377">
        <v>-2.2999999999999998</v>
      </c>
      <c r="U13" s="3" t="s">
        <v>11</v>
      </c>
      <c r="V13" s="377">
        <v>20373</v>
      </c>
      <c r="W13" s="377">
        <v>1</v>
      </c>
      <c r="X13" s="377">
        <v>312</v>
      </c>
      <c r="Y13" s="377">
        <v>1.6</v>
      </c>
      <c r="Z13" s="3" t="s">
        <v>11</v>
      </c>
      <c r="AA13" s="377">
        <v>20460</v>
      </c>
      <c r="AB13" s="377">
        <v>1</v>
      </c>
      <c r="AC13" s="377">
        <v>87</v>
      </c>
      <c r="AD13" s="377">
        <v>0.4</v>
      </c>
      <c r="AE13" s="3" t="s">
        <v>11</v>
      </c>
      <c r="AF13" s="377">
        <v>20537</v>
      </c>
      <c r="AG13" s="377">
        <v>1</v>
      </c>
      <c r="AH13" s="377">
        <v>77</v>
      </c>
      <c r="AI13" s="377">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row>
    <row r="14" spans="1:50">
      <c r="A14" s="3" t="s">
        <v>12</v>
      </c>
      <c r="B14" s="377">
        <v>18131</v>
      </c>
      <c r="C14" s="377">
        <v>0.9</v>
      </c>
      <c r="D14" s="377">
        <v>279</v>
      </c>
      <c r="E14" s="377">
        <v>1.6</v>
      </c>
      <c r="F14" s="3" t="s">
        <v>12</v>
      </c>
      <c r="G14" s="377">
        <v>18445</v>
      </c>
      <c r="H14" s="377">
        <v>0.9</v>
      </c>
      <c r="I14" s="377">
        <v>314</v>
      </c>
      <c r="J14" s="377">
        <v>1.7</v>
      </c>
      <c r="K14" s="3" t="s">
        <v>12</v>
      </c>
      <c r="L14" s="377">
        <v>18589</v>
      </c>
      <c r="M14" s="377">
        <v>0.9</v>
      </c>
      <c r="N14" s="377">
        <v>144</v>
      </c>
      <c r="O14" s="377">
        <v>0.8</v>
      </c>
      <c r="P14" s="3" t="s">
        <v>12</v>
      </c>
      <c r="Q14" s="377">
        <v>18751</v>
      </c>
      <c r="R14" s="377">
        <v>0.9</v>
      </c>
      <c r="S14" s="377">
        <v>162</v>
      </c>
      <c r="T14" s="377">
        <v>0.9</v>
      </c>
      <c r="U14" s="3" t="s">
        <v>12</v>
      </c>
      <c r="V14" s="377">
        <v>18777</v>
      </c>
      <c r="W14" s="377">
        <v>0.9</v>
      </c>
      <c r="X14" s="377">
        <v>26</v>
      </c>
      <c r="Y14" s="377">
        <v>0.1</v>
      </c>
      <c r="Z14" s="3" t="s">
        <v>12</v>
      </c>
      <c r="AA14" s="377">
        <v>19000</v>
      </c>
      <c r="AB14" s="377">
        <v>0.9</v>
      </c>
      <c r="AC14" s="377">
        <v>223</v>
      </c>
      <c r="AD14" s="377">
        <v>1.2</v>
      </c>
      <c r="AE14" s="3" t="s">
        <v>12</v>
      </c>
      <c r="AF14" s="377">
        <v>19273</v>
      </c>
      <c r="AG14" s="377">
        <v>0.9</v>
      </c>
      <c r="AH14" s="377">
        <v>273</v>
      </c>
      <c r="AI14" s="377">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row>
    <row r="15" spans="1:50">
      <c r="A15" s="3" t="s">
        <v>13</v>
      </c>
      <c r="B15" s="377">
        <v>24147</v>
      </c>
      <c r="C15" s="377">
        <v>1.1000000000000001</v>
      </c>
      <c r="D15" s="377">
        <v>-84</v>
      </c>
      <c r="E15" s="377">
        <v>-0.3</v>
      </c>
      <c r="F15" s="3" t="s">
        <v>13</v>
      </c>
      <c r="G15" s="377">
        <v>23726</v>
      </c>
      <c r="H15" s="377">
        <v>1.1000000000000001</v>
      </c>
      <c r="I15" s="377">
        <v>-421</v>
      </c>
      <c r="J15" s="377">
        <v>-1.7</v>
      </c>
      <c r="K15" s="3" t="s">
        <v>13</v>
      </c>
      <c r="L15" s="377">
        <v>23092</v>
      </c>
      <c r="M15" s="377">
        <v>1.1000000000000001</v>
      </c>
      <c r="N15" s="377">
        <v>-634</v>
      </c>
      <c r="O15" s="377">
        <v>-2.7</v>
      </c>
      <c r="P15" s="3" t="s">
        <v>13</v>
      </c>
      <c r="Q15" s="377">
        <v>22913</v>
      </c>
      <c r="R15" s="377">
        <v>1.1000000000000001</v>
      </c>
      <c r="S15" s="377">
        <v>-179</v>
      </c>
      <c r="T15" s="377">
        <v>-0.8</v>
      </c>
      <c r="U15" s="3" t="s">
        <v>13</v>
      </c>
      <c r="V15" s="377">
        <v>22659</v>
      </c>
      <c r="W15" s="377">
        <v>1.1000000000000001</v>
      </c>
      <c r="X15" s="377">
        <v>-254</v>
      </c>
      <c r="Y15" s="377">
        <v>-1.1000000000000001</v>
      </c>
      <c r="Z15" s="3" t="s">
        <v>13</v>
      </c>
      <c r="AA15" s="377">
        <v>22606</v>
      </c>
      <c r="AB15" s="377">
        <v>1.1000000000000001</v>
      </c>
      <c r="AC15" s="377">
        <v>-53</v>
      </c>
      <c r="AD15" s="377">
        <v>-0.2</v>
      </c>
      <c r="AE15" s="3" t="s">
        <v>13</v>
      </c>
      <c r="AF15" s="377">
        <v>22558</v>
      </c>
      <c r="AG15" s="377">
        <v>1.1000000000000001</v>
      </c>
      <c r="AH15" s="377">
        <v>-48</v>
      </c>
      <c r="AI15" s="377">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row>
    <row r="16" spans="1:50">
      <c r="A16" s="3" t="s">
        <v>14</v>
      </c>
      <c r="B16" s="377">
        <v>153187</v>
      </c>
      <c r="C16" s="377">
        <v>7.2</v>
      </c>
      <c r="D16" s="377">
        <v>965</v>
      </c>
      <c r="E16" s="377">
        <v>0.6</v>
      </c>
      <c r="F16" s="3" t="s">
        <v>14</v>
      </c>
      <c r="G16" s="377">
        <v>153224</v>
      </c>
      <c r="H16" s="377">
        <v>7.2</v>
      </c>
      <c r="I16" s="377">
        <v>37</v>
      </c>
      <c r="J16" s="377">
        <v>0</v>
      </c>
      <c r="K16" s="3" t="s">
        <v>14</v>
      </c>
      <c r="L16" s="377">
        <v>151718</v>
      </c>
      <c r="M16" s="377">
        <v>7.2</v>
      </c>
      <c r="N16" s="377">
        <v>-1506</v>
      </c>
      <c r="O16" s="377">
        <v>-1</v>
      </c>
      <c r="P16" s="3" t="s">
        <v>14</v>
      </c>
      <c r="Q16" s="377">
        <v>153009</v>
      </c>
      <c r="R16" s="377">
        <v>7.3</v>
      </c>
      <c r="S16" s="377">
        <v>1291</v>
      </c>
      <c r="T16" s="377">
        <v>0.9</v>
      </c>
      <c r="U16" s="3" t="s">
        <v>14</v>
      </c>
      <c r="V16" s="377">
        <v>152843</v>
      </c>
      <c r="W16" s="377">
        <v>7.3</v>
      </c>
      <c r="X16" s="377">
        <v>-166</v>
      </c>
      <c r="Y16" s="377">
        <v>-0.1</v>
      </c>
      <c r="Z16" s="3" t="s">
        <v>14</v>
      </c>
      <c r="AA16" s="377">
        <v>153111</v>
      </c>
      <c r="AB16" s="377">
        <v>7.3</v>
      </c>
      <c r="AC16" s="377">
        <v>268</v>
      </c>
      <c r="AD16" s="377">
        <v>0.2</v>
      </c>
      <c r="AE16" s="3" t="s">
        <v>14</v>
      </c>
      <c r="AF16" s="377">
        <v>153655</v>
      </c>
      <c r="AG16" s="377">
        <v>7.3</v>
      </c>
      <c r="AH16" s="377">
        <v>544</v>
      </c>
      <c r="AI16" s="377">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row>
    <row r="17" spans="1:50">
      <c r="A17" s="3" t="s">
        <v>15</v>
      </c>
      <c r="B17" s="377">
        <v>8655</v>
      </c>
      <c r="C17" s="377">
        <v>0.4</v>
      </c>
      <c r="D17" s="377">
        <v>184</v>
      </c>
      <c r="E17" s="377">
        <v>2.2000000000000002</v>
      </c>
      <c r="F17" s="3" t="s">
        <v>15</v>
      </c>
      <c r="G17" s="377">
        <v>8806</v>
      </c>
      <c r="H17" s="377">
        <v>0.4</v>
      </c>
      <c r="I17" s="377">
        <v>151</v>
      </c>
      <c r="J17" s="377">
        <v>1.7</v>
      </c>
      <c r="K17" s="3" t="s">
        <v>15</v>
      </c>
      <c r="L17" s="377">
        <v>8944</v>
      </c>
      <c r="M17" s="377">
        <v>0.4</v>
      </c>
      <c r="N17" s="377">
        <v>138</v>
      </c>
      <c r="O17" s="377">
        <v>1.6</v>
      </c>
      <c r="P17" s="3" t="s">
        <v>15</v>
      </c>
      <c r="Q17" s="377">
        <v>8745</v>
      </c>
      <c r="R17" s="377">
        <v>0.4</v>
      </c>
      <c r="S17" s="377">
        <v>-199</v>
      </c>
      <c r="T17" s="377">
        <v>-2.2000000000000002</v>
      </c>
      <c r="U17" s="3" t="s">
        <v>15</v>
      </c>
      <c r="V17" s="377">
        <v>8752</v>
      </c>
      <c r="W17" s="377">
        <v>0.4</v>
      </c>
      <c r="X17" s="377">
        <v>7</v>
      </c>
      <c r="Y17" s="377">
        <v>0.1</v>
      </c>
      <c r="Z17" s="3" t="s">
        <v>15</v>
      </c>
      <c r="AA17" s="377">
        <v>8772</v>
      </c>
      <c r="AB17" s="377">
        <v>0.4</v>
      </c>
      <c r="AC17" s="377">
        <v>20</v>
      </c>
      <c r="AD17" s="377">
        <v>0.2</v>
      </c>
      <c r="AE17" s="3" t="s">
        <v>15</v>
      </c>
      <c r="AF17" s="377">
        <v>8854</v>
      </c>
      <c r="AG17" s="377">
        <v>0.4</v>
      </c>
      <c r="AH17" s="377">
        <v>82</v>
      </c>
      <c r="AI17" s="377">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row>
    <row r="18" spans="1:50">
      <c r="A18" s="3" t="s">
        <v>16</v>
      </c>
      <c r="B18" s="377">
        <v>41706</v>
      </c>
      <c r="C18" s="377">
        <v>2</v>
      </c>
      <c r="D18" s="377">
        <v>279</v>
      </c>
      <c r="E18" s="377">
        <v>0.7</v>
      </c>
      <c r="F18" s="3" t="s">
        <v>16</v>
      </c>
      <c r="G18" s="377">
        <v>41726</v>
      </c>
      <c r="H18" s="377">
        <v>2</v>
      </c>
      <c r="I18" s="377">
        <v>20</v>
      </c>
      <c r="J18" s="377">
        <v>0</v>
      </c>
      <c r="K18" s="3" t="s">
        <v>16</v>
      </c>
      <c r="L18" s="377">
        <v>41255</v>
      </c>
      <c r="M18" s="377">
        <v>1.9</v>
      </c>
      <c r="N18" s="377">
        <v>-471</v>
      </c>
      <c r="O18" s="377">
        <v>-1.1000000000000001</v>
      </c>
      <c r="P18" s="3" t="s">
        <v>16</v>
      </c>
      <c r="Q18" s="377">
        <v>41179</v>
      </c>
      <c r="R18" s="377">
        <v>2</v>
      </c>
      <c r="S18" s="377">
        <v>-76</v>
      </c>
      <c r="T18" s="377">
        <v>-0.2</v>
      </c>
      <c r="U18" s="3" t="s">
        <v>16</v>
      </c>
      <c r="V18" s="377">
        <v>41317</v>
      </c>
      <c r="W18" s="377">
        <v>2</v>
      </c>
      <c r="X18" s="377">
        <v>138</v>
      </c>
      <c r="Y18" s="377">
        <v>0.3</v>
      </c>
      <c r="Z18" s="3" t="s">
        <v>16</v>
      </c>
      <c r="AA18" s="377">
        <v>41294</v>
      </c>
      <c r="AB18" s="377">
        <v>2</v>
      </c>
      <c r="AC18" s="377">
        <v>-23</v>
      </c>
      <c r="AD18" s="377">
        <v>-0.1</v>
      </c>
      <c r="AE18" s="3" t="s">
        <v>16</v>
      </c>
      <c r="AF18" s="377">
        <v>41500</v>
      </c>
      <c r="AG18" s="377">
        <v>2</v>
      </c>
      <c r="AH18" s="377">
        <v>206</v>
      </c>
      <c r="AI18" s="377">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row>
    <row r="19" spans="1:50">
      <c r="A19" s="3" t="s">
        <v>17</v>
      </c>
      <c r="B19" s="377">
        <v>32817</v>
      </c>
      <c r="C19" s="377">
        <v>1.5</v>
      </c>
      <c r="D19" s="377">
        <v>246</v>
      </c>
      <c r="E19" s="377">
        <v>0.8</v>
      </c>
      <c r="F19" s="3" t="s">
        <v>17</v>
      </c>
      <c r="G19" s="377">
        <v>32665</v>
      </c>
      <c r="H19" s="377">
        <v>1.5</v>
      </c>
      <c r="I19" s="377">
        <v>-152</v>
      </c>
      <c r="J19" s="377">
        <v>-0.5</v>
      </c>
      <c r="K19" s="3" t="s">
        <v>17</v>
      </c>
      <c r="L19" s="377">
        <v>28929</v>
      </c>
      <c r="M19" s="377">
        <v>1.4</v>
      </c>
      <c r="N19" s="377">
        <v>-3736</v>
      </c>
      <c r="O19" s="377">
        <v>-11.4</v>
      </c>
      <c r="P19" s="3" t="s">
        <v>17</v>
      </c>
      <c r="Q19" s="377">
        <v>29435</v>
      </c>
      <c r="R19" s="377">
        <v>1.4</v>
      </c>
      <c r="S19" s="377">
        <v>506</v>
      </c>
      <c r="T19" s="377">
        <v>1.7</v>
      </c>
      <c r="U19" s="3" t="s">
        <v>17</v>
      </c>
      <c r="V19" s="377">
        <v>29412</v>
      </c>
      <c r="W19" s="377">
        <v>1.4</v>
      </c>
      <c r="X19" s="377">
        <v>-23</v>
      </c>
      <c r="Y19" s="377">
        <v>-0.1</v>
      </c>
      <c r="Z19" s="3" t="s">
        <v>17</v>
      </c>
      <c r="AA19" s="377">
        <v>29497</v>
      </c>
      <c r="AB19" s="377">
        <v>1.4</v>
      </c>
      <c r="AC19" s="377">
        <v>85</v>
      </c>
      <c r="AD19" s="377">
        <v>0.3</v>
      </c>
      <c r="AE19" s="3" t="s">
        <v>17</v>
      </c>
      <c r="AF19" s="377">
        <v>30036</v>
      </c>
      <c r="AG19" s="377">
        <v>1.4</v>
      </c>
      <c r="AH19" s="377">
        <v>539</v>
      </c>
      <c r="AI19" s="377">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row>
    <row r="20" spans="1:50">
      <c r="A20" s="3" t="s">
        <v>18</v>
      </c>
      <c r="B20" s="377">
        <v>38015</v>
      </c>
      <c r="C20" s="377">
        <v>1.8</v>
      </c>
      <c r="D20" s="377">
        <v>357</v>
      </c>
      <c r="E20" s="377">
        <v>0.9</v>
      </c>
      <c r="F20" s="3" t="s">
        <v>18</v>
      </c>
      <c r="G20" s="377">
        <v>38028</v>
      </c>
      <c r="H20" s="377">
        <v>1.8</v>
      </c>
      <c r="I20" s="377">
        <v>13</v>
      </c>
      <c r="J20" s="377">
        <v>0</v>
      </c>
      <c r="K20" s="3" t="s">
        <v>18</v>
      </c>
      <c r="L20" s="377">
        <v>37970</v>
      </c>
      <c r="M20" s="377">
        <v>1.8</v>
      </c>
      <c r="N20" s="377">
        <v>-58</v>
      </c>
      <c r="O20" s="377">
        <v>-0.2</v>
      </c>
      <c r="P20" s="3" t="s">
        <v>18</v>
      </c>
      <c r="Q20" s="377">
        <v>36860</v>
      </c>
      <c r="R20" s="377">
        <v>1.8</v>
      </c>
      <c r="S20" s="377">
        <v>-1110</v>
      </c>
      <c r="T20" s="377">
        <v>-2.9</v>
      </c>
      <c r="U20" s="3" t="s">
        <v>18</v>
      </c>
      <c r="V20" s="377">
        <v>36276</v>
      </c>
      <c r="W20" s="377">
        <v>1.7</v>
      </c>
      <c r="X20" s="377">
        <v>-584</v>
      </c>
      <c r="Y20" s="377">
        <v>-1.6</v>
      </c>
      <c r="Z20" s="3" t="s">
        <v>18</v>
      </c>
      <c r="AA20" s="377">
        <v>36149</v>
      </c>
      <c r="AB20" s="377">
        <v>1.7</v>
      </c>
      <c r="AC20" s="377">
        <v>-127</v>
      </c>
      <c r="AD20" s="377">
        <v>-0.4</v>
      </c>
      <c r="AE20" s="3" t="s">
        <v>18</v>
      </c>
      <c r="AF20" s="377">
        <v>36218</v>
      </c>
      <c r="AG20" s="377">
        <v>1.7</v>
      </c>
      <c r="AH20" s="377">
        <v>69</v>
      </c>
      <c r="AI20" s="377">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row>
    <row r="21" spans="1:50">
      <c r="A21" s="3" t="s">
        <v>19</v>
      </c>
      <c r="B21" s="377">
        <v>17383</v>
      </c>
      <c r="C21" s="377">
        <v>0.8</v>
      </c>
      <c r="D21" s="377">
        <v>-34</v>
      </c>
      <c r="E21" s="377">
        <v>-0.2</v>
      </c>
      <c r="F21" s="3" t="s">
        <v>19</v>
      </c>
      <c r="G21" s="377">
        <v>17330</v>
      </c>
      <c r="H21" s="377">
        <v>0.8</v>
      </c>
      <c r="I21" s="377">
        <v>-53</v>
      </c>
      <c r="J21" s="377">
        <v>-0.3</v>
      </c>
      <c r="K21" s="3" t="s">
        <v>19</v>
      </c>
      <c r="L21" s="377">
        <v>17465</v>
      </c>
      <c r="M21" s="377">
        <v>0.8</v>
      </c>
      <c r="N21" s="377">
        <v>135</v>
      </c>
      <c r="O21" s="377">
        <v>0.8</v>
      </c>
      <c r="P21" s="3" t="s">
        <v>19</v>
      </c>
      <c r="Q21" s="377">
        <v>17329</v>
      </c>
      <c r="R21" s="377">
        <v>0.8</v>
      </c>
      <c r="S21" s="377">
        <v>-136</v>
      </c>
      <c r="T21" s="377">
        <v>-0.8</v>
      </c>
      <c r="U21" s="3" t="s">
        <v>19</v>
      </c>
      <c r="V21" s="377">
        <v>17277</v>
      </c>
      <c r="W21" s="377">
        <v>0.8</v>
      </c>
      <c r="X21" s="377">
        <v>-52</v>
      </c>
      <c r="Y21" s="377">
        <v>-0.3</v>
      </c>
      <c r="Z21" s="3" t="s">
        <v>19</v>
      </c>
      <c r="AA21" s="377">
        <v>17191</v>
      </c>
      <c r="AB21" s="377">
        <v>0.8</v>
      </c>
      <c r="AC21" s="377">
        <v>-86</v>
      </c>
      <c r="AD21" s="377">
        <v>-0.5</v>
      </c>
      <c r="AE21" s="3" t="s">
        <v>19</v>
      </c>
      <c r="AF21" s="377">
        <v>17312</v>
      </c>
      <c r="AG21" s="377">
        <v>0.8</v>
      </c>
      <c r="AH21" s="377">
        <v>121</v>
      </c>
      <c r="AI21" s="377">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row>
    <row r="22" spans="1:50">
      <c r="A22" s="3" t="s">
        <v>20</v>
      </c>
      <c r="B22" s="377">
        <v>5093</v>
      </c>
      <c r="C22" s="377">
        <v>0.2</v>
      </c>
      <c r="D22" s="377">
        <v>17</v>
      </c>
      <c r="E22" s="377">
        <v>0.3</v>
      </c>
      <c r="F22" s="3" t="s">
        <v>20</v>
      </c>
      <c r="G22" s="377">
        <v>5103</v>
      </c>
      <c r="H22" s="377">
        <v>0.2</v>
      </c>
      <c r="I22" s="377">
        <v>10</v>
      </c>
      <c r="J22" s="377">
        <v>0.2</v>
      </c>
      <c r="K22" s="3" t="s">
        <v>20</v>
      </c>
      <c r="L22" s="377">
        <v>5110</v>
      </c>
      <c r="M22" s="377">
        <v>0.2</v>
      </c>
      <c r="N22" s="377">
        <v>7</v>
      </c>
      <c r="O22" s="377">
        <v>0.1</v>
      </c>
      <c r="P22" s="3" t="s">
        <v>20</v>
      </c>
      <c r="Q22" s="377">
        <v>5053</v>
      </c>
      <c r="R22" s="377">
        <v>0.2</v>
      </c>
      <c r="S22" s="377">
        <v>-57</v>
      </c>
      <c r="T22" s="377">
        <v>-1.1000000000000001</v>
      </c>
      <c r="U22" s="3" t="s">
        <v>20</v>
      </c>
      <c r="V22" s="377">
        <v>4958</v>
      </c>
      <c r="W22" s="377">
        <v>0.2</v>
      </c>
      <c r="X22" s="377">
        <v>-95</v>
      </c>
      <c r="Y22" s="377">
        <v>-1.9</v>
      </c>
      <c r="Z22" s="3" t="s">
        <v>20</v>
      </c>
      <c r="AA22" s="377">
        <v>4910</v>
      </c>
      <c r="AB22" s="377">
        <v>0.2</v>
      </c>
      <c r="AC22" s="377">
        <v>-48</v>
      </c>
      <c r="AD22" s="377">
        <v>-1</v>
      </c>
      <c r="AE22" s="3" t="s">
        <v>20</v>
      </c>
      <c r="AF22" s="377">
        <v>4828</v>
      </c>
      <c r="AG22" s="377">
        <v>0.2</v>
      </c>
      <c r="AH22" s="377">
        <v>-82</v>
      </c>
      <c r="AI22" s="377">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0">
      <c r="A23" s="3" t="s">
        <v>21</v>
      </c>
      <c r="B23" s="377">
        <v>17130</v>
      </c>
      <c r="C23" s="377">
        <v>0.8</v>
      </c>
      <c r="D23" s="377">
        <v>423</v>
      </c>
      <c r="E23" s="377">
        <v>2.5</v>
      </c>
      <c r="F23" s="3" t="s">
        <v>21</v>
      </c>
      <c r="G23" s="377">
        <v>17555</v>
      </c>
      <c r="H23" s="377">
        <v>0.8</v>
      </c>
      <c r="I23" s="377">
        <v>425</v>
      </c>
      <c r="J23" s="377">
        <v>2.5</v>
      </c>
      <c r="K23" s="3" t="s">
        <v>21</v>
      </c>
      <c r="L23" s="377">
        <v>16099</v>
      </c>
      <c r="M23" s="377">
        <v>0.8</v>
      </c>
      <c r="N23" s="377">
        <v>-1456</v>
      </c>
      <c r="O23" s="377">
        <v>-8.3000000000000007</v>
      </c>
      <c r="P23" s="3" t="s">
        <v>21</v>
      </c>
      <c r="Q23" s="377">
        <v>16221</v>
      </c>
      <c r="R23" s="377">
        <v>0.8</v>
      </c>
      <c r="S23" s="377">
        <v>122</v>
      </c>
      <c r="T23" s="377">
        <v>0.8</v>
      </c>
      <c r="U23" s="3" t="s">
        <v>21</v>
      </c>
      <c r="V23" s="377">
        <v>17090</v>
      </c>
      <c r="W23" s="377">
        <v>0.8</v>
      </c>
      <c r="X23" s="377">
        <v>869</v>
      </c>
      <c r="Y23" s="377">
        <v>5.4</v>
      </c>
      <c r="Z23" s="3" t="s">
        <v>21</v>
      </c>
      <c r="AA23" s="377">
        <v>17870</v>
      </c>
      <c r="AB23" s="377">
        <v>0.9</v>
      </c>
      <c r="AC23" s="377">
        <v>780</v>
      </c>
      <c r="AD23" s="377">
        <v>4.5999999999999996</v>
      </c>
      <c r="AE23" s="3" t="s">
        <v>21</v>
      </c>
      <c r="AF23" s="377">
        <v>18887</v>
      </c>
      <c r="AG23" s="377">
        <v>0.9</v>
      </c>
      <c r="AH23" s="377">
        <v>1017</v>
      </c>
      <c r="AI23" s="377">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0">
      <c r="A24" s="3" t="s">
        <v>22</v>
      </c>
      <c r="B24" s="377">
        <v>222271</v>
      </c>
      <c r="C24" s="377">
        <v>10.5</v>
      </c>
      <c r="D24" s="377">
        <v>-372</v>
      </c>
      <c r="E24" s="377">
        <v>-0.2</v>
      </c>
      <c r="F24" s="3" t="s">
        <v>22</v>
      </c>
      <c r="G24" s="377">
        <v>206965</v>
      </c>
      <c r="H24" s="377">
        <v>9.8000000000000007</v>
      </c>
      <c r="I24" s="377">
        <v>-15306</v>
      </c>
      <c r="J24" s="377">
        <v>-6.9</v>
      </c>
      <c r="K24" s="3" t="s">
        <v>22</v>
      </c>
      <c r="L24" s="377">
        <v>206593</v>
      </c>
      <c r="M24" s="377">
        <v>9.8000000000000007</v>
      </c>
      <c r="N24" s="377">
        <v>-372</v>
      </c>
      <c r="O24" s="377">
        <v>-0.2</v>
      </c>
      <c r="P24" s="3" t="s">
        <v>22</v>
      </c>
      <c r="Q24" s="377">
        <v>205279</v>
      </c>
      <c r="R24" s="377">
        <v>9.8000000000000007</v>
      </c>
      <c r="S24" s="377">
        <v>-1314</v>
      </c>
      <c r="T24" s="377">
        <v>-0.6</v>
      </c>
      <c r="U24" s="3" t="s">
        <v>22</v>
      </c>
      <c r="V24" s="377">
        <v>203811</v>
      </c>
      <c r="W24" s="377">
        <v>9.6999999999999993</v>
      </c>
      <c r="X24" s="377">
        <v>-1468</v>
      </c>
      <c r="Y24" s="377">
        <v>-0.7</v>
      </c>
      <c r="Z24" s="3" t="s">
        <v>22</v>
      </c>
      <c r="AA24" s="377">
        <v>203585</v>
      </c>
      <c r="AB24" s="377">
        <v>9.6999999999999993</v>
      </c>
      <c r="AC24" s="377">
        <v>-226</v>
      </c>
      <c r="AD24" s="377">
        <v>-0.1</v>
      </c>
      <c r="AE24" s="3" t="s">
        <v>22</v>
      </c>
      <c r="AF24" s="377">
        <v>203692</v>
      </c>
      <c r="AG24" s="377">
        <v>9.6999999999999993</v>
      </c>
      <c r="AH24" s="377">
        <v>107</v>
      </c>
      <c r="AI24" s="377">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0">
      <c r="A25" s="3" t="s">
        <v>23</v>
      </c>
      <c r="B25" s="377">
        <v>14333</v>
      </c>
      <c r="C25" s="377">
        <v>0.7</v>
      </c>
      <c r="D25" s="377">
        <v>190</v>
      </c>
      <c r="E25" s="377">
        <v>1.3</v>
      </c>
      <c r="F25" s="3" t="s">
        <v>23</v>
      </c>
      <c r="G25" s="377">
        <v>14374</v>
      </c>
      <c r="H25" s="377">
        <v>0.7</v>
      </c>
      <c r="I25" s="377">
        <v>41</v>
      </c>
      <c r="J25" s="377">
        <v>0.3</v>
      </c>
      <c r="K25" s="3" t="s">
        <v>23</v>
      </c>
      <c r="L25" s="377">
        <v>14545</v>
      </c>
      <c r="M25" s="377">
        <v>0.7</v>
      </c>
      <c r="N25" s="377">
        <v>171</v>
      </c>
      <c r="O25" s="377">
        <v>1.2</v>
      </c>
      <c r="P25" s="3" t="s">
        <v>23</v>
      </c>
      <c r="Q25" s="377">
        <v>14296</v>
      </c>
      <c r="R25" s="377">
        <v>0.7</v>
      </c>
      <c r="S25" s="377">
        <v>-249</v>
      </c>
      <c r="T25" s="377">
        <v>-1.7</v>
      </c>
      <c r="U25" s="3" t="s">
        <v>23</v>
      </c>
      <c r="V25" s="377">
        <v>14246</v>
      </c>
      <c r="W25" s="377">
        <v>0.7</v>
      </c>
      <c r="X25" s="377">
        <v>-50</v>
      </c>
      <c r="Y25" s="377">
        <v>-0.3</v>
      </c>
      <c r="Z25" s="3" t="s">
        <v>23</v>
      </c>
      <c r="AA25" s="377">
        <v>14125</v>
      </c>
      <c r="AB25" s="377">
        <v>0.7</v>
      </c>
      <c r="AC25" s="377">
        <v>-121</v>
      </c>
      <c r="AD25" s="377">
        <v>-0.8</v>
      </c>
      <c r="AE25" s="3" t="s">
        <v>23</v>
      </c>
      <c r="AF25" s="377">
        <v>14189</v>
      </c>
      <c r="AG25" s="377">
        <v>0.7</v>
      </c>
      <c r="AH25" s="377">
        <v>64</v>
      </c>
      <c r="AI25" s="377">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0">
      <c r="A26" s="3" t="s">
        <v>24</v>
      </c>
      <c r="B26" s="377">
        <v>12274</v>
      </c>
      <c r="C26" s="377">
        <v>0.6</v>
      </c>
      <c r="D26" s="377">
        <v>175</v>
      </c>
      <c r="E26" s="377">
        <v>1.4</v>
      </c>
      <c r="F26" s="3" t="s">
        <v>24</v>
      </c>
      <c r="G26" s="377">
        <v>12392</v>
      </c>
      <c r="H26" s="377">
        <v>0.6</v>
      </c>
      <c r="I26" s="377">
        <v>118</v>
      </c>
      <c r="J26" s="377">
        <v>1</v>
      </c>
      <c r="K26" s="3" t="s">
        <v>24</v>
      </c>
      <c r="L26" s="377">
        <v>12634</v>
      </c>
      <c r="M26" s="377">
        <v>0.6</v>
      </c>
      <c r="N26" s="377">
        <v>242</v>
      </c>
      <c r="O26" s="377">
        <v>2</v>
      </c>
      <c r="P26" s="3" t="s">
        <v>24</v>
      </c>
      <c r="Q26" s="377">
        <v>10468</v>
      </c>
      <c r="R26" s="377">
        <v>0.5</v>
      </c>
      <c r="S26" s="377">
        <v>-2166</v>
      </c>
      <c r="T26" s="377">
        <v>-17.100000000000001</v>
      </c>
      <c r="U26" s="3" t="s">
        <v>24</v>
      </c>
      <c r="V26" s="377">
        <v>10690</v>
      </c>
      <c r="W26" s="377">
        <v>0.5</v>
      </c>
      <c r="X26" s="377">
        <v>222</v>
      </c>
      <c r="Y26" s="377">
        <v>2.1</v>
      </c>
      <c r="Z26" s="3" t="s">
        <v>24</v>
      </c>
      <c r="AA26" s="377">
        <v>11338</v>
      </c>
      <c r="AB26" s="377">
        <v>0.5</v>
      </c>
      <c r="AC26" s="377">
        <v>648</v>
      </c>
      <c r="AD26" s="377">
        <v>6.1</v>
      </c>
      <c r="AE26" s="3" t="s">
        <v>24</v>
      </c>
      <c r="AF26" s="377">
        <v>10576</v>
      </c>
      <c r="AG26" s="377">
        <v>0.5</v>
      </c>
      <c r="AH26" s="377">
        <v>-762</v>
      </c>
      <c r="AI26" s="377">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0">
      <c r="A27" s="3" t="s">
        <v>25</v>
      </c>
      <c r="B27" s="377">
        <v>9065</v>
      </c>
      <c r="C27" s="377">
        <v>0.4</v>
      </c>
      <c r="D27" s="377">
        <v>135</v>
      </c>
      <c r="E27" s="377">
        <v>1.5</v>
      </c>
      <c r="F27" s="3" t="s">
        <v>25</v>
      </c>
      <c r="G27" s="377">
        <v>9037</v>
      </c>
      <c r="H27" s="377">
        <v>0.4</v>
      </c>
      <c r="I27" s="377">
        <v>-28</v>
      </c>
      <c r="J27" s="377">
        <v>-0.3</v>
      </c>
      <c r="K27" s="3" t="s">
        <v>25</v>
      </c>
      <c r="L27" s="377">
        <v>9076</v>
      </c>
      <c r="M27" s="377">
        <v>0.4</v>
      </c>
      <c r="N27" s="377">
        <v>39</v>
      </c>
      <c r="O27" s="377">
        <v>0.4</v>
      </c>
      <c r="P27" s="3" t="s">
        <v>25</v>
      </c>
      <c r="Q27" s="377">
        <v>8998</v>
      </c>
      <c r="R27" s="377">
        <v>0.4</v>
      </c>
      <c r="S27" s="377">
        <v>-78</v>
      </c>
      <c r="T27" s="377">
        <v>-0.9</v>
      </c>
      <c r="U27" s="3" t="s">
        <v>25</v>
      </c>
      <c r="V27" s="377">
        <v>8930</v>
      </c>
      <c r="W27" s="377">
        <v>0.4</v>
      </c>
      <c r="X27" s="377">
        <v>-68</v>
      </c>
      <c r="Y27" s="377">
        <v>-0.8</v>
      </c>
      <c r="Z27" s="3" t="s">
        <v>25</v>
      </c>
      <c r="AA27" s="377">
        <v>8873</v>
      </c>
      <c r="AB27" s="377">
        <v>0.4</v>
      </c>
      <c r="AC27" s="377">
        <v>-57</v>
      </c>
      <c r="AD27" s="377">
        <v>-0.6</v>
      </c>
      <c r="AE27" s="3" t="s">
        <v>25</v>
      </c>
      <c r="AF27" s="377">
        <v>8873</v>
      </c>
      <c r="AG27" s="377">
        <v>0.4</v>
      </c>
      <c r="AH27" s="377">
        <v>0</v>
      </c>
      <c r="AI27" s="377">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0">
      <c r="A28" s="3" t="s">
        <v>26</v>
      </c>
      <c r="B28" s="377">
        <v>5257</v>
      </c>
      <c r="C28" s="377">
        <v>0.2</v>
      </c>
      <c r="D28" s="377">
        <v>11</v>
      </c>
      <c r="E28" s="377">
        <v>0.2</v>
      </c>
      <c r="F28" s="3" t="s">
        <v>26</v>
      </c>
      <c r="G28" s="377">
        <v>5119</v>
      </c>
      <c r="H28" s="377">
        <v>0.2</v>
      </c>
      <c r="I28" s="377">
        <v>-138</v>
      </c>
      <c r="J28" s="377">
        <v>-2.6</v>
      </c>
      <c r="K28" s="3" t="s">
        <v>26</v>
      </c>
      <c r="L28" s="377">
        <v>5082</v>
      </c>
      <c r="M28" s="377">
        <v>0.2</v>
      </c>
      <c r="N28" s="377">
        <v>-37</v>
      </c>
      <c r="O28" s="377">
        <v>-0.7</v>
      </c>
      <c r="P28" s="3" t="s">
        <v>26</v>
      </c>
      <c r="Q28" s="377">
        <v>4727</v>
      </c>
      <c r="R28" s="377">
        <v>0.2</v>
      </c>
      <c r="S28" s="377">
        <v>-355</v>
      </c>
      <c r="T28" s="377">
        <v>-7</v>
      </c>
      <c r="U28" s="3" t="s">
        <v>26</v>
      </c>
      <c r="V28" s="377">
        <v>4805</v>
      </c>
      <c r="W28" s="377">
        <v>0.2</v>
      </c>
      <c r="X28" s="377">
        <v>78</v>
      </c>
      <c r="Y28" s="377">
        <v>1.7</v>
      </c>
      <c r="Z28" s="3" t="s">
        <v>26</v>
      </c>
      <c r="AA28" s="377">
        <v>4786</v>
      </c>
      <c r="AB28" s="377">
        <v>0.2</v>
      </c>
      <c r="AC28" s="377">
        <v>-19</v>
      </c>
      <c r="AD28" s="377">
        <v>-0.4</v>
      </c>
      <c r="AE28" s="3" t="s">
        <v>26</v>
      </c>
      <c r="AF28" s="377">
        <v>4848</v>
      </c>
      <c r="AG28" s="377">
        <v>0.2</v>
      </c>
      <c r="AH28" s="377">
        <v>62</v>
      </c>
      <c r="AI28" s="377">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0">
      <c r="A29" s="3" t="s">
        <v>27</v>
      </c>
      <c r="B29" s="377">
        <v>23699</v>
      </c>
      <c r="C29" s="377">
        <v>1.1000000000000001</v>
      </c>
      <c r="D29" s="377">
        <v>84</v>
      </c>
      <c r="E29" s="377">
        <v>0.4</v>
      </c>
      <c r="F29" s="3" t="s">
        <v>27</v>
      </c>
      <c r="G29" s="377">
        <v>23718</v>
      </c>
      <c r="H29" s="377">
        <v>1.1000000000000001</v>
      </c>
      <c r="I29" s="377">
        <v>19</v>
      </c>
      <c r="J29" s="377">
        <v>0.1</v>
      </c>
      <c r="K29" s="3" t="s">
        <v>27</v>
      </c>
      <c r="L29" s="377">
        <v>23805</v>
      </c>
      <c r="M29" s="377">
        <v>1.1000000000000001</v>
      </c>
      <c r="N29" s="377">
        <v>87</v>
      </c>
      <c r="O29" s="377">
        <v>0.4</v>
      </c>
      <c r="P29" s="3" t="s">
        <v>27</v>
      </c>
      <c r="Q29" s="377">
        <v>23929</v>
      </c>
      <c r="R29" s="377">
        <v>1.1000000000000001</v>
      </c>
      <c r="S29" s="377">
        <v>124</v>
      </c>
      <c r="T29" s="377">
        <v>0.5</v>
      </c>
      <c r="U29" s="3" t="s">
        <v>27</v>
      </c>
      <c r="V29" s="377">
        <v>23893</v>
      </c>
      <c r="W29" s="377">
        <v>1.1000000000000001</v>
      </c>
      <c r="X29" s="377">
        <v>-36</v>
      </c>
      <c r="Y29" s="377">
        <v>-0.2</v>
      </c>
      <c r="Z29" s="3" t="s">
        <v>27</v>
      </c>
      <c r="AA29" s="377">
        <v>23772</v>
      </c>
      <c r="AB29" s="377">
        <v>1.1000000000000001</v>
      </c>
      <c r="AC29" s="377">
        <v>-121</v>
      </c>
      <c r="AD29" s="377">
        <v>-0.5</v>
      </c>
      <c r="AE29" s="3" t="s">
        <v>27</v>
      </c>
      <c r="AF29" s="377">
        <v>23812</v>
      </c>
      <c r="AG29" s="377">
        <v>1.1000000000000001</v>
      </c>
      <c r="AH29" s="377">
        <v>40</v>
      </c>
      <c r="AI29" s="377">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0">
      <c r="A30" s="3" t="s">
        <v>28</v>
      </c>
      <c r="B30" s="377">
        <v>2903</v>
      </c>
      <c r="C30" s="377">
        <v>0.1</v>
      </c>
      <c r="D30" s="377">
        <v>-62</v>
      </c>
      <c r="E30" s="377">
        <v>-2.1</v>
      </c>
      <c r="F30" s="3" t="s">
        <v>28</v>
      </c>
      <c r="G30" s="377">
        <v>2848</v>
      </c>
      <c r="H30" s="377">
        <v>0.1</v>
      </c>
      <c r="I30" s="377">
        <v>-55</v>
      </c>
      <c r="J30" s="377">
        <v>-1.9</v>
      </c>
      <c r="K30" s="3" t="s">
        <v>28</v>
      </c>
      <c r="L30" s="377">
        <v>2815</v>
      </c>
      <c r="M30" s="377">
        <v>0.1</v>
      </c>
      <c r="N30" s="377">
        <v>-33</v>
      </c>
      <c r="O30" s="377">
        <v>-1.2</v>
      </c>
      <c r="P30" s="3" t="s">
        <v>28</v>
      </c>
      <c r="Q30" s="377">
        <v>2775</v>
      </c>
      <c r="R30" s="377">
        <v>0.1</v>
      </c>
      <c r="S30" s="377">
        <v>-40</v>
      </c>
      <c r="T30" s="377">
        <v>-1.4</v>
      </c>
      <c r="U30" s="3" t="s">
        <v>28</v>
      </c>
      <c r="V30" s="377">
        <v>2698</v>
      </c>
      <c r="W30" s="377">
        <v>0.1</v>
      </c>
      <c r="X30" s="377">
        <v>-77</v>
      </c>
      <c r="Y30" s="377">
        <v>-2.8</v>
      </c>
      <c r="Z30" s="3" t="s">
        <v>28</v>
      </c>
      <c r="AA30" s="377">
        <v>2658</v>
      </c>
      <c r="AB30" s="377">
        <v>0.1</v>
      </c>
      <c r="AC30" s="377">
        <v>-40</v>
      </c>
      <c r="AD30" s="377">
        <v>-1.5</v>
      </c>
      <c r="AE30" s="3" t="s">
        <v>28</v>
      </c>
      <c r="AF30" s="377">
        <v>2650</v>
      </c>
      <c r="AG30" s="377">
        <v>0.1</v>
      </c>
      <c r="AH30" s="377">
        <v>-8</v>
      </c>
      <c r="AI30" s="377">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0">
      <c r="A31" s="3" t="s">
        <v>29</v>
      </c>
      <c r="B31" s="377">
        <v>10874</v>
      </c>
      <c r="C31" s="377">
        <v>0.5</v>
      </c>
      <c r="D31" s="377">
        <v>143</v>
      </c>
      <c r="E31" s="377">
        <v>1.3</v>
      </c>
      <c r="F31" s="3" t="s">
        <v>29</v>
      </c>
      <c r="G31" s="377">
        <v>10904</v>
      </c>
      <c r="H31" s="377">
        <v>0.5</v>
      </c>
      <c r="I31" s="377">
        <v>30</v>
      </c>
      <c r="J31" s="377">
        <v>0.3</v>
      </c>
      <c r="K31" s="3" t="s">
        <v>29</v>
      </c>
      <c r="L31" s="377">
        <v>11078</v>
      </c>
      <c r="M31" s="377">
        <v>0.5</v>
      </c>
      <c r="N31" s="377">
        <v>174</v>
      </c>
      <c r="O31" s="377">
        <v>1.6</v>
      </c>
      <c r="P31" s="3" t="s">
        <v>29</v>
      </c>
      <c r="Q31" s="377">
        <v>11097</v>
      </c>
      <c r="R31" s="377">
        <v>0.5</v>
      </c>
      <c r="S31" s="377">
        <v>19</v>
      </c>
      <c r="T31" s="377">
        <v>0.2</v>
      </c>
      <c r="U31" s="3" t="s">
        <v>29</v>
      </c>
      <c r="V31" s="377">
        <v>11107</v>
      </c>
      <c r="W31" s="377">
        <v>0.5</v>
      </c>
      <c r="X31" s="377">
        <v>10</v>
      </c>
      <c r="Y31" s="377">
        <v>0.1</v>
      </c>
      <c r="Z31" s="3" t="s">
        <v>29</v>
      </c>
      <c r="AA31" s="377">
        <v>11114</v>
      </c>
      <c r="AB31" s="377">
        <v>0.5</v>
      </c>
      <c r="AC31" s="377">
        <v>7</v>
      </c>
      <c r="AD31" s="377">
        <v>0.1</v>
      </c>
      <c r="AE31" s="3" t="s">
        <v>29</v>
      </c>
      <c r="AF31" s="377">
        <v>11108</v>
      </c>
      <c r="AG31" s="377">
        <v>0.5</v>
      </c>
      <c r="AH31" s="377">
        <v>-6</v>
      </c>
      <c r="AI31" s="377">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0">
      <c r="A32" s="3" t="s">
        <v>30</v>
      </c>
      <c r="B32" s="377">
        <v>9043</v>
      </c>
      <c r="C32" s="377">
        <v>0.4</v>
      </c>
      <c r="D32" s="377">
        <v>1</v>
      </c>
      <c r="E32" s="377">
        <v>0</v>
      </c>
      <c r="F32" s="3" t="s">
        <v>30</v>
      </c>
      <c r="G32" s="377">
        <v>9049</v>
      </c>
      <c r="H32" s="377">
        <v>0.4</v>
      </c>
      <c r="I32" s="377">
        <v>6</v>
      </c>
      <c r="J32" s="377">
        <v>0.1</v>
      </c>
      <c r="K32" s="3" t="s">
        <v>30</v>
      </c>
      <c r="L32" s="377">
        <v>9069</v>
      </c>
      <c r="M32" s="377">
        <v>0.4</v>
      </c>
      <c r="N32" s="377">
        <v>20</v>
      </c>
      <c r="O32" s="377">
        <v>0.2</v>
      </c>
      <c r="P32" s="3" t="s">
        <v>30</v>
      </c>
      <c r="Q32" s="377">
        <v>9026</v>
      </c>
      <c r="R32" s="377">
        <v>0.4</v>
      </c>
      <c r="S32" s="377">
        <v>-43</v>
      </c>
      <c r="T32" s="377">
        <v>-0.5</v>
      </c>
      <c r="U32" s="3" t="s">
        <v>30</v>
      </c>
      <c r="V32" s="377">
        <v>9026</v>
      </c>
      <c r="W32" s="377">
        <v>0.4</v>
      </c>
      <c r="X32" s="377">
        <v>0</v>
      </c>
      <c r="Y32" s="377">
        <v>0</v>
      </c>
      <c r="Z32" s="3" t="s">
        <v>30</v>
      </c>
      <c r="AA32" s="377">
        <v>8969</v>
      </c>
      <c r="AB32" s="377">
        <v>0.4</v>
      </c>
      <c r="AC32" s="377">
        <v>-57</v>
      </c>
      <c r="AD32" s="377">
        <v>-0.6</v>
      </c>
      <c r="AE32" s="3" t="s">
        <v>30</v>
      </c>
      <c r="AF32" s="377">
        <v>8969</v>
      </c>
      <c r="AG32" s="377">
        <v>0.4</v>
      </c>
      <c r="AH32" s="377">
        <v>0</v>
      </c>
      <c r="AI32" s="377">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77">
        <v>1831</v>
      </c>
      <c r="C33" s="377">
        <v>0.1</v>
      </c>
      <c r="D33" s="377">
        <v>-12</v>
      </c>
      <c r="E33" s="377">
        <v>-0.7</v>
      </c>
      <c r="F33" s="3" t="s">
        <v>31</v>
      </c>
      <c r="G33" s="377">
        <v>1825</v>
      </c>
      <c r="H33" s="377">
        <v>0.1</v>
      </c>
      <c r="I33" s="377">
        <v>-6</v>
      </c>
      <c r="J33" s="377">
        <v>-0.3</v>
      </c>
      <c r="K33" s="3" t="s">
        <v>31</v>
      </c>
      <c r="L33" s="377">
        <v>1804</v>
      </c>
      <c r="M33" s="377">
        <v>0.1</v>
      </c>
      <c r="N33" s="377">
        <v>-21</v>
      </c>
      <c r="O33" s="377">
        <v>-1.2</v>
      </c>
      <c r="P33" s="3" t="s">
        <v>31</v>
      </c>
      <c r="Q33" s="377">
        <v>1715</v>
      </c>
      <c r="R33" s="377">
        <v>0.1</v>
      </c>
      <c r="S33" s="377">
        <v>-89</v>
      </c>
      <c r="T33" s="377">
        <v>-4.9000000000000004</v>
      </c>
      <c r="U33" s="3" t="s">
        <v>31</v>
      </c>
      <c r="V33" s="377">
        <v>1671</v>
      </c>
      <c r="W33" s="377">
        <v>0.1</v>
      </c>
      <c r="X33" s="377">
        <v>-44</v>
      </c>
      <c r="Y33" s="377">
        <v>-2.6</v>
      </c>
      <c r="Z33" s="3" t="s">
        <v>31</v>
      </c>
      <c r="AA33" s="377">
        <v>1630</v>
      </c>
      <c r="AB33" s="377">
        <v>0.1</v>
      </c>
      <c r="AC33" s="377">
        <v>-41</v>
      </c>
      <c r="AD33" s="377">
        <v>-2.5</v>
      </c>
      <c r="AE33" s="3" t="s">
        <v>31</v>
      </c>
      <c r="AF33" s="377">
        <v>1615</v>
      </c>
      <c r="AG33" s="377">
        <v>0.1</v>
      </c>
      <c r="AH33" s="377">
        <v>-15</v>
      </c>
      <c r="AI33" s="377">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algorithmName="SHA-512" hashValue="iW24zmrWa25NNS4YL/e67Iy+5YmCA7npIbsXqP+edpw7Pk8IzCiiG7/Yma3oUVRT0Tu1JkOu6uaihBZKLIxOgQ==" saltValue="97UlzkTJ9auvOZ0nObKrYQ=="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0" zoomScaleNormal="80" workbookViewId="0">
      <selection activeCell="L36" sqref="L36"/>
    </sheetView>
  </sheetViews>
  <sheetFormatPr baseColWidth="10" defaultRowHeight="15"/>
  <cols>
    <col min="1" max="1" width="23.5703125" style="360" customWidth="1"/>
    <col min="2" max="2" width="13" style="360" customWidth="1"/>
    <col min="3" max="3" width="13.5703125" style="360" bestFit="1" customWidth="1"/>
    <col min="4" max="7" width="11.42578125" style="360"/>
    <col min="8" max="8" width="12" style="360" customWidth="1"/>
    <col min="9" max="9" width="12.85546875" style="360" customWidth="1"/>
    <col min="10" max="10" width="11.42578125" style="360"/>
  </cols>
  <sheetData>
    <row r="1" spans="1:10">
      <c r="A1" s="460" t="s">
        <v>427</v>
      </c>
      <c r="B1" s="460"/>
      <c r="C1" s="460"/>
      <c r="D1" s="460"/>
      <c r="E1" s="460"/>
      <c r="F1" s="460"/>
      <c r="G1" s="460"/>
      <c r="H1" s="460"/>
      <c r="I1" s="460"/>
      <c r="J1" s="460"/>
    </row>
    <row r="2" spans="1:10">
      <c r="A2" s="342"/>
      <c r="B2" s="11" t="s">
        <v>597</v>
      </c>
      <c r="C2" s="342"/>
      <c r="D2" s="342"/>
      <c r="E2" s="342"/>
      <c r="F2" s="342"/>
      <c r="G2" s="342"/>
      <c r="H2" s="342"/>
      <c r="I2" s="342"/>
      <c r="J2" s="342"/>
    </row>
    <row r="3" spans="1:10">
      <c r="A3" s="366"/>
      <c r="B3" s="342"/>
      <c r="C3" s="342"/>
      <c r="D3" s="342"/>
      <c r="E3" s="342"/>
      <c r="F3" s="342"/>
      <c r="G3" s="342"/>
      <c r="H3" s="342"/>
      <c r="I3" s="342"/>
      <c r="J3" s="342"/>
    </row>
    <row r="4" spans="1:10">
      <c r="A4" s="366"/>
      <c r="B4" s="342" t="s">
        <v>53</v>
      </c>
      <c r="C4" s="342" t="s">
        <v>53</v>
      </c>
      <c r="D4" s="342" t="s">
        <v>53</v>
      </c>
      <c r="E4" s="342"/>
      <c r="F4" s="342"/>
      <c r="G4" s="342"/>
      <c r="H4" s="342"/>
      <c r="I4" s="342"/>
      <c r="J4" s="342"/>
    </row>
    <row r="5" spans="1:10">
      <c r="A5" s="343" t="s">
        <v>51</v>
      </c>
      <c r="B5" s="342"/>
      <c r="C5" s="344" t="s">
        <v>658</v>
      </c>
      <c r="D5" s="344"/>
      <c r="E5" s="342"/>
      <c r="F5" s="344" t="s">
        <v>52</v>
      </c>
      <c r="G5" s="345"/>
      <c r="H5" s="342"/>
      <c r="I5" s="344" t="s">
        <v>658</v>
      </c>
      <c r="J5" s="344"/>
    </row>
    <row r="6" spans="1:10">
      <c r="A6" s="342"/>
      <c r="B6" s="342"/>
      <c r="C6" s="346" t="s">
        <v>53</v>
      </c>
      <c r="D6" s="342"/>
      <c r="E6" s="342"/>
      <c r="F6" s="342"/>
      <c r="G6" s="342"/>
      <c r="H6" s="342"/>
      <c r="I6" s="346"/>
      <c r="J6" s="342"/>
    </row>
    <row r="7" spans="1:10">
      <c r="A7" s="346" t="s">
        <v>53</v>
      </c>
      <c r="B7" s="344" t="s">
        <v>54</v>
      </c>
      <c r="C7" s="347" t="s">
        <v>55</v>
      </c>
      <c r="D7" s="348"/>
      <c r="E7" s="342"/>
      <c r="F7" s="346" t="s">
        <v>53</v>
      </c>
      <c r="G7" s="342"/>
      <c r="H7" s="344" t="s">
        <v>54</v>
      </c>
      <c r="I7" s="347" t="s">
        <v>55</v>
      </c>
      <c r="J7" s="348"/>
    </row>
    <row r="8" spans="1:10">
      <c r="A8" s="342"/>
      <c r="B8" s="349" t="s">
        <v>56</v>
      </c>
      <c r="C8" s="347" t="s">
        <v>57</v>
      </c>
      <c r="D8" s="349" t="s">
        <v>58</v>
      </c>
      <c r="E8" s="342"/>
      <c r="F8" s="342"/>
      <c r="G8" s="342"/>
      <c r="H8" s="349" t="s">
        <v>56</v>
      </c>
      <c r="I8" s="347" t="s">
        <v>57</v>
      </c>
      <c r="J8" s="349" t="s">
        <v>58</v>
      </c>
    </row>
    <row r="9" spans="1:10">
      <c r="A9" s="342"/>
      <c r="B9" s="350"/>
      <c r="C9" s="342"/>
      <c r="D9" s="342"/>
      <c r="E9" s="342"/>
      <c r="F9" s="342"/>
      <c r="G9" s="342"/>
      <c r="H9" s="342"/>
      <c r="I9" s="342"/>
      <c r="J9" s="342"/>
    </row>
    <row r="10" spans="1:10">
      <c r="A10" s="351" t="s">
        <v>59</v>
      </c>
      <c r="B10" s="400">
        <v>59272</v>
      </c>
      <c r="C10" s="400">
        <v>122649</v>
      </c>
      <c r="D10" s="401">
        <v>-0.51673474712390643</v>
      </c>
      <c r="E10" s="342"/>
      <c r="F10" s="352"/>
      <c r="G10" s="351" t="s">
        <v>60</v>
      </c>
      <c r="H10" s="400">
        <v>11175</v>
      </c>
      <c r="I10" s="400">
        <v>8513</v>
      </c>
      <c r="J10" s="401">
        <v>0.31269822624221777</v>
      </c>
    </row>
    <row r="11" spans="1:10">
      <c r="A11" s="351" t="s">
        <v>61</v>
      </c>
      <c r="B11" s="400">
        <v>234669</v>
      </c>
      <c r="C11" s="400">
        <v>956793</v>
      </c>
      <c r="D11" s="401">
        <v>-0.75473378254230539</v>
      </c>
      <c r="E11" s="342"/>
      <c r="F11" s="402" t="s">
        <v>62</v>
      </c>
      <c r="G11" s="351" t="s">
        <v>63</v>
      </c>
      <c r="H11" s="400">
        <v>24665</v>
      </c>
      <c r="I11" s="400">
        <v>21605</v>
      </c>
      <c r="J11" s="401">
        <v>0.14163388104605415</v>
      </c>
    </row>
    <row r="12" spans="1:10">
      <c r="A12" s="351" t="s">
        <v>64</v>
      </c>
      <c r="B12" s="403">
        <v>30.48</v>
      </c>
      <c r="C12" s="403">
        <v>36.440428147694504</v>
      </c>
      <c r="D12" s="404">
        <v>-5.960428147694504</v>
      </c>
      <c r="E12" s="342"/>
      <c r="F12" s="405"/>
      <c r="G12" s="351" t="s">
        <v>64</v>
      </c>
      <c r="H12" s="403">
        <v>39.47</v>
      </c>
      <c r="I12" s="403">
        <v>19.378767221584386</v>
      </c>
      <c r="J12" s="404">
        <v>20.091232778415613</v>
      </c>
    </row>
    <row r="13" spans="1:10">
      <c r="A13" s="351" t="s">
        <v>65</v>
      </c>
      <c r="B13" s="403">
        <v>3.96</v>
      </c>
      <c r="C13" s="403">
        <v>7.8010664579409532</v>
      </c>
      <c r="D13" s="404">
        <v>-3.8410664579409532</v>
      </c>
      <c r="E13" s="342"/>
      <c r="F13" s="406"/>
      <c r="G13" s="407" t="s">
        <v>648</v>
      </c>
      <c r="H13" s="408">
        <v>2.2071588366890382</v>
      </c>
      <c r="I13" s="408">
        <v>2.5378832374016209</v>
      </c>
      <c r="J13" s="409">
        <v>-0.33072440071258269</v>
      </c>
    </row>
    <row r="14" spans="1:10">
      <c r="A14" s="351"/>
      <c r="B14" s="410"/>
      <c r="C14" s="410"/>
      <c r="D14" s="404"/>
      <c r="E14" s="342"/>
      <c r="F14" s="405"/>
      <c r="G14" s="351" t="s">
        <v>60</v>
      </c>
      <c r="H14" s="400">
        <v>2100</v>
      </c>
      <c r="I14" s="400">
        <v>2800</v>
      </c>
      <c r="J14" s="401">
        <v>-0.25</v>
      </c>
    </row>
    <row r="15" spans="1:10">
      <c r="A15" s="351" t="s">
        <v>66</v>
      </c>
      <c r="B15" s="400">
        <v>19549</v>
      </c>
      <c r="C15" s="400">
        <v>61220</v>
      </c>
      <c r="D15" s="401">
        <v>-0.68067624959163675</v>
      </c>
      <c r="E15" s="342"/>
      <c r="F15" s="402" t="s">
        <v>67</v>
      </c>
      <c r="G15" s="351" t="s">
        <v>63</v>
      </c>
      <c r="H15" s="400">
        <v>4734</v>
      </c>
      <c r="I15" s="400">
        <v>10574</v>
      </c>
      <c r="J15" s="401">
        <v>-0.55229808965386795</v>
      </c>
    </row>
    <row r="16" spans="1:10">
      <c r="A16" s="351" t="s">
        <v>61</v>
      </c>
      <c r="B16" s="400">
        <v>90916</v>
      </c>
      <c r="C16" s="400">
        <v>649627</v>
      </c>
      <c r="D16" s="401">
        <v>-0.86004892038046443</v>
      </c>
      <c r="E16" s="342" t="s">
        <v>53</v>
      </c>
      <c r="F16" s="402"/>
      <c r="G16" s="351" t="s">
        <v>64</v>
      </c>
      <c r="H16" s="403">
        <v>25.93</v>
      </c>
      <c r="I16" s="403">
        <v>17.247341293142821</v>
      </c>
      <c r="J16" s="404">
        <v>8.682658706857179</v>
      </c>
    </row>
    <row r="17" spans="1:10">
      <c r="A17" s="351" t="s">
        <v>64</v>
      </c>
      <c r="B17" s="403">
        <v>14.54</v>
      </c>
      <c r="C17" s="403">
        <v>32.362740555862764</v>
      </c>
      <c r="D17" s="404">
        <v>-17.822740555862765</v>
      </c>
      <c r="E17" s="342" t="s">
        <v>53</v>
      </c>
      <c r="F17" s="406"/>
      <c r="G17" s="407" t="s">
        <v>648</v>
      </c>
      <c r="H17" s="408">
        <v>2.2542857142857144</v>
      </c>
      <c r="I17" s="408">
        <v>3.7764285714285712</v>
      </c>
      <c r="J17" s="409">
        <v>-1.5221428571428568</v>
      </c>
    </row>
    <row r="18" spans="1:10">
      <c r="A18" s="351" t="s">
        <v>65</v>
      </c>
      <c r="B18" s="403">
        <v>4.6500000000000004</v>
      </c>
      <c r="C18" s="403">
        <v>10.611352499183273</v>
      </c>
      <c r="D18" s="404">
        <v>-5.9613524991832723</v>
      </c>
      <c r="E18" s="342" t="s">
        <v>53</v>
      </c>
      <c r="F18" s="402"/>
      <c r="G18" s="351" t="s">
        <v>60</v>
      </c>
      <c r="H18" s="400">
        <v>12713</v>
      </c>
      <c r="I18" s="400">
        <v>32602</v>
      </c>
      <c r="J18" s="401">
        <v>-0.61005459787743088</v>
      </c>
    </row>
    <row r="19" spans="1:10">
      <c r="A19" s="351"/>
      <c r="B19" s="410"/>
      <c r="C19" s="410"/>
      <c r="D19" s="404"/>
      <c r="E19" s="342" t="s">
        <v>53</v>
      </c>
      <c r="F19" s="402" t="s">
        <v>68</v>
      </c>
      <c r="G19" s="351" t="s">
        <v>63</v>
      </c>
      <c r="H19" s="400">
        <v>44662</v>
      </c>
      <c r="I19" s="400">
        <v>302185</v>
      </c>
      <c r="J19" s="401">
        <v>-0.85220312060492742</v>
      </c>
    </row>
    <row r="20" spans="1:10">
      <c r="A20" s="351" t="s">
        <v>69</v>
      </c>
      <c r="B20" s="400">
        <v>78821</v>
      </c>
      <c r="C20" s="400">
        <v>183869</v>
      </c>
      <c r="D20" s="401">
        <v>-0.57131979833468394</v>
      </c>
      <c r="E20" s="342" t="s">
        <v>53</v>
      </c>
      <c r="F20" s="402" t="s">
        <v>53</v>
      </c>
      <c r="G20" s="351" t="s">
        <v>64</v>
      </c>
      <c r="H20" s="403">
        <v>19.84</v>
      </c>
      <c r="I20" s="403">
        <v>36.755637076626293</v>
      </c>
      <c r="J20" s="404">
        <v>-16.915637076626293</v>
      </c>
    </row>
    <row r="21" spans="1:10">
      <c r="A21" s="351" t="s">
        <v>61</v>
      </c>
      <c r="B21" s="400">
        <v>325585</v>
      </c>
      <c r="C21" s="400">
        <v>1606420</v>
      </c>
      <c r="D21" s="401">
        <v>-0.79732261799529391</v>
      </c>
      <c r="E21" s="342" t="s">
        <v>53</v>
      </c>
      <c r="F21" s="406"/>
      <c r="G21" s="407" t="s">
        <v>648</v>
      </c>
      <c r="H21" s="408">
        <v>3.5130968300165186</v>
      </c>
      <c r="I21" s="408">
        <v>9.2689098828292735</v>
      </c>
      <c r="J21" s="409">
        <v>-5.7558130528127549</v>
      </c>
    </row>
    <row r="22" spans="1:10">
      <c r="A22" s="351" t="s">
        <v>64</v>
      </c>
      <c r="B22" s="403">
        <v>23.33</v>
      </c>
      <c r="C22" s="403">
        <v>34.673684201438128</v>
      </c>
      <c r="D22" s="404">
        <v>-11.34368420143813</v>
      </c>
      <c r="E22" s="342" t="s">
        <v>53</v>
      </c>
      <c r="F22" s="402"/>
      <c r="G22" s="351" t="s">
        <v>60</v>
      </c>
      <c r="H22" s="400">
        <v>52833</v>
      </c>
      <c r="I22" s="400">
        <v>139954</v>
      </c>
      <c r="J22" s="401">
        <v>-0.62249739200022869</v>
      </c>
    </row>
    <row r="23" spans="1:10">
      <c r="A23" s="351" t="s">
        <v>65</v>
      </c>
      <c r="B23" s="403">
        <v>4.13</v>
      </c>
      <c r="C23" s="403">
        <v>8.7367636741375652</v>
      </c>
      <c r="D23" s="404">
        <v>-4.6067636741375653</v>
      </c>
      <c r="E23" s="342" t="s">
        <v>53</v>
      </c>
      <c r="F23" s="402" t="s">
        <v>70</v>
      </c>
      <c r="G23" s="351" t="s">
        <v>63</v>
      </c>
      <c r="H23" s="400">
        <v>251524</v>
      </c>
      <c r="I23" s="400">
        <v>1272056</v>
      </c>
      <c r="J23" s="401">
        <v>-0.80226971139635361</v>
      </c>
    </row>
    <row r="24" spans="1:10">
      <c r="A24" s="342"/>
      <c r="B24" s="342"/>
      <c r="C24" s="342"/>
      <c r="D24" s="342"/>
      <c r="E24" s="342"/>
      <c r="F24" s="402"/>
      <c r="G24" s="351" t="s">
        <v>64</v>
      </c>
      <c r="H24" s="403">
        <v>23.08</v>
      </c>
      <c r="I24" s="403">
        <v>34.965574718583497</v>
      </c>
      <c r="J24" s="404">
        <v>-11.885574718583499</v>
      </c>
    </row>
    <row r="25" spans="1:10">
      <c r="A25" s="342"/>
      <c r="B25" s="342"/>
      <c r="C25" s="342"/>
      <c r="D25" s="342"/>
      <c r="E25" s="342" t="s">
        <v>53</v>
      </c>
      <c r="F25" s="411"/>
      <c r="G25" s="412" t="s">
        <v>648</v>
      </c>
      <c r="H25" s="403">
        <v>4.7607366607991217</v>
      </c>
      <c r="I25" s="403">
        <v>9.0891007045171985</v>
      </c>
      <c r="J25" s="404">
        <v>-4.3283640437180768</v>
      </c>
    </row>
    <row r="26" spans="1:10">
      <c r="A26" s="353" t="s">
        <v>71</v>
      </c>
      <c r="B26" s="353"/>
      <c r="C26" s="342"/>
      <c r="D26" s="342"/>
      <c r="E26" s="342"/>
      <c r="F26" s="346" t="s">
        <v>53</v>
      </c>
      <c r="G26" s="342"/>
      <c r="H26" s="342"/>
      <c r="I26" s="342"/>
      <c r="J26" s="342"/>
    </row>
    <row r="27" spans="1:10">
      <c r="A27" s="342"/>
      <c r="B27" s="346" t="s">
        <v>53</v>
      </c>
      <c r="C27" s="346" t="s">
        <v>53</v>
      </c>
      <c r="D27" s="342"/>
      <c r="E27" s="342"/>
      <c r="F27" s="346" t="s">
        <v>53</v>
      </c>
      <c r="G27" s="398"/>
      <c r="H27" s="398"/>
      <c r="I27" s="398"/>
      <c r="J27" s="398"/>
    </row>
    <row r="28" spans="1:10">
      <c r="A28" s="342"/>
      <c r="B28" s="344" t="s">
        <v>54</v>
      </c>
      <c r="C28" s="347" t="s">
        <v>55</v>
      </c>
      <c r="D28" s="348" t="s">
        <v>72</v>
      </c>
      <c r="E28" s="342"/>
      <c r="F28" s="342"/>
      <c r="G28" s="398"/>
      <c r="H28" s="398"/>
      <c r="I28" s="398"/>
      <c r="J28" s="398"/>
    </row>
    <row r="29" spans="1:10">
      <c r="A29" s="346" t="s">
        <v>53</v>
      </c>
      <c r="B29" s="349" t="s">
        <v>56</v>
      </c>
      <c r="C29" s="347" t="s">
        <v>57</v>
      </c>
      <c r="D29" s="349" t="s">
        <v>58</v>
      </c>
      <c r="E29" s="342"/>
      <c r="F29" s="342"/>
      <c r="G29" s="398"/>
      <c r="H29" s="398"/>
      <c r="I29" s="398"/>
      <c r="J29" s="398"/>
    </row>
    <row r="30" spans="1:10">
      <c r="A30" s="350"/>
      <c r="B30" s="342"/>
      <c r="C30" s="342"/>
      <c r="D30" s="342"/>
      <c r="E30" s="342"/>
      <c r="F30" s="342"/>
      <c r="G30" s="342"/>
      <c r="H30" s="342"/>
      <c r="I30" s="342"/>
      <c r="J30" s="342"/>
    </row>
    <row r="31" spans="1:10">
      <c r="A31" s="351" t="s">
        <v>73</v>
      </c>
      <c r="B31" s="354">
        <v>46929</v>
      </c>
      <c r="C31" s="354">
        <v>29925</v>
      </c>
      <c r="D31" s="355">
        <v>56.822055137844607</v>
      </c>
      <c r="E31" s="342"/>
      <c r="F31" s="342"/>
      <c r="G31" s="379"/>
      <c r="H31" s="380"/>
      <c r="I31" s="379"/>
      <c r="J31" s="381"/>
    </row>
    <row r="32" spans="1:10">
      <c r="A32" s="351" t="s">
        <v>74</v>
      </c>
      <c r="B32" s="354">
        <v>1218</v>
      </c>
      <c r="C32" s="354">
        <v>65113</v>
      </c>
      <c r="D32" s="355">
        <v>-98.129405802220759</v>
      </c>
      <c r="E32" s="342"/>
      <c r="F32" s="342"/>
      <c r="G32" s="342"/>
      <c r="H32" s="382"/>
      <c r="I32" s="342"/>
      <c r="J32" s="342"/>
    </row>
    <row r="33" spans="1:11">
      <c r="A33" s="351" t="s">
        <v>75</v>
      </c>
      <c r="B33" s="354">
        <v>6508</v>
      </c>
      <c r="C33" s="354">
        <v>22768</v>
      </c>
      <c r="D33" s="355">
        <v>-71.416022487702037</v>
      </c>
      <c r="E33" s="342"/>
      <c r="F33" s="342"/>
      <c r="G33" s="356"/>
      <c r="H33" s="357"/>
      <c r="I33" s="357"/>
      <c r="J33" s="383"/>
    </row>
    <row r="34" spans="1:11">
      <c r="A34" s="351" t="s">
        <v>76</v>
      </c>
      <c r="B34" s="354">
        <v>598</v>
      </c>
      <c r="C34" s="354">
        <v>5242</v>
      </c>
      <c r="D34" s="355">
        <v>-88.592140404425791</v>
      </c>
      <c r="E34" s="342"/>
      <c r="F34" s="342"/>
      <c r="G34" s="356"/>
      <c r="H34" s="357"/>
      <c r="I34" s="357"/>
      <c r="J34" s="383"/>
    </row>
    <row r="35" spans="1:11">
      <c r="A35" s="351" t="s">
        <v>77</v>
      </c>
      <c r="B35" s="354">
        <v>6843</v>
      </c>
      <c r="C35" s="354">
        <v>6411</v>
      </c>
      <c r="D35" s="355">
        <v>6.7384183434721576</v>
      </c>
      <c r="E35" s="342"/>
      <c r="F35" s="342"/>
      <c r="G35" s="356"/>
      <c r="H35" s="383"/>
      <c r="I35" s="383"/>
      <c r="J35" s="383"/>
    </row>
    <row r="36" spans="1:11">
      <c r="A36" s="351" t="s">
        <v>78</v>
      </c>
      <c r="B36" s="354">
        <v>1928</v>
      </c>
      <c r="C36" s="354">
        <v>2457</v>
      </c>
      <c r="D36" s="355">
        <v>-21.53032153032153</v>
      </c>
      <c r="E36" s="342"/>
      <c r="F36" s="342"/>
      <c r="G36" s="356"/>
      <c r="H36" s="383"/>
      <c r="I36" s="383"/>
      <c r="J36" s="383"/>
    </row>
    <row r="37" spans="1:11">
      <c r="A37" s="351" t="s">
        <v>79</v>
      </c>
      <c r="B37" s="354">
        <v>762</v>
      </c>
      <c r="C37" s="354">
        <v>26786</v>
      </c>
      <c r="D37" s="355">
        <v>-97.15523034420967</v>
      </c>
      <c r="E37" s="342"/>
      <c r="F37" s="342"/>
      <c r="G37" s="356"/>
      <c r="H37" s="367"/>
      <c r="I37" s="342"/>
      <c r="J37" s="342"/>
    </row>
    <row r="38" spans="1:11" s="74" customFormat="1">
      <c r="A38" s="413" t="s">
        <v>80</v>
      </c>
      <c r="B38" s="354">
        <v>4927</v>
      </c>
      <c r="C38" s="354">
        <v>5202</v>
      </c>
      <c r="D38" s="355">
        <v>-5.2864282968089196</v>
      </c>
      <c r="E38" s="342"/>
      <c r="F38" s="342"/>
      <c r="G38" s="342"/>
      <c r="H38" s="342"/>
      <c r="I38" s="342"/>
      <c r="J38" s="342"/>
    </row>
    <row r="39" spans="1:11" s="339" customFormat="1">
      <c r="A39" s="358"/>
      <c r="B39" s="357"/>
      <c r="C39" s="357"/>
      <c r="D39" s="355"/>
      <c r="E39" s="342"/>
      <c r="F39" s="342"/>
      <c r="G39" s="342"/>
      <c r="H39" s="342"/>
      <c r="I39" s="342"/>
      <c r="J39" s="342"/>
    </row>
    <row r="40" spans="1:11" s="339" customFormat="1">
      <c r="A40" s="358"/>
      <c r="B40" s="357"/>
      <c r="C40" s="357"/>
      <c r="D40" s="355"/>
      <c r="E40" s="342"/>
      <c r="F40" s="342"/>
      <c r="G40" s="342"/>
      <c r="H40" s="342"/>
      <c r="I40" s="342"/>
      <c r="J40" s="342"/>
    </row>
    <row r="41" spans="1:11">
      <c r="A41" s="359"/>
      <c r="B41" s="461" t="s">
        <v>591</v>
      </c>
      <c r="C41" s="461"/>
      <c r="D41" s="461"/>
      <c r="E41" s="461"/>
      <c r="F41" s="461"/>
      <c r="G41" s="461"/>
      <c r="H41" s="461"/>
      <c r="I41" s="461"/>
      <c r="J41" s="461"/>
      <c r="K41" s="461"/>
    </row>
    <row r="42" spans="1:11">
      <c r="B42" s="461"/>
      <c r="C42" s="461"/>
      <c r="D42" s="461"/>
      <c r="E42" s="461"/>
      <c r="F42" s="461"/>
      <c r="G42" s="461"/>
      <c r="H42" s="461"/>
      <c r="I42" s="461"/>
      <c r="J42" s="461"/>
      <c r="K42" s="461"/>
    </row>
    <row r="43" spans="1:11">
      <c r="B43" s="461"/>
      <c r="C43" s="461"/>
      <c r="D43" s="461"/>
      <c r="E43" s="461"/>
      <c r="F43" s="461"/>
      <c r="G43" s="461"/>
      <c r="H43" s="461"/>
      <c r="I43" s="461"/>
      <c r="J43" s="461"/>
      <c r="K43" s="461"/>
    </row>
    <row r="44" spans="1:11">
      <c r="B44" s="17" t="s">
        <v>45</v>
      </c>
      <c r="C44" s="17" t="s">
        <v>47</v>
      </c>
    </row>
    <row r="45" spans="1:11">
      <c r="B45" s="17" t="s">
        <v>46</v>
      </c>
      <c r="C45" s="17" t="s">
        <v>47</v>
      </c>
    </row>
  </sheetData>
  <sheetProtection algorithmName="SHA-512" hashValue="RBIcuMGuX2ZrVc9Ds9p4V1vUc8AUpa+NnHYqvJK4m8/+HlnSHWkhizPV77xIWNb9/a5FjSEqN7HrlOzgbyTy/A==" saltValue="I1enWt3elPGiG8Rd3dttDw==" spinCount="100000" sheet="1" objects="1" scenarios="1"/>
  <mergeCells count="2">
    <mergeCell ref="A1:J1"/>
    <mergeCell ref="B41:K4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80" zoomScaleNormal="80" workbookViewId="0">
      <selection activeCell="M18" sqref="M18"/>
    </sheetView>
  </sheetViews>
  <sheetFormatPr baseColWidth="10" defaultRowHeight="15"/>
  <cols>
    <col min="1" max="1" width="14.42578125" customWidth="1"/>
    <col min="2" max="2" width="11.7109375" customWidth="1"/>
    <col min="3" max="3" width="12.7109375" customWidth="1"/>
    <col min="4" max="4" width="12.7109375" style="398" customWidth="1"/>
    <col min="5" max="5" width="12.7109375" customWidth="1"/>
    <col min="6" max="6" width="12.7109375" style="398" customWidth="1"/>
    <col min="7" max="8" width="12.7109375" customWidth="1"/>
    <col min="9" max="9" width="12.7109375" style="398" customWidth="1"/>
    <col min="10" max="10" width="12.7109375" customWidth="1"/>
    <col min="11" max="11" width="12.7109375" style="398" customWidth="1"/>
    <col min="12" max="13" width="12.7109375" customWidth="1"/>
    <col min="14" max="14" width="12.7109375" style="398" customWidth="1"/>
    <col min="15" max="15" width="12.7109375" customWidth="1"/>
    <col min="16" max="16" width="12.7109375" style="398" customWidth="1"/>
    <col min="17" max="18" width="12.7109375" customWidth="1"/>
    <col min="19" max="19" width="12.7109375" style="398" customWidth="1"/>
    <col min="21" max="21" width="11.42578125" style="398"/>
    <col min="23" max="24" width="11.42578125" customWidth="1"/>
    <col min="25" max="25" width="12.42578125" bestFit="1" customWidth="1"/>
  </cols>
  <sheetData>
    <row r="1" spans="1:28">
      <c r="A1" s="462" t="s">
        <v>650</v>
      </c>
      <c r="B1" s="462"/>
      <c r="C1" s="462"/>
      <c r="D1" s="462"/>
      <c r="E1" s="462"/>
      <c r="F1" s="462"/>
      <c r="G1" s="462"/>
      <c r="H1" s="462"/>
      <c r="I1" s="462"/>
      <c r="J1" s="462"/>
      <c r="K1" s="462"/>
      <c r="L1" s="462"/>
      <c r="M1" s="462"/>
      <c r="N1" s="462"/>
      <c r="O1" s="462"/>
      <c r="P1" s="462"/>
      <c r="Q1" s="462"/>
      <c r="R1" s="462"/>
      <c r="S1" s="462"/>
      <c r="T1" s="462"/>
      <c r="U1" s="395"/>
    </row>
    <row r="2" spans="1:28" ht="15" customHeight="1">
      <c r="A2" s="93"/>
      <c r="B2" s="463" t="s">
        <v>69</v>
      </c>
      <c r="C2" s="463"/>
      <c r="D2" s="463"/>
      <c r="E2" s="463"/>
      <c r="F2" s="396"/>
      <c r="G2" s="463" t="s">
        <v>61</v>
      </c>
      <c r="H2" s="463"/>
      <c r="I2" s="463"/>
      <c r="J2" s="463"/>
      <c r="K2" s="396"/>
      <c r="L2" s="463" t="s">
        <v>81</v>
      </c>
      <c r="M2" s="463"/>
      <c r="N2" s="463"/>
      <c r="O2" s="463"/>
      <c r="P2" s="396"/>
      <c r="Q2" s="463" t="s">
        <v>65</v>
      </c>
      <c r="R2" s="463"/>
      <c r="S2" s="463"/>
      <c r="T2" s="463"/>
      <c r="U2" s="396"/>
    </row>
    <row r="3" spans="1:28" ht="15" customHeight="1">
      <c r="A3" s="93" t="s">
        <v>54</v>
      </c>
      <c r="B3" s="94">
        <v>2019</v>
      </c>
      <c r="C3" s="13">
        <v>2020</v>
      </c>
      <c r="D3" s="94">
        <v>2021</v>
      </c>
      <c r="E3" s="14" t="s">
        <v>182</v>
      </c>
      <c r="F3" s="14" t="s">
        <v>649</v>
      </c>
      <c r="G3" s="94">
        <v>2019</v>
      </c>
      <c r="H3" s="13">
        <v>2020</v>
      </c>
      <c r="I3" s="94">
        <v>2021</v>
      </c>
      <c r="J3" s="14" t="s">
        <v>182</v>
      </c>
      <c r="K3" s="14" t="s">
        <v>649</v>
      </c>
      <c r="L3" s="94">
        <v>2019</v>
      </c>
      <c r="M3" s="13">
        <v>2020</v>
      </c>
      <c r="N3" s="94">
        <v>2021</v>
      </c>
      <c r="O3" s="14" t="s">
        <v>279</v>
      </c>
      <c r="P3" s="14" t="s">
        <v>649</v>
      </c>
      <c r="Q3" s="94">
        <v>2019</v>
      </c>
      <c r="R3" s="13">
        <v>2020</v>
      </c>
      <c r="S3" s="94">
        <v>2021</v>
      </c>
      <c r="T3" s="14" t="s">
        <v>279</v>
      </c>
      <c r="U3" s="14" t="s">
        <v>649</v>
      </c>
      <c r="W3" s="457" t="s">
        <v>590</v>
      </c>
      <c r="X3" s="457"/>
      <c r="Y3" s="457"/>
      <c r="Z3" s="457"/>
      <c r="AA3" s="457"/>
      <c r="AB3" s="286"/>
    </row>
    <row r="4" spans="1:28">
      <c r="A4" s="95" t="s">
        <v>82</v>
      </c>
      <c r="B4" s="198">
        <v>459753</v>
      </c>
      <c r="C4" s="109">
        <v>456593</v>
      </c>
      <c r="D4" s="109">
        <v>53566</v>
      </c>
      <c r="E4" s="199">
        <f t="shared" ref="E4:F6" si="0">((C4-B4)/B4)*100</f>
        <v>-0.68732558569492741</v>
      </c>
      <c r="F4" s="199">
        <f t="shared" si="0"/>
        <v>-88.268326496464027</v>
      </c>
      <c r="G4" s="198">
        <v>3674434</v>
      </c>
      <c r="H4" s="109">
        <v>3671749</v>
      </c>
      <c r="I4" s="109">
        <v>253061</v>
      </c>
      <c r="J4" s="199">
        <f t="shared" ref="J4:K6" si="1">((H4-G4)/G4)*100</f>
        <v>-7.3072478645690733E-2</v>
      </c>
      <c r="K4" s="199">
        <f t="shared" si="1"/>
        <v>-93.107889455406678</v>
      </c>
      <c r="L4" s="200">
        <v>67.319999999999993</v>
      </c>
      <c r="M4" s="110">
        <v>66.47</v>
      </c>
      <c r="N4" s="110">
        <v>15.36</v>
      </c>
      <c r="O4" s="199">
        <f>M4-L4</f>
        <v>-0.84999999999999432</v>
      </c>
      <c r="P4" s="199">
        <f>N4-M4</f>
        <v>-51.11</v>
      </c>
      <c r="Q4" s="200">
        <v>7.99</v>
      </c>
      <c r="R4" s="110">
        <v>8.0399999999999991</v>
      </c>
      <c r="S4" s="110">
        <v>4.72</v>
      </c>
      <c r="T4" s="200">
        <f>R4-Q4</f>
        <v>4.9999999999998934E-2</v>
      </c>
      <c r="U4" s="200">
        <f>S4-R4</f>
        <v>-3.3199999999999994</v>
      </c>
      <c r="V4" s="286"/>
      <c r="W4" s="457"/>
      <c r="X4" s="457"/>
      <c r="Y4" s="457"/>
      <c r="Z4" s="457"/>
      <c r="AA4" s="457"/>
      <c r="AB4" s="286"/>
    </row>
    <row r="5" spans="1:28">
      <c r="A5" s="95" t="s">
        <v>83</v>
      </c>
      <c r="B5" s="201">
        <v>455213</v>
      </c>
      <c r="C5" s="198">
        <v>480425</v>
      </c>
      <c r="D5" s="198">
        <v>61600</v>
      </c>
      <c r="E5" s="199">
        <f t="shared" si="0"/>
        <v>5.5385061498683035</v>
      </c>
      <c r="F5" s="199">
        <f t="shared" si="0"/>
        <v>-87.178019461934738</v>
      </c>
      <c r="G5" s="198">
        <v>3371575</v>
      </c>
      <c r="H5" s="198">
        <v>3525167</v>
      </c>
      <c r="I5" s="198">
        <v>248236</v>
      </c>
      <c r="J5" s="199">
        <f t="shared" si="1"/>
        <v>4.5554970599793867</v>
      </c>
      <c r="K5" s="199">
        <f t="shared" si="1"/>
        <v>-92.958177584210901</v>
      </c>
      <c r="L5" s="202">
        <v>68.39</v>
      </c>
      <c r="M5" s="200">
        <v>68.22</v>
      </c>
      <c r="N5" s="200">
        <v>20.23</v>
      </c>
      <c r="O5" s="199">
        <f t="shared" ref="O5:O15" si="2">M5-L5</f>
        <v>-0.17000000000000171</v>
      </c>
      <c r="P5" s="199">
        <f>N5-M5</f>
        <v>-47.989999999999995</v>
      </c>
      <c r="Q5" s="202">
        <v>7.41</v>
      </c>
      <c r="R5" s="200">
        <v>7.34</v>
      </c>
      <c r="S5" s="200">
        <v>4.03</v>
      </c>
      <c r="T5" s="200">
        <f t="shared" ref="T5:T15" si="3">R5-Q5</f>
        <v>-7.0000000000000284E-2</v>
      </c>
      <c r="U5" s="200">
        <f>S5-R5</f>
        <v>-3.3099999999999996</v>
      </c>
      <c r="V5" s="286"/>
      <c r="W5" s="457"/>
      <c r="X5" s="457"/>
      <c r="Y5" s="457"/>
      <c r="Z5" s="457"/>
      <c r="AA5" s="457"/>
      <c r="AB5" s="286"/>
    </row>
    <row r="6" spans="1:28">
      <c r="A6" s="95" t="s">
        <v>84</v>
      </c>
      <c r="B6" s="201">
        <v>520276</v>
      </c>
      <c r="C6" s="198">
        <v>183869</v>
      </c>
      <c r="D6" s="198">
        <v>78821</v>
      </c>
      <c r="E6" s="199">
        <f t="shared" si="0"/>
        <v>-64.659334660833863</v>
      </c>
      <c r="F6" s="199">
        <f t="shared" si="0"/>
        <v>-57.131979833468392</v>
      </c>
      <c r="G6" s="198">
        <v>3627801</v>
      </c>
      <c r="H6" s="198">
        <v>1606420</v>
      </c>
      <c r="I6" s="198">
        <v>325585</v>
      </c>
      <c r="J6" s="199">
        <f t="shared" si="1"/>
        <v>-55.719180848122598</v>
      </c>
      <c r="K6" s="199">
        <f t="shared" si="1"/>
        <v>-79.732261799529397</v>
      </c>
      <c r="L6" s="202">
        <v>66.47</v>
      </c>
      <c r="M6" s="200">
        <v>34.673684201438128</v>
      </c>
      <c r="N6" s="200">
        <v>23.33</v>
      </c>
      <c r="O6" s="199">
        <f t="shared" si="2"/>
        <v>-31.796315798561871</v>
      </c>
      <c r="P6" s="199">
        <f>N6-M6</f>
        <v>-11.34368420143813</v>
      </c>
      <c r="Q6" s="202">
        <v>6.97</v>
      </c>
      <c r="R6" s="200">
        <v>8.74</v>
      </c>
      <c r="S6" s="200">
        <v>4.13</v>
      </c>
      <c r="T6" s="200">
        <f t="shared" si="3"/>
        <v>1.7700000000000005</v>
      </c>
      <c r="U6" s="200">
        <f>S6-R6</f>
        <v>-4.6100000000000003</v>
      </c>
      <c r="V6" s="286"/>
      <c r="W6" s="457"/>
      <c r="X6" s="457"/>
      <c r="Y6" s="457"/>
      <c r="Z6" s="457"/>
      <c r="AA6" s="457"/>
      <c r="AB6" s="286"/>
    </row>
    <row r="7" spans="1:28">
      <c r="A7" s="95" t="s">
        <v>85</v>
      </c>
      <c r="B7" s="198">
        <v>541371</v>
      </c>
      <c r="C7" s="361" t="s">
        <v>107</v>
      </c>
      <c r="D7" s="361"/>
      <c r="E7" s="361" t="s">
        <v>107</v>
      </c>
      <c r="F7" s="361"/>
      <c r="G7" s="198">
        <v>3451288</v>
      </c>
      <c r="H7" s="361" t="s">
        <v>107</v>
      </c>
      <c r="I7" s="361"/>
      <c r="J7" s="361" t="s">
        <v>107</v>
      </c>
      <c r="K7" s="361"/>
      <c r="L7" s="200">
        <v>65.34</v>
      </c>
      <c r="M7" s="361" t="s">
        <v>107</v>
      </c>
      <c r="N7" s="361"/>
      <c r="O7" s="361" t="s">
        <v>107</v>
      </c>
      <c r="P7" s="361"/>
      <c r="Q7" s="200">
        <v>6.38</v>
      </c>
      <c r="R7" s="361" t="s">
        <v>107</v>
      </c>
      <c r="S7" s="361"/>
      <c r="T7" s="361" t="s">
        <v>107</v>
      </c>
      <c r="U7" s="361"/>
      <c r="V7" s="286"/>
      <c r="W7" s="457"/>
      <c r="X7" s="457"/>
      <c r="Y7" s="457"/>
      <c r="Z7" s="457"/>
      <c r="AA7" s="457"/>
      <c r="AB7" s="286"/>
    </row>
    <row r="8" spans="1:28">
      <c r="A8" s="95" t="s">
        <v>86</v>
      </c>
      <c r="B8" s="198">
        <v>502353</v>
      </c>
      <c r="C8" s="361" t="s">
        <v>107</v>
      </c>
      <c r="D8" s="361"/>
      <c r="E8" s="361" t="s">
        <v>107</v>
      </c>
      <c r="F8" s="361"/>
      <c r="G8" s="198">
        <v>3271306</v>
      </c>
      <c r="H8" s="361" t="s">
        <v>107</v>
      </c>
      <c r="I8" s="361"/>
      <c r="J8" s="361" t="s">
        <v>107</v>
      </c>
      <c r="K8" s="361"/>
      <c r="L8" s="200">
        <v>59.94</v>
      </c>
      <c r="M8" s="361" t="s">
        <v>107</v>
      </c>
      <c r="N8" s="361"/>
      <c r="O8" s="361" t="s">
        <v>107</v>
      </c>
      <c r="P8" s="361"/>
      <c r="Q8" s="200">
        <v>6.51</v>
      </c>
      <c r="R8" s="361" t="s">
        <v>107</v>
      </c>
      <c r="S8" s="361"/>
      <c r="T8" s="361" t="s">
        <v>107</v>
      </c>
      <c r="U8" s="361"/>
      <c r="V8" s="286"/>
      <c r="W8" s="457"/>
      <c r="X8" s="457"/>
      <c r="Y8" s="457"/>
      <c r="Z8" s="457"/>
      <c r="AA8" s="457"/>
      <c r="AB8" s="286"/>
    </row>
    <row r="9" spans="1:28">
      <c r="A9" s="95" t="s">
        <v>87</v>
      </c>
      <c r="B9" s="198">
        <v>521283</v>
      </c>
      <c r="C9" s="361" t="s">
        <v>107</v>
      </c>
      <c r="D9" s="361"/>
      <c r="E9" s="361" t="s">
        <v>107</v>
      </c>
      <c r="F9" s="361"/>
      <c r="G9" s="198">
        <v>3559936</v>
      </c>
      <c r="H9" s="361" t="s">
        <v>107</v>
      </c>
      <c r="I9" s="361"/>
      <c r="J9" s="361" t="s">
        <v>107</v>
      </c>
      <c r="K9" s="361"/>
      <c r="L9" s="200">
        <v>67.400000000000006</v>
      </c>
      <c r="M9" s="361" t="s">
        <v>107</v>
      </c>
      <c r="N9" s="361"/>
      <c r="O9" s="361" t="s">
        <v>107</v>
      </c>
      <c r="P9" s="361"/>
      <c r="Q9" s="200">
        <v>6.83</v>
      </c>
      <c r="R9" s="361" t="s">
        <v>107</v>
      </c>
      <c r="S9" s="361"/>
      <c r="T9" s="361" t="s">
        <v>107</v>
      </c>
      <c r="U9" s="361"/>
      <c r="V9" s="286"/>
      <c r="W9" s="457"/>
      <c r="X9" s="457"/>
      <c r="Y9" s="457"/>
      <c r="Z9" s="457"/>
      <c r="AA9" s="457"/>
      <c r="AB9" s="286"/>
    </row>
    <row r="10" spans="1:28">
      <c r="A10" s="95" t="s">
        <v>88</v>
      </c>
      <c r="B10" s="198">
        <v>550315</v>
      </c>
      <c r="C10" s="198">
        <v>106729</v>
      </c>
      <c r="D10" s="198"/>
      <c r="E10" s="199">
        <f t="shared" ref="E10:E15" si="4">((C10-B10)/B10)*100</f>
        <v>-80.605834840046157</v>
      </c>
      <c r="F10" s="199"/>
      <c r="G10" s="198">
        <v>4036461</v>
      </c>
      <c r="H10" s="198">
        <v>463154</v>
      </c>
      <c r="I10" s="198"/>
      <c r="J10" s="199">
        <f t="shared" ref="J10:J15" si="5">((H10-G10)/G10)*100</f>
        <v>-88.525740741704183</v>
      </c>
      <c r="K10" s="199"/>
      <c r="L10" s="200">
        <v>73.45</v>
      </c>
      <c r="M10" s="200">
        <v>25.35</v>
      </c>
      <c r="N10" s="200"/>
      <c r="O10" s="199">
        <f t="shared" si="2"/>
        <v>-48.1</v>
      </c>
      <c r="P10" s="199"/>
      <c r="Q10" s="200">
        <v>7.33</v>
      </c>
      <c r="R10" s="200">
        <v>4.34</v>
      </c>
      <c r="S10" s="200"/>
      <c r="T10" s="200">
        <f t="shared" si="3"/>
        <v>-2.99</v>
      </c>
      <c r="U10" s="200"/>
      <c r="V10" s="286"/>
      <c r="W10" s="457"/>
      <c r="X10" s="457"/>
      <c r="Y10" s="457"/>
      <c r="Z10" s="457"/>
      <c r="AA10" s="457"/>
      <c r="AB10" s="286"/>
    </row>
    <row r="11" spans="1:28">
      <c r="A11" s="95" t="s">
        <v>89</v>
      </c>
      <c r="B11" s="198">
        <v>575731</v>
      </c>
      <c r="C11" s="198">
        <v>168422</v>
      </c>
      <c r="D11" s="198"/>
      <c r="E11" s="199">
        <f t="shared" si="4"/>
        <v>-70.74640761049865</v>
      </c>
      <c r="F11" s="199"/>
      <c r="G11" s="198">
        <v>4263597</v>
      </c>
      <c r="H11" s="198">
        <v>806665</v>
      </c>
      <c r="I11" s="198"/>
      <c r="J11" s="199">
        <f t="shared" si="5"/>
        <v>-81.08017713681663</v>
      </c>
      <c r="K11" s="199"/>
      <c r="L11" s="200">
        <v>77.58</v>
      </c>
      <c r="M11" s="200">
        <v>39.86</v>
      </c>
      <c r="N11" s="200"/>
      <c r="O11" s="199">
        <f t="shared" si="2"/>
        <v>-37.72</v>
      </c>
      <c r="P11" s="199"/>
      <c r="Q11" s="200">
        <v>7.41</v>
      </c>
      <c r="R11" s="200">
        <v>4.79</v>
      </c>
      <c r="S11" s="200"/>
      <c r="T11" s="200">
        <f t="shared" si="3"/>
        <v>-2.62</v>
      </c>
      <c r="U11" s="200"/>
      <c r="V11" s="286"/>
      <c r="W11" s="457"/>
      <c r="X11" s="457"/>
      <c r="Y11" s="457"/>
      <c r="Z11" s="457"/>
      <c r="AA11" s="457"/>
      <c r="AB11" s="286"/>
    </row>
    <row r="12" spans="1:28">
      <c r="A12" s="95" t="s">
        <v>90</v>
      </c>
      <c r="B12" s="198">
        <v>487094</v>
      </c>
      <c r="C12" s="198">
        <v>128582</v>
      </c>
      <c r="D12" s="198"/>
      <c r="E12" s="199">
        <f t="shared" si="4"/>
        <v>-73.60222051595791</v>
      </c>
      <c r="F12" s="199"/>
      <c r="G12" s="198">
        <v>3489406</v>
      </c>
      <c r="H12" s="198">
        <v>534743</v>
      </c>
      <c r="I12" s="198"/>
      <c r="J12" s="199">
        <f t="shared" si="5"/>
        <v>-84.675242720394237</v>
      </c>
      <c r="K12" s="199"/>
      <c r="L12" s="200">
        <v>65.61</v>
      </c>
      <c r="M12" s="200">
        <v>26.28</v>
      </c>
      <c r="N12" s="200"/>
      <c r="O12" s="199">
        <f t="shared" si="2"/>
        <v>-39.33</v>
      </c>
      <c r="P12" s="199"/>
      <c r="Q12" s="200">
        <v>7.16</v>
      </c>
      <c r="R12" s="200">
        <v>4.16</v>
      </c>
      <c r="S12" s="200"/>
      <c r="T12" s="200">
        <f t="shared" si="3"/>
        <v>-3</v>
      </c>
      <c r="U12" s="200"/>
      <c r="V12" s="286"/>
      <c r="W12" s="457"/>
      <c r="X12" s="457"/>
      <c r="Y12" s="457"/>
      <c r="Z12" s="457"/>
      <c r="AA12" s="457"/>
      <c r="AB12" s="286"/>
    </row>
    <row r="13" spans="1:28">
      <c r="A13" s="95" t="s">
        <v>91</v>
      </c>
      <c r="B13" s="198">
        <v>521653</v>
      </c>
      <c r="C13" s="198">
        <v>120141</v>
      </c>
      <c r="D13" s="198"/>
      <c r="E13" s="199">
        <f t="shared" si="4"/>
        <v>-76.969172994308479</v>
      </c>
      <c r="F13" s="199"/>
      <c r="G13" s="198">
        <v>3583824</v>
      </c>
      <c r="H13" s="198">
        <v>413433</v>
      </c>
      <c r="I13" s="198"/>
      <c r="J13" s="199">
        <f t="shared" si="5"/>
        <v>-88.463914522588155</v>
      </c>
      <c r="K13" s="199"/>
      <c r="L13" s="200">
        <v>65.213864304100781</v>
      </c>
      <c r="M13" s="200">
        <v>19.23</v>
      </c>
      <c r="N13" s="200"/>
      <c r="O13" s="199">
        <f t="shared" si="2"/>
        <v>-45.983864304100777</v>
      </c>
      <c r="P13" s="199"/>
      <c r="Q13" s="200">
        <v>6.8701301439846025</v>
      </c>
      <c r="R13" s="200">
        <v>3.44</v>
      </c>
      <c r="S13" s="200"/>
      <c r="T13" s="200">
        <f t="shared" si="3"/>
        <v>-3.4301301439846026</v>
      </c>
      <c r="U13" s="200"/>
      <c r="V13" s="286"/>
      <c r="W13" s="457"/>
      <c r="X13" s="457"/>
      <c r="Y13" s="457"/>
      <c r="Z13" s="457"/>
      <c r="AA13" s="457"/>
      <c r="AB13" s="286"/>
    </row>
    <row r="14" spans="1:28">
      <c r="A14" s="95" t="s">
        <v>92</v>
      </c>
      <c r="B14" s="198">
        <v>482255</v>
      </c>
      <c r="C14" s="198">
        <v>83774</v>
      </c>
      <c r="D14" s="198"/>
      <c r="E14" s="199">
        <f t="shared" si="4"/>
        <v>-82.62869228934899</v>
      </c>
      <c r="F14" s="199"/>
      <c r="G14" s="198">
        <v>3432879</v>
      </c>
      <c r="H14" s="198">
        <v>436995</v>
      </c>
      <c r="I14" s="198"/>
      <c r="J14" s="199">
        <f t="shared" si="5"/>
        <v>-87.270305769588731</v>
      </c>
      <c r="K14" s="199"/>
      <c r="L14" s="200">
        <v>64.549398106885391</v>
      </c>
      <c r="M14" s="200">
        <v>21.61</v>
      </c>
      <c r="N14" s="200"/>
      <c r="O14" s="199">
        <f t="shared" si="2"/>
        <v>-42.939398106885392</v>
      </c>
      <c r="P14" s="199"/>
      <c r="Q14" s="200">
        <v>7.1183896486298739</v>
      </c>
      <c r="R14" s="200">
        <v>5.22</v>
      </c>
      <c r="S14" s="200"/>
      <c r="T14" s="200">
        <f t="shared" si="3"/>
        <v>-1.8983896486298741</v>
      </c>
      <c r="U14" s="200"/>
      <c r="V14" s="286"/>
      <c r="W14" s="457"/>
      <c r="X14" s="457"/>
      <c r="Y14" s="457"/>
      <c r="Z14" s="457"/>
      <c r="AA14" s="457"/>
      <c r="AB14" s="286"/>
    </row>
    <row r="15" spans="1:28">
      <c r="A15" s="95" t="s">
        <v>93</v>
      </c>
      <c r="B15" s="198">
        <v>493541</v>
      </c>
      <c r="C15" s="198">
        <v>96118</v>
      </c>
      <c r="D15" s="198"/>
      <c r="E15" s="199">
        <f t="shared" si="4"/>
        <v>-80.524819619849211</v>
      </c>
      <c r="F15" s="199"/>
      <c r="G15" s="198">
        <v>3554690</v>
      </c>
      <c r="H15" s="198">
        <v>526651</v>
      </c>
      <c r="I15" s="198"/>
      <c r="J15" s="199">
        <f t="shared" si="5"/>
        <v>-85.184333936292617</v>
      </c>
      <c r="K15" s="199"/>
      <c r="L15" s="200">
        <v>64.683720881143714</v>
      </c>
      <c r="M15" s="200">
        <v>26.06</v>
      </c>
      <c r="N15" s="200"/>
      <c r="O15" s="199">
        <f t="shared" si="2"/>
        <v>-38.623720881143711</v>
      </c>
      <c r="P15" s="199"/>
      <c r="Q15" s="200">
        <v>7.2024208728352859</v>
      </c>
      <c r="R15" s="200">
        <v>5.48</v>
      </c>
      <c r="S15" s="200"/>
      <c r="T15" s="200">
        <f t="shared" si="3"/>
        <v>-1.7224208728352854</v>
      </c>
      <c r="U15" s="200"/>
      <c r="V15" s="286"/>
      <c r="W15" s="457"/>
      <c r="X15" s="457"/>
      <c r="Y15" s="457"/>
      <c r="Z15" s="457"/>
      <c r="AA15" s="457"/>
      <c r="AB15" s="286"/>
    </row>
    <row r="16" spans="1:28">
      <c r="V16" s="286"/>
      <c r="W16" s="457"/>
      <c r="X16" s="457"/>
      <c r="Y16" s="457"/>
      <c r="Z16" s="457"/>
      <c r="AA16" s="457"/>
      <c r="AB16" s="286"/>
    </row>
    <row r="17" spans="1:27">
      <c r="A17" s="11" t="s">
        <v>50</v>
      </c>
      <c r="I17" s="351"/>
      <c r="J17" s="351"/>
      <c r="K17" s="351"/>
      <c r="L17" s="351"/>
      <c r="W17" s="280"/>
      <c r="X17" s="280"/>
      <c r="Y17" s="280"/>
      <c r="Z17" s="280"/>
      <c r="AA17" s="280"/>
    </row>
    <row r="18" spans="1:27">
      <c r="I18" s="400"/>
      <c r="J18" s="400"/>
      <c r="K18" s="403"/>
      <c r="L18" s="403"/>
      <c r="R18" s="15"/>
      <c r="S18" s="15"/>
      <c r="W18" s="280"/>
      <c r="X18" s="280"/>
      <c r="Y18" s="280"/>
      <c r="Z18" s="280"/>
      <c r="AA18" s="280"/>
    </row>
    <row r="19" spans="1:27">
      <c r="H19" s="12"/>
      <c r="I19" s="12"/>
      <c r="J19" s="12"/>
      <c r="K19" s="12"/>
      <c r="R19" s="15"/>
      <c r="S19" s="15"/>
      <c r="Z19" s="16"/>
    </row>
    <row r="20" spans="1:27">
      <c r="Y20" s="198"/>
      <c r="Z20" s="198"/>
    </row>
    <row r="21" spans="1:27">
      <c r="Y21" s="198"/>
      <c r="Z21" s="198"/>
    </row>
    <row r="22" spans="1:27">
      <c r="Y22" s="200"/>
      <c r="Z22" s="200"/>
    </row>
    <row r="23" spans="1:27">
      <c r="Y23" s="200"/>
      <c r="Z23" s="200"/>
    </row>
    <row r="27" spans="1:27">
      <c r="X27" s="198"/>
      <c r="Y27" s="198"/>
    </row>
    <row r="28" spans="1:27">
      <c r="X28" s="198"/>
      <c r="Y28" s="198"/>
    </row>
    <row r="52" spans="1:2">
      <c r="A52" s="17"/>
    </row>
    <row r="58" spans="1:2">
      <c r="A58" s="17" t="s">
        <v>45</v>
      </c>
      <c r="B58" s="17" t="s">
        <v>47</v>
      </c>
    </row>
    <row r="59" spans="1:2">
      <c r="A59" s="17" t="s">
        <v>46</v>
      </c>
      <c r="B59" s="17" t="s">
        <v>47</v>
      </c>
    </row>
  </sheetData>
  <sheetProtection algorithmName="SHA-512" hashValue="5LpK6/YKx6eTYSRN1alg8jTbaT7EGhod105uzCw7QAYwG5KDACS0Rfcsaqrm7DT8y7Pn+7uB+VsAco+HWj5kVA==" saltValue="K0ExurdYcgNznF27B1QSxA==" spinCount="100000" sheet="1" objects="1" scenarios="1"/>
  <mergeCells count="6">
    <mergeCell ref="W3:AA16"/>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9"/>
  <sheetViews>
    <sheetView showGridLines="0" zoomScale="70" zoomScaleNormal="70" workbookViewId="0">
      <selection activeCell="L49" sqref="L49:Q60"/>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37"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67" t="s">
        <v>285</v>
      </c>
      <c r="B1" s="467"/>
      <c r="C1" s="467"/>
      <c r="L1" s="464" t="s">
        <v>286</v>
      </c>
      <c r="M1" s="464"/>
      <c r="N1" s="464"/>
      <c r="P1" s="464" t="s">
        <v>287</v>
      </c>
      <c r="Q1" s="464"/>
      <c r="R1" s="464"/>
      <c r="T1" s="464" t="s">
        <v>582</v>
      </c>
      <c r="U1" s="464"/>
      <c r="V1" s="464"/>
    </row>
    <row r="2" spans="1:33" ht="29.25" customHeight="1">
      <c r="A2" s="148" t="s">
        <v>664</v>
      </c>
      <c r="B2" s="149" t="s">
        <v>288</v>
      </c>
      <c r="C2" s="149" t="s">
        <v>289</v>
      </c>
      <c r="L2" s="148" t="s">
        <v>97</v>
      </c>
      <c r="M2" s="149" t="s">
        <v>288</v>
      </c>
      <c r="N2" s="149" t="s">
        <v>289</v>
      </c>
      <c r="P2" s="148" t="s">
        <v>581</v>
      </c>
      <c r="Q2" s="149" t="s">
        <v>290</v>
      </c>
      <c r="R2" s="149" t="s">
        <v>291</v>
      </c>
      <c r="T2" s="148" t="s">
        <v>97</v>
      </c>
      <c r="U2" s="149" t="s">
        <v>290</v>
      </c>
      <c r="V2" s="149" t="s">
        <v>291</v>
      </c>
    </row>
    <row r="3" spans="1:33">
      <c r="A3" s="150" t="s">
        <v>292</v>
      </c>
      <c r="B3" s="151">
        <v>269</v>
      </c>
      <c r="C3" s="151">
        <v>2205</v>
      </c>
      <c r="D3" s="152"/>
      <c r="E3" s="152"/>
      <c r="F3" s="152"/>
      <c r="G3" s="152"/>
      <c r="H3" s="152"/>
      <c r="I3" s="152"/>
      <c r="J3" s="152"/>
      <c r="L3" s="153" t="s">
        <v>316</v>
      </c>
      <c r="M3" s="6">
        <v>11778</v>
      </c>
      <c r="N3" s="6">
        <v>20032</v>
      </c>
      <c r="P3" s="153" t="s">
        <v>294</v>
      </c>
      <c r="Q3" s="6">
        <v>61119</v>
      </c>
      <c r="R3" s="6">
        <v>6000</v>
      </c>
      <c r="T3" s="153" t="s">
        <v>489</v>
      </c>
      <c r="U3" s="6">
        <v>72265</v>
      </c>
      <c r="V3" s="6">
        <v>5692</v>
      </c>
    </row>
    <row r="4" spans="1:33">
      <c r="A4" s="150" t="s">
        <v>293</v>
      </c>
      <c r="B4" s="151">
        <v>51</v>
      </c>
      <c r="C4" s="151">
        <v>300</v>
      </c>
      <c r="D4" s="152"/>
      <c r="E4" s="152"/>
      <c r="F4" s="152"/>
      <c r="G4" s="152"/>
      <c r="H4" s="152"/>
      <c r="I4" s="152"/>
      <c r="J4" s="152"/>
      <c r="L4" s="153" t="s">
        <v>319</v>
      </c>
      <c r="M4" s="6">
        <v>11896</v>
      </c>
      <c r="N4" s="6">
        <v>20223</v>
      </c>
      <c r="P4" s="153" t="s">
        <v>296</v>
      </c>
      <c r="Q4" s="6">
        <v>63389</v>
      </c>
      <c r="R4" s="6">
        <v>6050</v>
      </c>
      <c r="T4" s="153" t="s">
        <v>503</v>
      </c>
      <c r="U4" s="6">
        <v>71523</v>
      </c>
      <c r="V4" s="6">
        <v>5818</v>
      </c>
    </row>
    <row r="5" spans="1:33">
      <c r="A5" s="150" t="s">
        <v>295</v>
      </c>
      <c r="B5" s="151">
        <v>5</v>
      </c>
      <c r="C5" s="151">
        <v>402</v>
      </c>
      <c r="D5" s="152"/>
      <c r="E5" s="152"/>
      <c r="F5" s="152"/>
      <c r="G5" s="152"/>
      <c r="H5" s="152"/>
      <c r="I5" s="152"/>
      <c r="J5" s="152"/>
      <c r="L5" s="153" t="s">
        <v>322</v>
      </c>
      <c r="M5" s="6">
        <v>10808</v>
      </c>
      <c r="N5" s="6">
        <v>20219</v>
      </c>
      <c r="P5" s="153" t="s">
        <v>298</v>
      </c>
      <c r="Q5" s="6">
        <v>65786</v>
      </c>
      <c r="R5" s="6">
        <v>6184</v>
      </c>
      <c r="T5" s="153" t="s">
        <v>556</v>
      </c>
      <c r="U5" s="6">
        <v>72140</v>
      </c>
      <c r="V5" s="6">
        <v>5983</v>
      </c>
      <c r="W5" s="152"/>
      <c r="X5" s="152"/>
      <c r="Y5" s="152"/>
      <c r="Z5" s="152"/>
      <c r="AA5" s="152"/>
      <c r="AB5" s="156"/>
      <c r="AC5" s="156"/>
      <c r="AD5" s="6"/>
      <c r="AE5" s="6"/>
      <c r="AF5" s="6"/>
      <c r="AG5" s="6"/>
    </row>
    <row r="6" spans="1:33">
      <c r="A6" s="150" t="s">
        <v>297</v>
      </c>
      <c r="B6" s="151">
        <v>506</v>
      </c>
      <c r="C6" s="151">
        <v>7753</v>
      </c>
      <c r="D6" s="152"/>
      <c r="E6" s="152"/>
      <c r="F6" s="152"/>
      <c r="G6" s="152"/>
      <c r="H6" s="152"/>
      <c r="I6" s="152"/>
      <c r="J6" s="152"/>
      <c r="L6" s="153" t="s">
        <v>324</v>
      </c>
      <c r="M6" s="6">
        <v>12784</v>
      </c>
      <c r="N6" s="6">
        <v>20279</v>
      </c>
      <c r="P6" s="153" t="s">
        <v>300</v>
      </c>
      <c r="Q6" s="6">
        <v>65673</v>
      </c>
      <c r="R6" s="6">
        <v>6179</v>
      </c>
      <c r="T6" s="153" t="s">
        <v>561</v>
      </c>
      <c r="U6" s="6">
        <v>71620</v>
      </c>
      <c r="V6" s="6">
        <v>6028</v>
      </c>
    </row>
    <row r="7" spans="1:33">
      <c r="A7" s="150" t="s">
        <v>299</v>
      </c>
      <c r="B7" s="151">
        <v>1571</v>
      </c>
      <c r="C7" s="151">
        <v>15533</v>
      </c>
      <c r="D7" s="152"/>
      <c r="E7" s="152"/>
      <c r="F7" s="152"/>
      <c r="G7" s="152"/>
      <c r="H7" s="152"/>
      <c r="I7" s="152"/>
      <c r="J7" s="152"/>
      <c r="L7" s="153" t="s">
        <v>326</v>
      </c>
      <c r="M7" s="6">
        <v>12217</v>
      </c>
      <c r="N7" s="6">
        <v>20068</v>
      </c>
      <c r="P7" s="153" t="s">
        <v>302</v>
      </c>
      <c r="Q7" s="6">
        <v>63722</v>
      </c>
      <c r="R7" s="6">
        <v>6098</v>
      </c>
      <c r="T7" s="153" t="s">
        <v>579</v>
      </c>
      <c r="U7" s="6">
        <v>71630</v>
      </c>
      <c r="V7" s="6">
        <v>6037</v>
      </c>
    </row>
    <row r="8" spans="1:33">
      <c r="A8" s="150" t="s">
        <v>301</v>
      </c>
      <c r="B8" s="151">
        <v>87</v>
      </c>
      <c r="C8" s="151">
        <v>901</v>
      </c>
      <c r="D8" s="152"/>
      <c r="E8" s="152"/>
      <c r="F8" s="152"/>
      <c r="G8" s="152"/>
      <c r="H8" s="152"/>
      <c r="I8" s="152"/>
      <c r="J8" s="152"/>
      <c r="L8" s="153" t="s">
        <v>328</v>
      </c>
      <c r="M8" s="6">
        <v>12455</v>
      </c>
      <c r="N8" s="6">
        <v>20321</v>
      </c>
      <c r="P8" s="153" t="s">
        <v>304</v>
      </c>
      <c r="Q8" s="6">
        <v>65653</v>
      </c>
      <c r="R8" s="6">
        <v>6139</v>
      </c>
      <c r="S8" s="6"/>
      <c r="T8" s="153" t="s">
        <v>594</v>
      </c>
      <c r="U8" s="6">
        <v>71450</v>
      </c>
      <c r="V8" s="6">
        <v>6059</v>
      </c>
    </row>
    <row r="9" spans="1:33">
      <c r="A9" s="150" t="s">
        <v>303</v>
      </c>
      <c r="B9" s="151">
        <v>85</v>
      </c>
      <c r="C9" s="151">
        <v>758</v>
      </c>
      <c r="D9" s="152"/>
      <c r="E9" s="152"/>
      <c r="F9" s="152"/>
      <c r="G9" s="152"/>
      <c r="H9" s="152"/>
      <c r="I9" s="152"/>
      <c r="J9" s="152"/>
      <c r="L9" s="153" t="s">
        <v>331</v>
      </c>
      <c r="M9" s="6">
        <v>13183</v>
      </c>
      <c r="N9" s="6">
        <v>20092</v>
      </c>
      <c r="P9" s="153" t="s">
        <v>306</v>
      </c>
      <c r="Q9" s="6">
        <v>67744</v>
      </c>
      <c r="R9" s="6">
        <v>6237</v>
      </c>
      <c r="S9" s="6"/>
      <c r="T9" s="153" t="s">
        <v>598</v>
      </c>
      <c r="U9" s="6">
        <v>70313</v>
      </c>
      <c r="V9" s="6">
        <v>6076</v>
      </c>
    </row>
    <row r="10" spans="1:33">
      <c r="A10" s="150" t="s">
        <v>305</v>
      </c>
      <c r="B10" s="157">
        <v>114</v>
      </c>
      <c r="C10" s="157">
        <v>565</v>
      </c>
      <c r="D10" s="156"/>
      <c r="E10" s="156"/>
      <c r="F10" s="156"/>
      <c r="G10" s="156"/>
      <c r="H10" s="156"/>
      <c r="I10" s="156"/>
      <c r="J10" s="156"/>
      <c r="L10" s="153" t="s">
        <v>334</v>
      </c>
      <c r="M10" s="6">
        <v>16770</v>
      </c>
      <c r="N10" s="6">
        <v>19991</v>
      </c>
      <c r="P10" s="153" t="s">
        <v>308</v>
      </c>
      <c r="Q10" s="6">
        <v>67588</v>
      </c>
      <c r="R10" s="6">
        <v>6212</v>
      </c>
      <c r="S10" s="6"/>
      <c r="T10" s="153" t="s">
        <v>601</v>
      </c>
      <c r="U10" s="6">
        <v>68917</v>
      </c>
      <c r="V10" s="6">
        <v>5957</v>
      </c>
    </row>
    <row r="11" spans="1:33">
      <c r="A11" s="150" t="s">
        <v>307</v>
      </c>
      <c r="B11" s="157">
        <v>165</v>
      </c>
      <c r="C11" s="157">
        <v>924</v>
      </c>
      <c r="D11" s="156"/>
      <c r="E11" s="156"/>
      <c r="F11" s="156"/>
      <c r="G11" s="156"/>
      <c r="H11" s="156"/>
      <c r="I11" s="156"/>
      <c r="J11" s="156"/>
      <c r="L11" s="153" t="s">
        <v>337</v>
      </c>
      <c r="M11" s="6">
        <v>14810</v>
      </c>
      <c r="N11" s="6">
        <v>20058</v>
      </c>
      <c r="P11" s="153" t="s">
        <v>310</v>
      </c>
      <c r="Q11" s="6">
        <v>65347</v>
      </c>
      <c r="R11" s="6">
        <v>6111</v>
      </c>
      <c r="S11" s="6"/>
      <c r="T11" s="153" t="s">
        <v>607</v>
      </c>
      <c r="U11" s="15" t="s">
        <v>107</v>
      </c>
      <c r="V11" s="6">
        <v>5886</v>
      </c>
    </row>
    <row r="12" spans="1:33">
      <c r="A12" s="150" t="s">
        <v>309</v>
      </c>
      <c r="B12" s="37">
        <v>7</v>
      </c>
      <c r="C12" s="37">
        <v>101</v>
      </c>
      <c r="D12" s="6"/>
      <c r="E12" s="6"/>
      <c r="F12" s="6"/>
      <c r="G12" s="6"/>
      <c r="H12" s="6"/>
      <c r="I12" s="6"/>
      <c r="J12" s="6"/>
      <c r="L12" s="153" t="s">
        <v>340</v>
      </c>
      <c r="M12" s="6">
        <v>15522</v>
      </c>
      <c r="N12" s="6">
        <v>19935</v>
      </c>
      <c r="P12" s="153" t="s">
        <v>312</v>
      </c>
      <c r="Q12" s="6">
        <v>67927</v>
      </c>
      <c r="R12" s="6">
        <v>6200</v>
      </c>
      <c r="S12" s="6"/>
      <c r="T12" s="153" t="s">
        <v>647</v>
      </c>
      <c r="U12" s="15" t="s">
        <v>107</v>
      </c>
      <c r="V12" s="6">
        <v>5902</v>
      </c>
    </row>
    <row r="13" spans="1:33">
      <c r="A13" s="150" t="s">
        <v>311</v>
      </c>
      <c r="B13" s="37">
        <v>10</v>
      </c>
      <c r="C13" s="37">
        <v>157</v>
      </c>
      <c r="D13" s="6"/>
      <c r="E13" s="6"/>
      <c r="F13" s="6"/>
      <c r="G13" s="6"/>
      <c r="H13" s="6"/>
      <c r="I13" s="6"/>
      <c r="J13" s="6"/>
      <c r="L13" s="153" t="s">
        <v>343</v>
      </c>
      <c r="M13" s="6">
        <v>15495</v>
      </c>
      <c r="N13" s="6">
        <v>20900</v>
      </c>
      <c r="P13" s="153" t="s">
        <v>314</v>
      </c>
      <c r="Q13" s="6">
        <v>70772</v>
      </c>
      <c r="R13" s="6">
        <v>6369</v>
      </c>
      <c r="S13" s="6"/>
      <c r="T13" s="153" t="s">
        <v>656</v>
      </c>
      <c r="U13" s="15" t="s">
        <v>107</v>
      </c>
      <c r="V13" s="6">
        <v>5862</v>
      </c>
    </row>
    <row r="14" spans="1:33">
      <c r="A14" s="150" t="s">
        <v>313</v>
      </c>
      <c r="B14" s="37">
        <v>186</v>
      </c>
      <c r="C14" s="37">
        <v>1639</v>
      </c>
      <c r="D14" s="6"/>
      <c r="E14" s="6"/>
      <c r="F14" s="6"/>
      <c r="G14" s="6"/>
      <c r="H14" s="6"/>
      <c r="I14" s="6"/>
      <c r="J14" s="6"/>
      <c r="L14" s="153" t="s">
        <v>346</v>
      </c>
      <c r="M14" s="6">
        <v>13563</v>
      </c>
      <c r="N14" s="6">
        <v>21055</v>
      </c>
      <c r="P14" s="153" t="s">
        <v>315</v>
      </c>
      <c r="Q14" s="6">
        <v>70668</v>
      </c>
      <c r="R14" s="6">
        <v>6356</v>
      </c>
      <c r="S14" s="6"/>
    </row>
    <row r="15" spans="1:33">
      <c r="A15" s="161" t="s">
        <v>147</v>
      </c>
      <c r="B15" s="162">
        <v>3056</v>
      </c>
      <c r="C15" s="162">
        <v>31238</v>
      </c>
      <c r="D15" s="6"/>
      <c r="E15" s="6"/>
      <c r="F15" s="6"/>
      <c r="G15" s="6"/>
      <c r="H15" s="6"/>
      <c r="I15" s="6"/>
      <c r="J15" s="6"/>
      <c r="L15" s="153" t="s">
        <v>349</v>
      </c>
      <c r="M15" s="6">
        <v>13234</v>
      </c>
      <c r="N15" s="6">
        <v>20615</v>
      </c>
      <c r="P15" s="153" t="s">
        <v>317</v>
      </c>
      <c r="Q15" s="6">
        <v>69985</v>
      </c>
      <c r="R15" s="6">
        <v>6323</v>
      </c>
      <c r="S15" s="6"/>
    </row>
    <row r="16" spans="1:33">
      <c r="L16" s="153" t="s">
        <v>352</v>
      </c>
      <c r="M16" s="6">
        <v>12224</v>
      </c>
      <c r="N16" s="6">
        <v>20933</v>
      </c>
      <c r="P16" s="153" t="s">
        <v>320</v>
      </c>
      <c r="Q16" s="6">
        <v>72657</v>
      </c>
      <c r="R16" s="6">
        <v>6410</v>
      </c>
      <c r="S16" s="6"/>
    </row>
    <row r="17" spans="1:24">
      <c r="A17" s="41" t="s">
        <v>318</v>
      </c>
      <c r="B17" s="41"/>
      <c r="L17" s="153" t="s">
        <v>355</v>
      </c>
      <c r="M17" s="6">
        <v>11253</v>
      </c>
      <c r="N17" s="6">
        <v>20409</v>
      </c>
      <c r="P17" s="153" t="s">
        <v>323</v>
      </c>
      <c r="Q17" s="6">
        <v>75727</v>
      </c>
      <c r="R17" s="6">
        <v>6657</v>
      </c>
      <c r="S17" s="6"/>
    </row>
    <row r="18" spans="1:24">
      <c r="A18" s="41" t="s">
        <v>321</v>
      </c>
      <c r="B18" s="41"/>
      <c r="L18" s="153" t="s">
        <v>358</v>
      </c>
      <c r="M18" s="6">
        <v>6636</v>
      </c>
      <c r="N18" s="6">
        <v>24951</v>
      </c>
      <c r="P18" s="153" t="s">
        <v>325</v>
      </c>
      <c r="Q18" s="6">
        <v>75348</v>
      </c>
      <c r="R18" s="6">
        <v>6627</v>
      </c>
      <c r="S18" s="6"/>
    </row>
    <row r="19" spans="1:24">
      <c r="D19" s="152"/>
      <c r="L19" s="153" t="s">
        <v>401</v>
      </c>
      <c r="M19" s="6">
        <v>604</v>
      </c>
      <c r="N19" s="6">
        <v>29121</v>
      </c>
      <c r="P19" s="153" t="s">
        <v>327</v>
      </c>
      <c r="Q19" s="6">
        <v>74267</v>
      </c>
      <c r="R19" s="6">
        <v>6529</v>
      </c>
      <c r="S19" s="6"/>
    </row>
    <row r="20" spans="1:24" ht="18" customHeight="1">
      <c r="A20" s="468" t="s">
        <v>584</v>
      </c>
      <c r="B20" s="468"/>
      <c r="C20" s="468"/>
      <c r="D20" s="152"/>
      <c r="L20" s="153" t="s">
        <v>489</v>
      </c>
      <c r="M20" s="6">
        <v>788</v>
      </c>
      <c r="N20" s="6">
        <v>29874</v>
      </c>
      <c r="P20" s="153" t="s">
        <v>329</v>
      </c>
      <c r="Q20" s="6">
        <v>77781</v>
      </c>
      <c r="R20" s="6">
        <v>6607</v>
      </c>
      <c r="S20" s="6"/>
      <c r="T20" s="465" t="s">
        <v>583</v>
      </c>
      <c r="U20" s="466"/>
      <c r="V20" s="466"/>
    </row>
    <row r="21" spans="1:24" ht="25.5">
      <c r="A21" s="148" t="s">
        <v>653</v>
      </c>
      <c r="B21" s="149" t="s">
        <v>600</v>
      </c>
      <c r="C21" s="149" t="s">
        <v>557</v>
      </c>
      <c r="D21" s="158"/>
      <c r="L21" s="153" t="s">
        <v>503</v>
      </c>
      <c r="M21" s="6">
        <v>2087</v>
      </c>
      <c r="N21" s="6">
        <v>29817</v>
      </c>
      <c r="P21" s="153" t="s">
        <v>332</v>
      </c>
      <c r="Q21" s="6">
        <v>78744</v>
      </c>
      <c r="R21" s="6">
        <v>6745</v>
      </c>
      <c r="S21" s="6"/>
      <c r="T21" s="466"/>
      <c r="U21" s="466"/>
      <c r="V21" s="466"/>
    </row>
    <row r="22" spans="1:24" ht="15" customHeight="1">
      <c r="A22" s="159" t="s">
        <v>330</v>
      </c>
      <c r="B22" s="152">
        <v>326771</v>
      </c>
      <c r="C22" s="152">
        <v>25738</v>
      </c>
      <c r="D22" s="158"/>
      <c r="L22" s="153" t="s">
        <v>556</v>
      </c>
      <c r="M22" s="6">
        <v>3688</v>
      </c>
      <c r="N22" s="6">
        <v>28751</v>
      </c>
      <c r="P22" s="153" t="s">
        <v>335</v>
      </c>
      <c r="Q22" s="6">
        <v>79025</v>
      </c>
      <c r="R22" s="6">
        <v>6746</v>
      </c>
      <c r="S22" s="6"/>
      <c r="T22" s="466"/>
      <c r="U22" s="466"/>
      <c r="V22" s="466"/>
    </row>
    <row r="23" spans="1:24" ht="26.25">
      <c r="A23" s="163" t="s">
        <v>333</v>
      </c>
      <c r="B23" s="162">
        <v>68917</v>
      </c>
      <c r="C23" s="162">
        <v>5862</v>
      </c>
      <c r="D23" s="158"/>
      <c r="L23" s="153" t="s">
        <v>561</v>
      </c>
      <c r="M23" s="6">
        <v>3548</v>
      </c>
      <c r="N23" s="6">
        <v>28413</v>
      </c>
      <c r="P23" s="153" t="s">
        <v>338</v>
      </c>
      <c r="Q23" s="6">
        <v>77908</v>
      </c>
      <c r="R23" s="6">
        <v>6690</v>
      </c>
      <c r="S23" s="6"/>
      <c r="T23" s="466"/>
      <c r="U23" s="466"/>
      <c r="V23" s="466"/>
    </row>
    <row r="24" spans="1:24">
      <c r="A24" s="159" t="s">
        <v>336</v>
      </c>
      <c r="B24" s="152">
        <v>21253</v>
      </c>
      <c r="C24" s="158">
        <v>404</v>
      </c>
      <c r="D24" s="158"/>
      <c r="L24" s="153" t="s">
        <v>579</v>
      </c>
      <c r="M24" s="6">
        <v>3913</v>
      </c>
      <c r="N24" s="6">
        <v>28199</v>
      </c>
      <c r="P24" s="153" t="s">
        <v>341</v>
      </c>
      <c r="Q24" s="6">
        <v>79828</v>
      </c>
      <c r="R24" s="6">
        <v>6686</v>
      </c>
      <c r="S24" s="6"/>
    </row>
    <row r="25" spans="1:24">
      <c r="A25" s="160" t="s">
        <v>339</v>
      </c>
      <c r="B25" s="152">
        <v>17368</v>
      </c>
      <c r="C25" s="158">
        <v>204</v>
      </c>
      <c r="D25" s="158"/>
      <c r="L25" s="153" t="s">
        <v>594</v>
      </c>
      <c r="M25" s="6">
        <v>3490</v>
      </c>
      <c r="N25" s="6">
        <v>29323</v>
      </c>
      <c r="P25" s="153" t="s">
        <v>344</v>
      </c>
      <c r="Q25" s="6">
        <v>81309</v>
      </c>
      <c r="R25" s="6">
        <v>6794</v>
      </c>
      <c r="S25" s="6"/>
    </row>
    <row r="26" spans="1:24">
      <c r="A26" s="160" t="s">
        <v>342</v>
      </c>
      <c r="B26" s="152">
        <v>3593</v>
      </c>
      <c r="C26" s="158">
        <v>179</v>
      </c>
      <c r="D26" s="152"/>
      <c r="L26" s="153" t="s">
        <v>598</v>
      </c>
      <c r="M26" s="6">
        <v>3136</v>
      </c>
      <c r="N26" s="6">
        <v>30095</v>
      </c>
      <c r="P26" s="153" t="s">
        <v>347</v>
      </c>
      <c r="Q26" s="6">
        <v>81481</v>
      </c>
      <c r="R26" s="6">
        <v>6748</v>
      </c>
      <c r="S26" s="6"/>
    </row>
    <row r="27" spans="1:24">
      <c r="A27" s="160" t="s">
        <v>345</v>
      </c>
      <c r="B27" s="152">
        <v>43</v>
      </c>
      <c r="C27" s="158">
        <v>5</v>
      </c>
      <c r="D27" s="152"/>
      <c r="L27" s="153" t="s">
        <v>601</v>
      </c>
      <c r="M27" s="6">
        <v>2950</v>
      </c>
      <c r="N27" s="6">
        <v>30324</v>
      </c>
      <c r="P27" s="153" t="s">
        <v>350</v>
      </c>
      <c r="Q27" s="6">
        <v>80384</v>
      </c>
      <c r="R27" s="6">
        <v>6695</v>
      </c>
      <c r="S27" s="6"/>
    </row>
    <row r="28" spans="1:24">
      <c r="A28" s="160" t="s">
        <v>348</v>
      </c>
      <c r="B28" s="152">
        <v>249</v>
      </c>
      <c r="C28" s="158">
        <v>16</v>
      </c>
      <c r="D28" s="158"/>
      <c r="L28" s="153" t="s">
        <v>607</v>
      </c>
      <c r="M28" s="6">
        <v>2208</v>
      </c>
      <c r="N28" s="6">
        <v>31282</v>
      </c>
      <c r="P28" s="153" t="s">
        <v>353</v>
      </c>
      <c r="Q28" s="6">
        <v>81715</v>
      </c>
      <c r="R28" s="6">
        <v>6652</v>
      </c>
      <c r="S28" s="6"/>
    </row>
    <row r="29" spans="1:24">
      <c r="A29" s="159" t="s">
        <v>351</v>
      </c>
      <c r="B29" s="152">
        <v>29463</v>
      </c>
      <c r="C29" s="152">
        <v>3952</v>
      </c>
      <c r="D29" s="158"/>
      <c r="L29" s="153" t="s">
        <v>647</v>
      </c>
      <c r="M29" s="6">
        <v>2564</v>
      </c>
      <c r="N29" s="6">
        <v>31640</v>
      </c>
      <c r="P29" s="153" t="s">
        <v>356</v>
      </c>
      <c r="Q29" s="6">
        <v>83328</v>
      </c>
      <c r="R29" s="6">
        <v>6802</v>
      </c>
      <c r="S29" s="6"/>
      <c r="V29" s="319"/>
      <c r="X29" s="319"/>
    </row>
    <row r="30" spans="1:24">
      <c r="A30" s="160" t="s">
        <v>354</v>
      </c>
      <c r="B30" s="152">
        <v>17419</v>
      </c>
      <c r="C30" s="152">
        <v>2144</v>
      </c>
      <c r="D30" s="152"/>
      <c r="L30" s="153" t="s">
        <v>656</v>
      </c>
      <c r="M30" s="6">
        <v>3532</v>
      </c>
      <c r="N30" s="6">
        <v>31328</v>
      </c>
      <c r="P30" s="153" t="s">
        <v>359</v>
      </c>
      <c r="Q30" s="6">
        <v>72704</v>
      </c>
      <c r="R30" s="6">
        <v>5780</v>
      </c>
      <c r="S30" s="6"/>
    </row>
    <row r="31" spans="1:24">
      <c r="A31" s="160" t="s">
        <v>357</v>
      </c>
      <c r="B31" s="152">
        <v>785</v>
      </c>
      <c r="C31" s="158">
        <v>58</v>
      </c>
      <c r="D31" s="158"/>
      <c r="L31" s="153" t="s">
        <v>665</v>
      </c>
      <c r="M31" s="6">
        <v>3056</v>
      </c>
      <c r="N31" s="6">
        <v>31238</v>
      </c>
      <c r="P31" s="153" t="s">
        <v>551</v>
      </c>
      <c r="Q31" s="6">
        <v>72265</v>
      </c>
      <c r="R31" s="6">
        <v>5818</v>
      </c>
      <c r="S31" s="6"/>
    </row>
    <row r="32" spans="1:24">
      <c r="A32" s="160" t="s">
        <v>360</v>
      </c>
      <c r="B32" s="152">
        <v>1579</v>
      </c>
      <c r="C32" s="158">
        <v>134</v>
      </c>
      <c r="D32" s="158"/>
      <c r="N32" s="434"/>
      <c r="O32" s="334"/>
      <c r="P32" s="416"/>
    </row>
    <row r="33" spans="1:17">
      <c r="A33" s="160" t="s">
        <v>361</v>
      </c>
      <c r="B33" s="152">
        <v>9680</v>
      </c>
      <c r="C33" s="152">
        <v>1616</v>
      </c>
      <c r="D33" s="158"/>
      <c r="L33" s="457"/>
      <c r="M33" s="457"/>
      <c r="N33" s="457"/>
      <c r="P33" s="155"/>
    </row>
    <row r="34" spans="1:17">
      <c r="A34" s="159" t="s">
        <v>362</v>
      </c>
      <c r="B34" s="152">
        <v>1</v>
      </c>
      <c r="C34" s="158">
        <v>0</v>
      </c>
      <c r="D34" s="158"/>
      <c r="L34" s="457"/>
      <c r="M34" s="457"/>
      <c r="N34" s="457"/>
      <c r="P34" s="155"/>
    </row>
    <row r="35" spans="1:17">
      <c r="A35" s="160" t="s">
        <v>363</v>
      </c>
      <c r="B35" s="152">
        <v>1</v>
      </c>
      <c r="C35" s="158">
        <v>0</v>
      </c>
      <c r="D35" s="158"/>
      <c r="L35" s="457"/>
      <c r="M35" s="457"/>
      <c r="N35" s="457"/>
      <c r="P35" s="155"/>
    </row>
    <row r="36" spans="1:17">
      <c r="A36" s="159" t="s">
        <v>364</v>
      </c>
      <c r="B36" s="152">
        <v>6303</v>
      </c>
      <c r="C36" s="158">
        <v>695</v>
      </c>
      <c r="D36" s="158"/>
      <c r="L36" s="457"/>
      <c r="M36" s="457"/>
      <c r="N36" s="457"/>
    </row>
    <row r="37" spans="1:17">
      <c r="A37" s="160" t="s">
        <v>365</v>
      </c>
      <c r="B37" s="152">
        <v>601</v>
      </c>
      <c r="C37" s="158">
        <v>14</v>
      </c>
      <c r="D37" s="158"/>
      <c r="L37" s="457"/>
      <c r="M37" s="457"/>
      <c r="N37" s="457"/>
    </row>
    <row r="38" spans="1:17">
      <c r="A38" s="160" t="s">
        <v>366</v>
      </c>
      <c r="B38" s="152">
        <v>2932</v>
      </c>
      <c r="C38" s="158">
        <v>610</v>
      </c>
      <c r="D38" s="158"/>
      <c r="L38" s="457"/>
      <c r="M38" s="457"/>
      <c r="N38" s="457"/>
    </row>
    <row r="39" spans="1:17">
      <c r="A39" s="160" t="s">
        <v>367</v>
      </c>
      <c r="B39" s="152">
        <v>2770</v>
      </c>
      <c r="C39" s="158">
        <v>71</v>
      </c>
      <c r="D39" s="158"/>
      <c r="L39" s="457"/>
      <c r="M39" s="457"/>
      <c r="N39" s="457"/>
    </row>
    <row r="40" spans="1:17">
      <c r="A40" s="159" t="s">
        <v>368</v>
      </c>
      <c r="B40" s="152">
        <v>1027</v>
      </c>
      <c r="C40" s="158">
        <v>47</v>
      </c>
      <c r="D40" s="158"/>
      <c r="L40" s="457"/>
      <c r="M40" s="457"/>
      <c r="N40" s="457"/>
    </row>
    <row r="41" spans="1:17">
      <c r="A41" s="160" t="s">
        <v>369</v>
      </c>
      <c r="B41" s="152">
        <v>971</v>
      </c>
      <c r="C41" s="158">
        <v>38</v>
      </c>
      <c r="D41" s="158"/>
      <c r="L41" s="457"/>
      <c r="M41" s="457"/>
      <c r="N41" s="457"/>
    </row>
    <row r="42" spans="1:17">
      <c r="A42" s="160" t="s">
        <v>370</v>
      </c>
      <c r="B42" s="152">
        <v>56</v>
      </c>
      <c r="C42" s="158">
        <v>9</v>
      </c>
      <c r="D42" s="158"/>
      <c r="L42" s="457"/>
      <c r="M42" s="457"/>
      <c r="N42" s="457"/>
    </row>
    <row r="43" spans="1:17">
      <c r="A43" s="159" t="s">
        <v>371</v>
      </c>
      <c r="B43" s="152">
        <v>2360</v>
      </c>
      <c r="C43" s="158">
        <v>44</v>
      </c>
      <c r="D43" s="158"/>
      <c r="L43" s="457"/>
      <c r="M43" s="457"/>
      <c r="N43" s="457"/>
    </row>
    <row r="44" spans="1:17">
      <c r="A44" s="160" t="s">
        <v>372</v>
      </c>
      <c r="B44" s="152">
        <v>882</v>
      </c>
      <c r="C44" s="158">
        <v>16</v>
      </c>
      <c r="D44" s="158"/>
      <c r="L44" s="457"/>
      <c r="M44" s="457"/>
      <c r="N44" s="457"/>
    </row>
    <row r="45" spans="1:17">
      <c r="A45" s="160" t="s">
        <v>373</v>
      </c>
      <c r="B45" s="152">
        <v>1478</v>
      </c>
      <c r="C45" s="158">
        <v>28</v>
      </c>
      <c r="D45" s="158"/>
      <c r="L45" s="457"/>
      <c r="M45" s="457"/>
      <c r="N45" s="457"/>
    </row>
    <row r="46" spans="1:17" ht="15" customHeight="1">
      <c r="A46" s="159" t="s">
        <v>374</v>
      </c>
      <c r="B46" s="152">
        <v>1000</v>
      </c>
      <c r="C46" s="158">
        <v>86</v>
      </c>
      <c r="D46" s="158"/>
      <c r="L46" s="286"/>
      <c r="M46" s="286"/>
      <c r="N46" s="286"/>
      <c r="O46" s="286"/>
      <c r="P46" s="286"/>
      <c r="Q46" s="286"/>
    </row>
    <row r="47" spans="1:17">
      <c r="A47" s="160" t="s">
        <v>375</v>
      </c>
      <c r="B47" s="152">
        <v>947</v>
      </c>
      <c r="C47" s="158">
        <v>75</v>
      </c>
      <c r="D47" s="158"/>
      <c r="L47" s="286"/>
      <c r="M47" s="286"/>
      <c r="N47" s="286"/>
      <c r="O47" s="286"/>
      <c r="P47" s="286"/>
      <c r="Q47" s="286"/>
    </row>
    <row r="48" spans="1:17">
      <c r="A48" s="160" t="s">
        <v>376</v>
      </c>
      <c r="B48" s="152">
        <v>53</v>
      </c>
      <c r="C48" s="158">
        <v>11</v>
      </c>
      <c r="D48" s="158"/>
      <c r="L48" s="286"/>
      <c r="M48" s="286"/>
      <c r="N48" s="286"/>
      <c r="O48" s="286"/>
      <c r="P48" s="286"/>
      <c r="Q48" s="286"/>
    </row>
    <row r="49" spans="1:17">
      <c r="A49" s="160" t="s">
        <v>377</v>
      </c>
      <c r="B49" s="152">
        <v>0</v>
      </c>
      <c r="C49" s="158">
        <v>0</v>
      </c>
      <c r="D49" s="158"/>
      <c r="L49" s="457" t="s">
        <v>666</v>
      </c>
      <c r="M49" s="457"/>
      <c r="N49" s="457"/>
      <c r="O49" s="457"/>
      <c r="P49" s="457"/>
      <c r="Q49" s="457"/>
    </row>
    <row r="50" spans="1:17">
      <c r="A50" s="159" t="s">
        <v>378</v>
      </c>
      <c r="B50" s="152">
        <v>2101</v>
      </c>
      <c r="C50" s="158">
        <v>165</v>
      </c>
      <c r="D50" s="158"/>
      <c r="L50" s="457"/>
      <c r="M50" s="457"/>
      <c r="N50" s="457"/>
      <c r="O50" s="457"/>
      <c r="P50" s="457"/>
      <c r="Q50" s="457"/>
    </row>
    <row r="51" spans="1:17">
      <c r="A51" s="160" t="s">
        <v>379</v>
      </c>
      <c r="B51" s="152">
        <v>1461</v>
      </c>
      <c r="C51" s="158">
        <v>128</v>
      </c>
      <c r="D51" s="158"/>
      <c r="L51" s="457"/>
      <c r="M51" s="457"/>
      <c r="N51" s="457"/>
      <c r="O51" s="457"/>
      <c r="P51" s="457"/>
      <c r="Q51" s="457"/>
    </row>
    <row r="52" spans="1:17">
      <c r="A52" s="160" t="s">
        <v>380</v>
      </c>
      <c r="B52" s="152">
        <v>169</v>
      </c>
      <c r="C52" s="158">
        <v>6</v>
      </c>
      <c r="D52" s="158"/>
      <c r="L52" s="457"/>
      <c r="M52" s="457"/>
      <c r="N52" s="457"/>
      <c r="O52" s="457"/>
      <c r="P52" s="457"/>
      <c r="Q52" s="457"/>
    </row>
    <row r="53" spans="1:17">
      <c r="A53" s="160" t="s">
        <v>381</v>
      </c>
      <c r="B53" s="152">
        <v>471</v>
      </c>
      <c r="C53" s="158">
        <v>31</v>
      </c>
      <c r="D53" s="158"/>
      <c r="L53" s="457"/>
      <c r="M53" s="457"/>
      <c r="N53" s="457"/>
      <c r="O53" s="457"/>
      <c r="P53" s="457"/>
      <c r="Q53" s="457"/>
    </row>
    <row r="54" spans="1:17">
      <c r="A54" s="159" t="s">
        <v>382</v>
      </c>
      <c r="B54" s="152">
        <v>1570</v>
      </c>
      <c r="C54" s="158">
        <v>93</v>
      </c>
      <c r="D54" s="158"/>
      <c r="L54" s="457"/>
      <c r="M54" s="457"/>
      <c r="N54" s="457"/>
      <c r="O54" s="457"/>
      <c r="P54" s="457"/>
      <c r="Q54" s="457"/>
    </row>
    <row r="55" spans="1:17">
      <c r="A55" s="160" t="s">
        <v>383</v>
      </c>
      <c r="B55" s="152">
        <v>630</v>
      </c>
      <c r="C55" s="158">
        <v>34</v>
      </c>
      <c r="D55" s="158"/>
      <c r="L55" s="457"/>
      <c r="M55" s="457"/>
      <c r="N55" s="457"/>
      <c r="O55" s="457"/>
      <c r="P55" s="457"/>
      <c r="Q55" s="457"/>
    </row>
    <row r="56" spans="1:17">
      <c r="A56" s="160" t="s">
        <v>384</v>
      </c>
      <c r="B56" s="152">
        <v>261</v>
      </c>
      <c r="C56" s="158">
        <v>20</v>
      </c>
      <c r="D56" s="158"/>
      <c r="L56" s="457"/>
      <c r="M56" s="457"/>
      <c r="N56" s="457"/>
      <c r="O56" s="457"/>
      <c r="P56" s="457"/>
      <c r="Q56" s="457"/>
    </row>
    <row r="57" spans="1:17">
      <c r="A57" s="160" t="s">
        <v>385</v>
      </c>
      <c r="B57" s="152">
        <v>294</v>
      </c>
      <c r="C57" s="158">
        <v>12</v>
      </c>
      <c r="D57" s="158"/>
      <c r="L57" s="457"/>
      <c r="M57" s="457"/>
      <c r="N57" s="457"/>
      <c r="O57" s="457"/>
      <c r="P57" s="457"/>
      <c r="Q57" s="457"/>
    </row>
    <row r="58" spans="1:17">
      <c r="A58" s="160" t="s">
        <v>386</v>
      </c>
      <c r="B58" s="152">
        <v>80</v>
      </c>
      <c r="C58" s="158">
        <v>7</v>
      </c>
      <c r="D58" s="158"/>
      <c r="L58" s="457"/>
      <c r="M58" s="457"/>
      <c r="N58" s="457"/>
      <c r="O58" s="457"/>
      <c r="P58" s="457"/>
      <c r="Q58" s="457"/>
    </row>
    <row r="59" spans="1:17">
      <c r="A59" s="160" t="s">
        <v>387</v>
      </c>
      <c r="B59" s="152">
        <v>165</v>
      </c>
      <c r="C59" s="158">
        <v>11</v>
      </c>
      <c r="D59" s="158"/>
      <c r="L59" s="457"/>
      <c r="M59" s="457"/>
      <c r="N59" s="457"/>
      <c r="O59" s="457"/>
      <c r="P59" s="457"/>
      <c r="Q59" s="457"/>
    </row>
    <row r="60" spans="1:17">
      <c r="A60" s="160" t="s">
        <v>388</v>
      </c>
      <c r="B60" s="152">
        <v>9</v>
      </c>
      <c r="C60" s="158">
        <v>4</v>
      </c>
      <c r="D60" s="158"/>
      <c r="L60" s="457"/>
      <c r="M60" s="457"/>
      <c r="N60" s="457"/>
      <c r="O60" s="457"/>
      <c r="P60" s="457"/>
      <c r="Q60" s="457"/>
    </row>
    <row r="61" spans="1:17">
      <c r="A61" s="160" t="s">
        <v>389</v>
      </c>
      <c r="B61" s="152">
        <v>131</v>
      </c>
      <c r="C61" s="158">
        <v>5</v>
      </c>
      <c r="D61" s="158"/>
      <c r="L61" s="286"/>
      <c r="M61" s="286"/>
      <c r="N61" s="286"/>
      <c r="O61" s="286"/>
      <c r="P61" s="434"/>
      <c r="Q61" s="434"/>
    </row>
    <row r="62" spans="1:17">
      <c r="A62" s="159" t="s">
        <v>390</v>
      </c>
      <c r="B62" s="152">
        <v>3839</v>
      </c>
      <c r="C62" s="158">
        <v>376</v>
      </c>
      <c r="D62" s="158"/>
      <c r="L62" s="286"/>
      <c r="M62" s="286"/>
      <c r="N62" s="286"/>
      <c r="O62" s="286"/>
      <c r="P62" s="434"/>
      <c r="Q62" s="434"/>
    </row>
    <row r="63" spans="1:17">
      <c r="A63" s="160" t="s">
        <v>391</v>
      </c>
      <c r="B63" s="152">
        <v>96</v>
      </c>
      <c r="C63" s="158">
        <v>17</v>
      </c>
      <c r="D63" s="158"/>
    </row>
    <row r="64" spans="1:17">
      <c r="A64" s="160" t="s">
        <v>392</v>
      </c>
      <c r="B64" s="152">
        <v>646</v>
      </c>
      <c r="C64" s="158">
        <v>86</v>
      </c>
      <c r="D64" s="158"/>
    </row>
    <row r="65" spans="1:4">
      <c r="A65" s="160" t="s">
        <v>393</v>
      </c>
      <c r="B65" s="152">
        <v>905</v>
      </c>
      <c r="C65" s="158">
        <v>63</v>
      </c>
      <c r="D65" s="158"/>
    </row>
    <row r="66" spans="1:4">
      <c r="A66" s="160" t="s">
        <v>394</v>
      </c>
      <c r="B66" s="152">
        <v>714</v>
      </c>
      <c r="C66" s="158">
        <v>86</v>
      </c>
    </row>
    <row r="67" spans="1:4">
      <c r="A67" s="160" t="s">
        <v>395</v>
      </c>
      <c r="B67" s="152">
        <v>161</v>
      </c>
      <c r="C67" s="158">
        <v>18</v>
      </c>
    </row>
    <row r="68" spans="1:4">
      <c r="A68" s="160" t="s">
        <v>396</v>
      </c>
      <c r="B68" s="152">
        <v>1317</v>
      </c>
      <c r="C68" s="158">
        <v>106</v>
      </c>
    </row>
    <row r="69" spans="1:4">
      <c r="A69" s="160"/>
      <c r="B69" s="152"/>
      <c r="C69" s="158"/>
    </row>
    <row r="70" spans="1:4">
      <c r="A70" s="275" t="s">
        <v>654</v>
      </c>
      <c r="B70" s="152"/>
      <c r="C70" s="158"/>
    </row>
    <row r="71" spans="1:4">
      <c r="A71" s="416" t="s">
        <v>655</v>
      </c>
    </row>
    <row r="74" spans="1:4">
      <c r="A74" s="41" t="s">
        <v>397</v>
      </c>
    </row>
    <row r="75" spans="1:4">
      <c r="A75" s="41" t="s">
        <v>321</v>
      </c>
    </row>
    <row r="87" spans="3:3">
      <c r="C87" s="434"/>
    </row>
    <row r="88" spans="3:3">
      <c r="C88" s="434"/>
    </row>
    <row r="89" spans="3:3">
      <c r="C89" s="434"/>
    </row>
  </sheetData>
  <sheetProtection algorithmName="SHA-512" hashValue="yFhk2NX5DzAAC4OdI+Q1RQm7sGY8ApTKYNt7w5/XGfRHlgvJ3wt5O9gn5G3iiKpK130kanZc2B/0ipck1NU4hw==" saltValue="1/j5d7m1lAqwMlXQg5FKnw==" spinCount="100000" sheet="1" objects="1" scenarios="1"/>
  <mergeCells count="8">
    <mergeCell ref="L33:N45"/>
    <mergeCell ref="L49:Q60"/>
    <mergeCell ref="T1:V1"/>
    <mergeCell ref="T20:V23"/>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80" zoomScaleNormal="80" workbookViewId="0">
      <selection activeCell="I40" sqref="I40"/>
    </sheetView>
  </sheetViews>
  <sheetFormatPr baseColWidth="10" defaultRowHeight="15"/>
  <cols>
    <col min="1" max="2" width="11.42578125" style="284"/>
    <col min="3" max="3" width="11.42578125" style="284" customWidth="1"/>
    <col min="4" max="7" width="11.42578125" style="284"/>
    <col min="8" max="8" width="0" style="284" hidden="1" customWidth="1"/>
    <col min="9" max="16" width="11.42578125" style="284"/>
    <col min="17" max="17" width="20.5703125" style="284" customWidth="1"/>
    <col min="18" max="16384" width="11.42578125" style="284"/>
  </cols>
  <sheetData>
    <row r="1" spans="1:22" s="146" customFormat="1" ht="22.5" customHeight="1">
      <c r="A1" s="476" t="s">
        <v>94</v>
      </c>
      <c r="B1" s="476"/>
      <c r="C1" s="476"/>
      <c r="D1" s="476"/>
      <c r="E1" s="476"/>
      <c r="F1" s="476"/>
      <c r="G1" s="476"/>
      <c r="H1" s="476"/>
      <c r="I1" s="476"/>
      <c r="J1" s="476"/>
      <c r="K1" s="476"/>
      <c r="L1" s="476"/>
      <c r="M1" s="476"/>
      <c r="N1" s="476"/>
      <c r="O1" s="476"/>
      <c r="P1" s="476"/>
      <c r="Q1" s="476"/>
      <c r="R1" s="476"/>
      <c r="S1" s="476"/>
      <c r="T1" s="145"/>
      <c r="U1" s="145"/>
      <c r="V1" s="145"/>
    </row>
    <row r="2" spans="1:22">
      <c r="A2" s="19"/>
      <c r="B2" s="111"/>
      <c r="C2" s="111"/>
      <c r="D2" s="111"/>
      <c r="E2" s="111"/>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77" t="s">
        <v>95</v>
      </c>
      <c r="B4" s="477"/>
      <c r="C4" s="477"/>
      <c r="D4" s="477"/>
      <c r="E4" s="477"/>
      <c r="F4" s="477"/>
      <c r="G4" s="20"/>
      <c r="H4" s="20"/>
      <c r="I4" s="477" t="s">
        <v>96</v>
      </c>
      <c r="J4" s="477"/>
      <c r="K4" s="477"/>
      <c r="L4" s="477"/>
      <c r="M4" s="477"/>
      <c r="N4" s="477"/>
      <c r="O4" s="21"/>
      <c r="P4" s="21"/>
      <c r="Q4" s="18"/>
      <c r="R4" s="18"/>
      <c r="S4" s="18"/>
    </row>
    <row r="5" spans="1:22" ht="25.5">
      <c r="A5" s="22" t="s">
        <v>97</v>
      </c>
      <c r="B5" s="23" t="s">
        <v>98</v>
      </c>
      <c r="C5" s="23" t="s">
        <v>99</v>
      </c>
      <c r="D5" s="24" t="s">
        <v>100</v>
      </c>
      <c r="E5" s="24" t="s">
        <v>101</v>
      </c>
      <c r="F5" s="25" t="s">
        <v>102</v>
      </c>
      <c r="G5" s="18"/>
      <c r="H5" s="18"/>
      <c r="I5" s="22" t="s">
        <v>103</v>
      </c>
      <c r="J5" s="23" t="s">
        <v>98</v>
      </c>
      <c r="K5" s="23" t="s">
        <v>99</v>
      </c>
      <c r="L5" s="24" t="s">
        <v>100</v>
      </c>
      <c r="M5" s="24" t="s">
        <v>101</v>
      </c>
      <c r="N5" s="25" t="s">
        <v>104</v>
      </c>
      <c r="O5" s="21"/>
      <c r="P5" s="21"/>
    </row>
    <row r="6" spans="1:22">
      <c r="A6" s="26">
        <v>44197</v>
      </c>
      <c r="B6" s="28">
        <v>56457</v>
      </c>
      <c r="C6" s="28">
        <v>65878</v>
      </c>
      <c r="D6" s="37">
        <v>9877</v>
      </c>
      <c r="E6" s="204">
        <v>112458</v>
      </c>
      <c r="F6" s="27">
        <v>122335</v>
      </c>
      <c r="G6" s="18"/>
      <c r="H6" s="18"/>
      <c r="I6" s="166">
        <v>2010</v>
      </c>
      <c r="J6" s="28">
        <v>53770</v>
      </c>
      <c r="K6" s="28">
        <v>49789</v>
      </c>
      <c r="L6" s="28">
        <v>10819</v>
      </c>
      <c r="M6" s="28">
        <v>92740</v>
      </c>
      <c r="N6" s="28">
        <v>103559</v>
      </c>
      <c r="O6" s="21"/>
      <c r="P6" s="21"/>
    </row>
    <row r="7" spans="1:22" s="423" customFormat="1">
      <c r="A7" s="26">
        <v>44228</v>
      </c>
      <c r="B7" s="420">
        <v>57011</v>
      </c>
      <c r="C7" s="420">
        <v>66812</v>
      </c>
      <c r="D7" s="37">
        <v>10114</v>
      </c>
      <c r="E7" s="421">
        <v>113709</v>
      </c>
      <c r="F7" s="27">
        <v>123823</v>
      </c>
      <c r="G7" s="18"/>
      <c r="H7" s="18"/>
      <c r="I7" s="422">
        <v>2011</v>
      </c>
      <c r="J7" s="28">
        <v>55125</v>
      </c>
      <c r="K7" s="28">
        <v>51594</v>
      </c>
      <c r="L7" s="28">
        <v>8458</v>
      </c>
      <c r="M7" s="28">
        <v>98261</v>
      </c>
      <c r="N7" s="28">
        <v>106719</v>
      </c>
      <c r="O7" s="21"/>
      <c r="P7" s="21"/>
    </row>
    <row r="8" spans="1:22" s="137" customFormat="1">
      <c r="A8" s="26">
        <v>44256</v>
      </c>
      <c r="B8" s="28">
        <v>56007</v>
      </c>
      <c r="C8" s="28">
        <v>65943</v>
      </c>
      <c r="D8" s="37">
        <v>9805</v>
      </c>
      <c r="E8" s="204">
        <v>112145</v>
      </c>
      <c r="F8" s="27">
        <v>121950</v>
      </c>
      <c r="G8" s="418"/>
      <c r="H8" s="418"/>
      <c r="I8" s="166">
        <v>2012</v>
      </c>
      <c r="J8" s="28">
        <v>58916</v>
      </c>
      <c r="K8" s="28">
        <v>55674</v>
      </c>
      <c r="L8" s="28">
        <v>8673</v>
      </c>
      <c r="M8" s="28">
        <v>105917</v>
      </c>
      <c r="N8" s="28">
        <v>114590</v>
      </c>
      <c r="O8" s="419"/>
      <c r="P8" s="419"/>
    </row>
    <row r="9" spans="1:22">
      <c r="A9" s="140">
        <v>44287</v>
      </c>
      <c r="B9" s="203">
        <v>56101</v>
      </c>
      <c r="C9" s="203">
        <v>66362</v>
      </c>
      <c r="D9" s="450">
        <v>10004</v>
      </c>
      <c r="E9" s="417">
        <v>112459</v>
      </c>
      <c r="F9" s="141">
        <v>122463</v>
      </c>
      <c r="G9" s="37"/>
      <c r="H9" s="37"/>
      <c r="I9" s="166">
        <v>2013</v>
      </c>
      <c r="J9" s="28">
        <v>61582</v>
      </c>
      <c r="K9" s="28">
        <v>58914</v>
      </c>
      <c r="L9" s="28">
        <v>8477</v>
      </c>
      <c r="M9" s="28">
        <v>112019</v>
      </c>
      <c r="N9" s="28">
        <v>120496</v>
      </c>
      <c r="O9" s="21"/>
      <c r="P9" s="21"/>
    </row>
    <row r="10" spans="1:22">
      <c r="A10" s="26">
        <v>44317</v>
      </c>
      <c r="B10" s="28"/>
      <c r="C10" s="28"/>
      <c r="D10" s="28"/>
      <c r="E10" s="204"/>
      <c r="F10" s="27"/>
      <c r="G10" s="18"/>
      <c r="H10" s="18"/>
      <c r="I10" s="166">
        <v>2014</v>
      </c>
      <c r="J10" s="28">
        <v>58134</v>
      </c>
      <c r="K10" s="28">
        <v>56797</v>
      </c>
      <c r="L10" s="28">
        <v>7379</v>
      </c>
      <c r="M10" s="28">
        <v>107552</v>
      </c>
      <c r="N10" s="28">
        <v>114931</v>
      </c>
      <c r="O10" s="21"/>
      <c r="P10" s="21"/>
    </row>
    <row r="11" spans="1:22">
      <c r="A11" s="26">
        <v>44348</v>
      </c>
      <c r="B11" s="424"/>
      <c r="C11" s="424"/>
      <c r="D11" s="28"/>
      <c r="E11" s="204"/>
      <c r="F11" s="27"/>
      <c r="G11" s="37"/>
      <c r="H11" s="37"/>
      <c r="I11" s="166">
        <v>2015</v>
      </c>
      <c r="J11" s="28">
        <v>53523</v>
      </c>
      <c r="K11" s="28">
        <v>54850</v>
      </c>
      <c r="L11" s="28">
        <v>6521</v>
      </c>
      <c r="M11" s="28">
        <v>101852</v>
      </c>
      <c r="N11" s="28">
        <v>108373</v>
      </c>
      <c r="O11" s="21"/>
      <c r="P11" s="21"/>
    </row>
    <row r="12" spans="1:22">
      <c r="A12" s="26">
        <v>44378</v>
      </c>
      <c r="B12" s="28"/>
      <c r="C12" s="28"/>
      <c r="D12" s="28"/>
      <c r="E12" s="21"/>
      <c r="F12" s="27"/>
      <c r="G12" s="37"/>
      <c r="H12" s="37"/>
      <c r="I12" s="166">
        <v>2016</v>
      </c>
      <c r="J12" s="28">
        <v>49494</v>
      </c>
      <c r="K12" s="28">
        <v>53655</v>
      </c>
      <c r="L12" s="28">
        <v>5328</v>
      </c>
      <c r="M12" s="28">
        <v>97821</v>
      </c>
      <c r="N12" s="28">
        <v>103149</v>
      </c>
      <c r="O12" s="21"/>
      <c r="P12" s="21"/>
    </row>
    <row r="13" spans="1:22">
      <c r="A13" s="26">
        <v>44409</v>
      </c>
      <c r="B13" s="28"/>
      <c r="C13" s="28"/>
      <c r="D13" s="28"/>
      <c r="E13" s="21"/>
      <c r="F13" s="27"/>
      <c r="G13" s="329"/>
      <c r="H13" s="37"/>
      <c r="I13" s="166">
        <v>2017</v>
      </c>
      <c r="J13" s="28">
        <v>45576</v>
      </c>
      <c r="K13" s="28">
        <v>52375</v>
      </c>
      <c r="L13" s="28">
        <v>6044</v>
      </c>
      <c r="M13" s="28">
        <v>91907</v>
      </c>
      <c r="N13" s="28">
        <v>97951</v>
      </c>
      <c r="O13" s="21"/>
      <c r="P13" s="21"/>
    </row>
    <row r="14" spans="1:22">
      <c r="A14" s="26">
        <v>44440</v>
      </c>
      <c r="B14" s="28"/>
      <c r="C14" s="28"/>
      <c r="D14" s="37"/>
      <c r="E14" s="28"/>
      <c r="F14" s="27"/>
      <c r="G14" s="37"/>
      <c r="H14" s="37"/>
      <c r="I14" s="166">
        <v>2018</v>
      </c>
      <c r="J14" s="28">
        <v>41129</v>
      </c>
      <c r="K14" s="28">
        <v>50921</v>
      </c>
      <c r="L14" s="28">
        <v>5576</v>
      </c>
      <c r="M14" s="28">
        <v>86474</v>
      </c>
      <c r="N14" s="28">
        <v>92050</v>
      </c>
      <c r="O14" s="21"/>
      <c r="P14" s="21"/>
    </row>
    <row r="15" spans="1:22">
      <c r="A15" s="26">
        <v>44470</v>
      </c>
      <c r="B15" s="205"/>
      <c r="C15" s="205"/>
      <c r="D15" s="205"/>
      <c r="E15" s="205"/>
      <c r="F15" s="27"/>
      <c r="G15" s="37"/>
      <c r="H15" s="37"/>
      <c r="I15" s="166">
        <v>2019</v>
      </c>
      <c r="J15" s="28">
        <v>39836</v>
      </c>
      <c r="K15" s="28">
        <v>49947</v>
      </c>
      <c r="L15" s="28">
        <v>5707</v>
      </c>
      <c r="M15" s="28">
        <v>84076</v>
      </c>
      <c r="N15" s="28">
        <v>89783</v>
      </c>
      <c r="O15" s="21"/>
      <c r="P15" s="21"/>
    </row>
    <row r="16" spans="1:22">
      <c r="A16" s="26">
        <v>44501</v>
      </c>
      <c r="B16" s="205"/>
      <c r="C16" s="205"/>
      <c r="D16" s="205"/>
      <c r="E16" s="205"/>
      <c r="F16" s="27"/>
      <c r="G16" s="329"/>
      <c r="H16" s="37"/>
      <c r="I16" s="166">
        <v>2020</v>
      </c>
      <c r="J16" s="28">
        <v>40983</v>
      </c>
      <c r="K16" s="28">
        <v>50406</v>
      </c>
      <c r="L16" s="28">
        <v>5806</v>
      </c>
      <c r="M16" s="28">
        <v>85583</v>
      </c>
      <c r="N16" s="28">
        <v>91389</v>
      </c>
    </row>
    <row r="17" spans="1:19">
      <c r="A17" s="26">
        <v>44531</v>
      </c>
      <c r="B17" s="203"/>
      <c r="C17" s="203"/>
      <c r="D17" s="371"/>
      <c r="E17" s="371"/>
      <c r="F17" s="141"/>
      <c r="G17" s="329"/>
      <c r="H17" s="329"/>
      <c r="I17" s="393">
        <v>2021</v>
      </c>
      <c r="J17" s="203">
        <v>56457</v>
      </c>
      <c r="K17" s="203">
        <v>65878</v>
      </c>
      <c r="L17" s="203">
        <v>9877</v>
      </c>
      <c r="M17" s="203">
        <v>112458</v>
      </c>
      <c r="N17" s="203">
        <v>122335</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164"/>
      <c r="J19" s="37"/>
      <c r="K19" s="37"/>
      <c r="L19" s="37"/>
      <c r="M19" s="18"/>
      <c r="N19" s="18"/>
      <c r="O19" s="18"/>
      <c r="P19" s="18"/>
      <c r="Q19" s="18"/>
      <c r="R19" s="18"/>
      <c r="S19" s="18"/>
    </row>
    <row r="20" spans="1:19">
      <c r="A20" s="26"/>
      <c r="B20" s="32"/>
      <c r="C20" s="32"/>
      <c r="D20" s="32"/>
      <c r="E20" s="33"/>
      <c r="F20" s="34"/>
      <c r="G20" s="18"/>
      <c r="H20" s="37"/>
      <c r="I20" s="18"/>
      <c r="J20" s="37"/>
    </row>
    <row r="21" spans="1:19">
      <c r="A21" s="26"/>
      <c r="B21" s="32"/>
      <c r="C21" s="32"/>
      <c r="D21" s="32"/>
      <c r="E21" s="33"/>
      <c r="F21" s="34"/>
      <c r="G21" s="18"/>
      <c r="H21" s="37"/>
    </row>
    <row r="22" spans="1:19">
      <c r="A22" s="26"/>
      <c r="B22" s="29"/>
      <c r="C22" s="29"/>
      <c r="D22" s="29"/>
      <c r="E22" s="30"/>
      <c r="F22" s="31"/>
      <c r="G22" s="18"/>
      <c r="H22" s="37"/>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c r="J40" s="6"/>
      <c r="N40" s="6">
        <f>P46-N46</f>
        <v>22320</v>
      </c>
    </row>
    <row r="41" spans="1:21">
      <c r="A41" s="18"/>
      <c r="B41" s="18"/>
      <c r="C41" s="18"/>
      <c r="D41" s="18"/>
      <c r="E41" s="18"/>
      <c r="F41" s="18"/>
      <c r="G41" s="18"/>
      <c r="H41" s="18"/>
    </row>
    <row r="42" spans="1:21">
      <c r="A42" s="18"/>
      <c r="B42" s="18"/>
      <c r="C42" s="18"/>
      <c r="D42" s="18"/>
      <c r="E42" s="18"/>
      <c r="F42" s="18"/>
      <c r="G42" s="18"/>
      <c r="H42" s="18"/>
      <c r="I42" s="478" t="s">
        <v>105</v>
      </c>
      <c r="J42" s="478"/>
      <c r="K42" s="478"/>
      <c r="L42" s="478"/>
      <c r="M42" s="478"/>
      <c r="N42" s="478"/>
      <c r="O42" s="478"/>
      <c r="P42" s="478"/>
      <c r="Q42" s="478"/>
      <c r="R42" s="478"/>
      <c r="S42" s="478"/>
      <c r="T42" s="478"/>
      <c r="U42" s="478"/>
    </row>
    <row r="43" spans="1:21">
      <c r="B43" s="37"/>
      <c r="C43" s="37"/>
      <c r="D43" s="37"/>
      <c r="E43" s="37"/>
      <c r="F43" s="18"/>
      <c r="G43" s="18"/>
      <c r="H43" s="18"/>
      <c r="I43" s="479">
        <v>2018</v>
      </c>
      <c r="J43" s="480"/>
      <c r="K43" s="481">
        <v>2019</v>
      </c>
      <c r="L43" s="482"/>
      <c r="M43" s="479">
        <v>2020</v>
      </c>
      <c r="N43" s="480"/>
      <c r="O43" s="481">
        <v>2021</v>
      </c>
      <c r="P43" s="482"/>
      <c r="Q43" s="35" t="s">
        <v>106</v>
      </c>
      <c r="R43" s="483" t="s">
        <v>284</v>
      </c>
      <c r="S43" s="484"/>
      <c r="T43" s="483" t="s">
        <v>613</v>
      </c>
      <c r="U43" s="485"/>
    </row>
    <row r="44" spans="1:21" ht="15" customHeight="1">
      <c r="B44" s="320"/>
      <c r="C44" s="320"/>
      <c r="D44" s="320"/>
      <c r="E44" s="320"/>
      <c r="F44" s="320"/>
      <c r="G44" s="320"/>
      <c r="H44" s="18"/>
      <c r="I44" s="36">
        <v>43101</v>
      </c>
      <c r="J44" s="38">
        <v>92050</v>
      </c>
      <c r="K44" s="36">
        <v>43466</v>
      </c>
      <c r="L44" s="21">
        <v>89783</v>
      </c>
      <c r="M44" s="36">
        <v>43831</v>
      </c>
      <c r="N44" s="21">
        <v>91389</v>
      </c>
      <c r="O44" s="36">
        <v>44197</v>
      </c>
      <c r="P44" s="21">
        <v>122335</v>
      </c>
      <c r="Q44" s="276">
        <f t="shared" ref="Q44:Q55" si="0">((L44-J44)/J44)*100</f>
        <v>-2.4627919608908204</v>
      </c>
      <c r="R44" s="471">
        <f t="shared" ref="R44:R55" si="1">((N44-L44)/L44)*100</f>
        <v>1.7887573371350922</v>
      </c>
      <c r="S44" s="472"/>
      <c r="T44" s="471">
        <f>((P44-N44)/N44)*100</f>
        <v>33.861843329065863</v>
      </c>
      <c r="U44" s="473"/>
    </row>
    <row r="45" spans="1:21">
      <c r="A45" s="320"/>
      <c r="B45" s="320"/>
      <c r="C45" s="320"/>
      <c r="D45" s="320"/>
      <c r="E45" s="320"/>
      <c r="F45" s="320"/>
      <c r="G45" s="320"/>
      <c r="H45" s="18"/>
      <c r="I45" s="36">
        <v>43132</v>
      </c>
      <c r="J45" s="21">
        <v>91721</v>
      </c>
      <c r="K45" s="36">
        <v>43497</v>
      </c>
      <c r="L45" s="21">
        <v>89435</v>
      </c>
      <c r="M45" s="36">
        <v>43862</v>
      </c>
      <c r="N45" s="21">
        <v>89708</v>
      </c>
      <c r="O45" s="36">
        <v>44228</v>
      </c>
      <c r="P45" s="21">
        <v>123823</v>
      </c>
      <c r="Q45" s="276">
        <f t="shared" si="0"/>
        <v>-2.4923409033918076</v>
      </c>
      <c r="R45" s="471">
        <f t="shared" si="1"/>
        <v>0.30524962263096106</v>
      </c>
      <c r="S45" s="472"/>
      <c r="T45" s="471">
        <f>((P45-N45)/N45)*100</f>
        <v>38.028938333259013</v>
      </c>
      <c r="U45" s="473"/>
    </row>
    <row r="46" spans="1:21">
      <c r="A46" s="320"/>
      <c r="B46" s="320"/>
      <c r="C46" s="320"/>
      <c r="D46" s="320"/>
      <c r="E46" s="320"/>
      <c r="F46" s="320"/>
      <c r="G46" s="320"/>
      <c r="H46" s="18"/>
      <c r="I46" s="36">
        <v>43160</v>
      </c>
      <c r="J46" s="37">
        <v>91396</v>
      </c>
      <c r="K46" s="36">
        <v>43525</v>
      </c>
      <c r="L46" s="21">
        <v>89263</v>
      </c>
      <c r="M46" s="36">
        <v>43891</v>
      </c>
      <c r="N46" s="21">
        <v>99630</v>
      </c>
      <c r="O46" s="36">
        <v>44256</v>
      </c>
      <c r="P46" s="21">
        <v>121950</v>
      </c>
      <c r="Q46" s="276">
        <f t="shared" si="0"/>
        <v>-2.3338001663092478</v>
      </c>
      <c r="R46" s="471">
        <f t="shared" si="1"/>
        <v>11.613994600226297</v>
      </c>
      <c r="S46" s="472"/>
      <c r="T46" s="471">
        <f>((P46-N46)/N46)*100</f>
        <v>22.402890695573621</v>
      </c>
      <c r="U46" s="473"/>
    </row>
    <row r="47" spans="1:21">
      <c r="A47" s="320"/>
      <c r="B47" s="320"/>
      <c r="C47" s="320"/>
      <c r="D47" s="320"/>
      <c r="E47" s="320"/>
      <c r="F47" s="320"/>
      <c r="G47" s="320"/>
      <c r="H47" s="18"/>
      <c r="I47" s="36">
        <v>43191</v>
      </c>
      <c r="J47" s="21">
        <v>90961</v>
      </c>
      <c r="K47" s="36">
        <v>43556</v>
      </c>
      <c r="L47" s="21">
        <v>88275</v>
      </c>
      <c r="M47" s="36">
        <v>43922</v>
      </c>
      <c r="N47" s="21">
        <v>110726</v>
      </c>
      <c r="O47" s="36">
        <v>44287</v>
      </c>
      <c r="P47" s="21">
        <v>122463</v>
      </c>
      <c r="Q47" s="276">
        <f t="shared" si="0"/>
        <v>-2.9529138861709963</v>
      </c>
      <c r="R47" s="471">
        <f t="shared" si="1"/>
        <v>25.433021806853585</v>
      </c>
      <c r="S47" s="472"/>
      <c r="T47" s="471">
        <f>((P47-N47)/N47)*100</f>
        <v>10.600039737730976</v>
      </c>
      <c r="U47" s="473"/>
    </row>
    <row r="48" spans="1:21">
      <c r="A48" s="320"/>
      <c r="B48" s="320"/>
      <c r="C48" s="320"/>
      <c r="D48" s="320"/>
      <c r="E48" s="320"/>
      <c r="F48" s="320"/>
      <c r="G48" s="320"/>
      <c r="H48" s="18"/>
      <c r="I48" s="36">
        <v>43221</v>
      </c>
      <c r="J48" s="21">
        <v>90789</v>
      </c>
      <c r="K48" s="36">
        <v>43586</v>
      </c>
      <c r="L48" s="21">
        <v>87986</v>
      </c>
      <c r="M48" s="36">
        <v>43952</v>
      </c>
      <c r="N48" s="21">
        <v>112673</v>
      </c>
      <c r="O48" s="36">
        <v>44317</v>
      </c>
      <c r="P48" s="451"/>
      <c r="Q48" s="276">
        <f t="shared" si="0"/>
        <v>-3.0873784269019375</v>
      </c>
      <c r="R48" s="471">
        <f t="shared" si="1"/>
        <v>28.057872843406905</v>
      </c>
      <c r="S48" s="472"/>
      <c r="T48" s="471"/>
      <c r="U48" s="473"/>
    </row>
    <row r="49" spans="1:21">
      <c r="B49" s="320"/>
      <c r="C49" s="320"/>
      <c r="D49" s="320"/>
      <c r="E49" s="320"/>
      <c r="F49" s="320"/>
      <c r="G49" s="320"/>
      <c r="I49" s="36">
        <v>43252</v>
      </c>
      <c r="J49" s="21">
        <v>89199</v>
      </c>
      <c r="K49" s="36">
        <v>43617</v>
      </c>
      <c r="L49" s="21">
        <v>86860</v>
      </c>
      <c r="M49" s="36">
        <v>43983</v>
      </c>
      <c r="N49" s="21">
        <v>112750</v>
      </c>
      <c r="O49" s="36">
        <v>44348</v>
      </c>
      <c r="P49" s="21"/>
      <c r="Q49" s="276">
        <f t="shared" si="0"/>
        <v>-2.6222267065774281</v>
      </c>
      <c r="R49" s="471">
        <f t="shared" si="1"/>
        <v>29.806585309693762</v>
      </c>
      <c r="S49" s="472"/>
      <c r="T49" s="471"/>
      <c r="U49" s="473"/>
    </row>
    <row r="50" spans="1:21">
      <c r="B50" s="320"/>
      <c r="C50" s="320"/>
      <c r="D50" s="320"/>
      <c r="E50" s="320"/>
      <c r="F50" s="320"/>
      <c r="G50" s="320"/>
      <c r="I50" s="36">
        <v>43282</v>
      </c>
      <c r="J50" s="21">
        <v>88702</v>
      </c>
      <c r="K50" s="36">
        <v>43647</v>
      </c>
      <c r="L50" s="21">
        <v>88074</v>
      </c>
      <c r="M50" s="36">
        <v>44013</v>
      </c>
      <c r="N50" s="21">
        <v>110806</v>
      </c>
      <c r="O50" s="36">
        <v>44378</v>
      </c>
      <c r="P50" s="21"/>
      <c r="Q50" s="276">
        <f t="shared" si="0"/>
        <v>-0.70798854591779214</v>
      </c>
      <c r="R50" s="471">
        <f t="shared" si="1"/>
        <v>25.810114222131393</v>
      </c>
      <c r="S50" s="472"/>
      <c r="T50" s="471"/>
      <c r="U50" s="473"/>
    </row>
    <row r="51" spans="1:21" ht="15" customHeight="1">
      <c r="B51" s="335"/>
      <c r="C51" s="335"/>
      <c r="D51" s="335"/>
      <c r="E51" s="335"/>
      <c r="F51" s="335"/>
      <c r="G51" s="335"/>
      <c r="H51" s="372"/>
      <c r="I51" s="36">
        <v>43313</v>
      </c>
      <c r="J51" s="21">
        <v>88903</v>
      </c>
      <c r="K51" s="36">
        <v>43678</v>
      </c>
      <c r="L51" s="21">
        <v>88317</v>
      </c>
      <c r="M51" s="36">
        <v>44044</v>
      </c>
      <c r="N51" s="21">
        <v>111066</v>
      </c>
      <c r="O51" s="36">
        <v>44409</v>
      </c>
      <c r="P51" s="21"/>
      <c r="Q51" s="276">
        <f t="shared" si="0"/>
        <v>-0.65914536067399299</v>
      </c>
      <c r="R51" s="471">
        <f t="shared" si="1"/>
        <v>25.758347769965013</v>
      </c>
      <c r="S51" s="472"/>
      <c r="T51" s="471"/>
      <c r="U51" s="473"/>
    </row>
    <row r="52" spans="1:21">
      <c r="A52" s="281" t="s">
        <v>506</v>
      </c>
      <c r="B52" s="335"/>
      <c r="C52" s="335"/>
      <c r="D52" s="335"/>
      <c r="E52" s="335"/>
      <c r="F52" s="335"/>
      <c r="G52" s="335"/>
      <c r="H52" s="335"/>
      <c r="I52" s="36">
        <v>43344</v>
      </c>
      <c r="J52" s="21">
        <v>87942</v>
      </c>
      <c r="K52" s="36">
        <v>43709</v>
      </c>
      <c r="L52" s="21">
        <v>88509</v>
      </c>
      <c r="M52" s="36">
        <v>44075</v>
      </c>
      <c r="N52" s="21">
        <v>109887</v>
      </c>
      <c r="O52" s="36">
        <v>44440</v>
      </c>
      <c r="P52" s="21"/>
      <c r="Q52" s="276">
        <f t="shared" si="0"/>
        <v>0.64474312615132701</v>
      </c>
      <c r="R52" s="471">
        <f t="shared" si="1"/>
        <v>24.153475917703286</v>
      </c>
      <c r="S52" s="472"/>
      <c r="T52" s="471"/>
      <c r="U52" s="473"/>
    </row>
    <row r="53" spans="1:21">
      <c r="A53" s="335"/>
      <c r="B53" s="335"/>
      <c r="C53" s="335"/>
      <c r="D53" s="335"/>
      <c r="E53" s="335"/>
      <c r="F53" s="335"/>
      <c r="G53" s="335"/>
      <c r="H53" s="372"/>
      <c r="I53" s="36">
        <v>43374</v>
      </c>
      <c r="J53" s="21">
        <v>89470</v>
      </c>
      <c r="K53" s="36">
        <v>43739</v>
      </c>
      <c r="L53" s="21">
        <v>91246</v>
      </c>
      <c r="M53" s="36">
        <v>44105</v>
      </c>
      <c r="N53" s="21">
        <v>113557</v>
      </c>
      <c r="O53" s="36">
        <v>44470</v>
      </c>
      <c r="P53" s="21"/>
      <c r="Q53" s="276">
        <f t="shared" si="0"/>
        <v>1.9850229127081702</v>
      </c>
      <c r="R53" s="474">
        <f t="shared" si="1"/>
        <v>24.451482804725686</v>
      </c>
      <c r="S53" s="471"/>
      <c r="T53" s="471"/>
      <c r="U53" s="473"/>
    </row>
    <row r="54" spans="1:21">
      <c r="A54" s="335"/>
      <c r="B54" s="335"/>
      <c r="C54" s="335"/>
      <c r="D54" s="335"/>
      <c r="E54" s="335"/>
      <c r="F54" s="335"/>
      <c r="G54" s="335"/>
      <c r="H54" s="335"/>
      <c r="I54" s="36">
        <v>43405</v>
      </c>
      <c r="J54" s="21">
        <v>90057</v>
      </c>
      <c r="K54" s="36">
        <v>43770</v>
      </c>
      <c r="L54" s="21">
        <v>91190</v>
      </c>
      <c r="M54" s="36">
        <v>44136</v>
      </c>
      <c r="N54" s="21">
        <v>116781</v>
      </c>
      <c r="O54" s="36">
        <v>44501</v>
      </c>
      <c r="P54" s="21"/>
      <c r="Q54" s="276">
        <f t="shared" si="0"/>
        <v>1.2580920972273115</v>
      </c>
      <c r="R54" s="474">
        <f t="shared" si="1"/>
        <v>28.063384142998139</v>
      </c>
      <c r="S54" s="471"/>
      <c r="T54" s="471"/>
      <c r="U54" s="473"/>
    </row>
    <row r="55" spans="1:21">
      <c r="A55" s="335"/>
      <c r="B55" s="335"/>
      <c r="C55" s="335"/>
      <c r="D55" s="335"/>
      <c r="E55" s="335"/>
      <c r="F55" s="335"/>
      <c r="G55" s="372"/>
      <c r="H55" s="335"/>
      <c r="I55" s="36">
        <v>43435</v>
      </c>
      <c r="J55" s="21">
        <v>88974</v>
      </c>
      <c r="K55" s="36">
        <v>43800</v>
      </c>
      <c r="L55" s="21">
        <v>89650</v>
      </c>
      <c r="M55" s="36">
        <v>44166</v>
      </c>
      <c r="N55" s="21">
        <v>117624</v>
      </c>
      <c r="O55" s="36">
        <v>44531</v>
      </c>
      <c r="P55" s="21"/>
      <c r="Q55" s="276">
        <f t="shared" si="0"/>
        <v>0.75977251781419286</v>
      </c>
      <c r="R55" s="474">
        <f t="shared" si="1"/>
        <v>31.20356943669827</v>
      </c>
      <c r="S55" s="471"/>
      <c r="T55" s="471"/>
      <c r="U55" s="473"/>
    </row>
    <row r="56" spans="1:21" ht="302.25" customHeight="1">
      <c r="A56" s="475" t="s">
        <v>709</v>
      </c>
      <c r="B56" s="475"/>
      <c r="C56" s="475"/>
      <c r="D56" s="475"/>
      <c r="E56" s="475"/>
      <c r="F56" s="475"/>
      <c r="G56" s="475"/>
      <c r="H56" s="475"/>
      <c r="I56" s="18"/>
      <c r="J56" s="469"/>
      <c r="K56" s="470"/>
      <c r="L56" s="470"/>
      <c r="M56" s="470"/>
      <c r="N56" s="470"/>
      <c r="O56" s="470"/>
      <c r="P56" s="470"/>
      <c r="Q56" s="470"/>
      <c r="R56" s="18"/>
      <c r="S56" s="18"/>
    </row>
    <row r="57" spans="1:21">
      <c r="A57" s="335"/>
      <c r="B57" s="335"/>
      <c r="C57" s="335"/>
      <c r="D57" s="335"/>
      <c r="E57" s="335"/>
      <c r="F57" s="335"/>
      <c r="G57" s="335"/>
      <c r="H57" s="335"/>
      <c r="I57" s="18"/>
      <c r="J57" s="18"/>
      <c r="K57" s="18"/>
      <c r="L57" s="18"/>
      <c r="M57" s="18"/>
      <c r="N57" s="18"/>
      <c r="O57" s="18"/>
      <c r="P57" s="18"/>
      <c r="Q57" s="18"/>
      <c r="R57" s="18"/>
      <c r="S57" s="18"/>
    </row>
    <row r="58" spans="1:21">
      <c r="A58" s="335"/>
      <c r="B58" s="335"/>
      <c r="C58" s="335"/>
      <c r="D58" s="335"/>
      <c r="E58" s="335"/>
      <c r="F58" s="335"/>
      <c r="G58" s="335"/>
      <c r="H58" s="335"/>
      <c r="I58" s="18"/>
      <c r="J58" s="18"/>
      <c r="K58" s="18"/>
      <c r="L58" s="18"/>
      <c r="M58" s="18"/>
      <c r="N58" s="18"/>
      <c r="O58" s="18"/>
      <c r="P58" s="18"/>
      <c r="Q58" s="37"/>
      <c r="R58" s="18"/>
      <c r="S58" s="37"/>
    </row>
    <row r="59" spans="1:21">
      <c r="A59" s="41" t="s">
        <v>108</v>
      </c>
      <c r="B59" s="41" t="s">
        <v>109</v>
      </c>
      <c r="C59" s="335"/>
      <c r="D59" s="335"/>
      <c r="E59" s="335"/>
      <c r="F59" s="335"/>
      <c r="G59" s="335"/>
      <c r="H59" s="335"/>
      <c r="I59" s="18"/>
      <c r="J59" s="18"/>
      <c r="K59" s="18"/>
      <c r="L59" s="18"/>
      <c r="M59" s="37"/>
      <c r="N59" s="37"/>
      <c r="O59" s="37"/>
      <c r="P59" s="37"/>
      <c r="Q59" s="37"/>
      <c r="R59" s="18"/>
      <c r="S59" s="18"/>
    </row>
    <row r="60" spans="1:21">
      <c r="A60" s="41" t="s">
        <v>110</v>
      </c>
      <c r="B60" s="41" t="s">
        <v>47</v>
      </c>
      <c r="C60" s="335"/>
      <c r="D60" s="335"/>
      <c r="E60" s="335"/>
      <c r="F60" s="335"/>
      <c r="G60" s="335"/>
      <c r="H60" s="335"/>
      <c r="I60" s="18"/>
      <c r="J60" s="18"/>
      <c r="K60" s="18"/>
      <c r="L60" s="18"/>
      <c r="M60" s="37"/>
      <c r="N60" s="37"/>
      <c r="O60" s="37"/>
      <c r="P60" s="37"/>
      <c r="Q60" s="37"/>
      <c r="R60" s="37"/>
      <c r="S60" s="37"/>
    </row>
    <row r="61" spans="1:21">
      <c r="A61" s="335"/>
      <c r="B61" s="335"/>
      <c r="C61" s="335"/>
      <c r="D61" s="335"/>
      <c r="E61" s="335"/>
      <c r="F61" s="335"/>
      <c r="G61" s="335"/>
      <c r="H61" s="335"/>
      <c r="I61" s="18"/>
      <c r="J61" s="18"/>
      <c r="K61" s="18"/>
      <c r="L61" s="18"/>
      <c r="M61" s="37"/>
      <c r="N61" s="37"/>
      <c r="O61" s="37"/>
      <c r="P61" s="37"/>
      <c r="Q61" s="37"/>
      <c r="R61" s="37"/>
      <c r="S61" s="37"/>
    </row>
    <row r="62" spans="1:21">
      <c r="A62" s="335"/>
      <c r="B62" s="335"/>
      <c r="C62" s="335"/>
      <c r="D62" s="335"/>
      <c r="E62" s="335"/>
      <c r="F62" s="335"/>
      <c r="G62" s="335"/>
      <c r="H62" s="335"/>
      <c r="I62" s="18"/>
      <c r="J62" s="18"/>
      <c r="K62" s="18"/>
      <c r="L62" s="18"/>
      <c r="M62" s="37"/>
      <c r="N62" s="37"/>
      <c r="O62" s="37"/>
      <c r="P62" s="37"/>
      <c r="Q62" s="37"/>
      <c r="R62" s="18"/>
      <c r="S62" s="18"/>
    </row>
    <row r="63" spans="1:21">
      <c r="A63" s="335"/>
      <c r="B63" s="335"/>
      <c r="C63" s="335"/>
      <c r="D63" s="335"/>
      <c r="E63" s="335"/>
      <c r="F63" s="335"/>
      <c r="G63" s="335"/>
      <c r="H63" s="335"/>
      <c r="I63" s="18"/>
      <c r="J63" s="18"/>
      <c r="K63" s="18"/>
      <c r="L63" s="18"/>
      <c r="M63" s="18"/>
      <c r="N63" s="18"/>
      <c r="O63" s="18"/>
      <c r="P63" s="18"/>
      <c r="Q63" s="18"/>
      <c r="R63" s="18"/>
      <c r="S63" s="18"/>
    </row>
    <row r="64" spans="1:21">
      <c r="A64" s="335"/>
      <c r="B64" s="335"/>
      <c r="C64" s="335"/>
      <c r="D64" s="335"/>
      <c r="E64" s="335"/>
      <c r="F64" s="335"/>
      <c r="G64" s="335"/>
      <c r="H64" s="335"/>
    </row>
    <row r="65" spans="1:8">
      <c r="A65" s="335"/>
      <c r="B65" s="335"/>
      <c r="C65" s="335"/>
      <c r="D65" s="335"/>
      <c r="E65" s="335"/>
      <c r="F65" s="335"/>
      <c r="G65" s="335"/>
      <c r="H65" s="335"/>
    </row>
    <row r="66" spans="1:8">
      <c r="A66" s="335"/>
      <c r="B66" s="335"/>
      <c r="C66" s="335"/>
      <c r="D66" s="335"/>
      <c r="E66" s="335"/>
      <c r="F66" s="335"/>
      <c r="G66" s="335"/>
      <c r="H66" s="335"/>
    </row>
    <row r="67" spans="1:8">
      <c r="A67" s="335"/>
      <c r="B67" s="335"/>
      <c r="C67" s="335"/>
      <c r="D67" s="335"/>
      <c r="E67" s="335"/>
      <c r="F67" s="335"/>
      <c r="G67" s="335"/>
      <c r="H67" s="335"/>
    </row>
    <row r="68" spans="1:8">
      <c r="A68" s="335"/>
      <c r="B68" s="335"/>
      <c r="C68" s="335"/>
      <c r="D68" s="335"/>
      <c r="E68" s="335"/>
      <c r="F68" s="335"/>
      <c r="G68" s="335"/>
      <c r="H68" s="335"/>
    </row>
    <row r="69" spans="1:8">
      <c r="A69" s="335"/>
      <c r="B69" s="335"/>
      <c r="C69" s="335"/>
      <c r="D69" s="335"/>
      <c r="E69" s="335"/>
      <c r="F69" s="335"/>
      <c r="G69" s="335"/>
      <c r="H69" s="335"/>
    </row>
    <row r="70" spans="1:8">
      <c r="A70" s="335"/>
      <c r="B70" s="335"/>
      <c r="C70" s="335"/>
      <c r="D70" s="335"/>
      <c r="E70" s="335"/>
      <c r="F70" s="335"/>
      <c r="G70" s="335"/>
      <c r="H70" s="335"/>
    </row>
    <row r="71" spans="1:8">
      <c r="A71" s="335"/>
      <c r="B71" s="335"/>
      <c r="C71" s="335"/>
      <c r="D71" s="335"/>
      <c r="E71" s="335"/>
      <c r="F71" s="335"/>
      <c r="G71" s="335"/>
      <c r="H71" s="335"/>
    </row>
    <row r="72" spans="1:8">
      <c r="A72" s="335"/>
      <c r="B72" s="335"/>
      <c r="C72" s="335"/>
      <c r="D72" s="335"/>
      <c r="E72" s="335"/>
      <c r="F72" s="335"/>
      <c r="G72" s="335"/>
      <c r="H72" s="335"/>
    </row>
    <row r="73" spans="1:8">
      <c r="A73" s="335"/>
      <c r="B73" s="335"/>
      <c r="C73" s="335"/>
      <c r="D73" s="335"/>
      <c r="E73" s="335"/>
      <c r="F73" s="335"/>
      <c r="G73" s="335"/>
      <c r="H73" s="335"/>
    </row>
    <row r="74" spans="1:8">
      <c r="A74" s="335"/>
      <c r="B74" s="335"/>
      <c r="C74" s="335"/>
      <c r="D74" s="335"/>
      <c r="E74" s="335"/>
      <c r="F74" s="335"/>
      <c r="G74" s="335"/>
      <c r="H74" s="335"/>
    </row>
    <row r="75" spans="1:8">
      <c r="A75" s="320"/>
      <c r="B75" s="320"/>
      <c r="C75" s="320"/>
      <c r="D75" s="320"/>
      <c r="E75" s="320"/>
      <c r="F75" s="320"/>
      <c r="G75" s="320"/>
    </row>
    <row r="76" spans="1:8">
      <c r="A76" s="320"/>
      <c r="B76" s="320"/>
      <c r="C76" s="320"/>
      <c r="D76" s="320"/>
      <c r="E76" s="320"/>
      <c r="F76" s="320"/>
      <c r="G76" s="320"/>
    </row>
  </sheetData>
  <sheetProtection algorithmName="SHA-512" hashValue="G2iioLQS8G34bQQo+B5OFPb3rrjQl6vSnoLXs9kyG7/WLPYJMZlSBoSYMjgdBmABSPyQp5HPWETyMMw0itM2+w==" saltValue="sWePHiSRQbBrv/D6am3Frg==" spinCount="100000" sheet="1" objects="1" scenarios="1"/>
  <mergeCells count="36">
    <mergeCell ref="A1:S1"/>
    <mergeCell ref="A4:F4"/>
    <mergeCell ref="I4:N4"/>
    <mergeCell ref="I42:U42"/>
    <mergeCell ref="I43:J43"/>
    <mergeCell ref="K43:L43"/>
    <mergeCell ref="M43:N43"/>
    <mergeCell ref="O43:P43"/>
    <mergeCell ref="R43:S43"/>
    <mergeCell ref="T43:U43"/>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J56:Q56"/>
    <mergeCell ref="R51:S51"/>
    <mergeCell ref="T51:U51"/>
    <mergeCell ref="T55:U55"/>
    <mergeCell ref="R52:S52"/>
    <mergeCell ref="T52:U52"/>
    <mergeCell ref="R53:S53"/>
    <mergeCell ref="T53:U53"/>
    <mergeCell ref="R54:S54"/>
    <mergeCell ref="T54:U5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activeCell="L2" sqref="L2"/>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86" t="s">
        <v>435</v>
      </c>
      <c r="B1" s="486"/>
      <c r="C1" s="486"/>
      <c r="D1" s="486"/>
      <c r="E1" s="486"/>
      <c r="F1" s="486"/>
      <c r="G1" s="486"/>
      <c r="H1" s="486"/>
      <c r="I1" s="486"/>
      <c r="J1" s="486"/>
      <c r="K1" s="486"/>
    </row>
    <row r="2" spans="1:11" ht="47.25" customHeight="1" thickBot="1">
      <c r="A2" s="43" t="s">
        <v>111</v>
      </c>
      <c r="B2" s="43" t="s">
        <v>112</v>
      </c>
      <c r="C2" s="43" t="s">
        <v>113</v>
      </c>
      <c r="D2" s="43" t="s">
        <v>114</v>
      </c>
      <c r="E2" s="43" t="s">
        <v>115</v>
      </c>
      <c r="F2" s="43" t="s">
        <v>116</v>
      </c>
      <c r="G2" s="44" t="s">
        <v>117</v>
      </c>
      <c r="H2" s="44" t="s">
        <v>118</v>
      </c>
      <c r="I2" s="45" t="s">
        <v>645</v>
      </c>
      <c r="J2" s="43" t="s">
        <v>119</v>
      </c>
      <c r="K2" s="44" t="s">
        <v>646</v>
      </c>
    </row>
    <row r="3" spans="1:11">
      <c r="A3" s="42" t="s">
        <v>614</v>
      </c>
      <c r="B3" s="47">
        <v>47</v>
      </c>
      <c r="C3" s="47">
        <v>954</v>
      </c>
      <c r="D3" s="47">
        <v>288</v>
      </c>
      <c r="E3" s="47">
        <v>2084</v>
      </c>
      <c r="F3" s="47">
        <v>97</v>
      </c>
      <c r="G3" s="47">
        <v>1931</v>
      </c>
      <c r="H3" s="47">
        <v>283</v>
      </c>
      <c r="I3" s="48">
        <v>5684</v>
      </c>
      <c r="J3" s="49">
        <v>3099</v>
      </c>
      <c r="K3" s="50">
        <f>I3*100/J3-100</f>
        <v>83.414004517586307</v>
      </c>
    </row>
    <row r="4" spans="1:11">
      <c r="A4" s="42" t="s">
        <v>615</v>
      </c>
      <c r="B4" s="47">
        <v>17</v>
      </c>
      <c r="C4" s="47">
        <v>116</v>
      </c>
      <c r="D4" s="47">
        <v>53</v>
      </c>
      <c r="E4" s="47">
        <v>67</v>
      </c>
      <c r="F4" s="47">
        <v>45</v>
      </c>
      <c r="G4" s="47">
        <v>281</v>
      </c>
      <c r="H4" s="47">
        <v>51</v>
      </c>
      <c r="I4" s="48">
        <v>630</v>
      </c>
      <c r="J4" s="49">
        <v>516</v>
      </c>
      <c r="K4" s="50">
        <f t="shared" ref="K4:K35" si="0">I4*100/J4-100</f>
        <v>22.093023255813947</v>
      </c>
    </row>
    <row r="5" spans="1:11">
      <c r="A5" s="42" t="s">
        <v>616</v>
      </c>
      <c r="B5" s="47">
        <v>35</v>
      </c>
      <c r="C5" s="47">
        <v>152</v>
      </c>
      <c r="D5" s="47">
        <v>107</v>
      </c>
      <c r="E5" s="47">
        <v>177</v>
      </c>
      <c r="F5" s="47">
        <v>70</v>
      </c>
      <c r="G5" s="47">
        <v>333</v>
      </c>
      <c r="H5" s="47">
        <v>61</v>
      </c>
      <c r="I5" s="48">
        <v>935</v>
      </c>
      <c r="J5" s="49">
        <v>701</v>
      </c>
      <c r="K5" s="50">
        <f t="shared" si="0"/>
        <v>33.380884450784606</v>
      </c>
    </row>
    <row r="6" spans="1:11">
      <c r="A6" s="42" t="s">
        <v>617</v>
      </c>
      <c r="B6" s="47">
        <v>228</v>
      </c>
      <c r="C6" s="47">
        <v>1955</v>
      </c>
      <c r="D6" s="47">
        <v>899</v>
      </c>
      <c r="E6" s="47">
        <v>4184</v>
      </c>
      <c r="F6" s="47">
        <v>291</v>
      </c>
      <c r="G6" s="47">
        <v>4186</v>
      </c>
      <c r="H6" s="47">
        <v>599</v>
      </c>
      <c r="I6" s="48">
        <v>12342</v>
      </c>
      <c r="J6" s="49">
        <v>7327</v>
      </c>
      <c r="K6" s="50">
        <f t="shared" si="0"/>
        <v>68.44547563805105</v>
      </c>
    </row>
    <row r="7" spans="1:11">
      <c r="A7" s="42" t="s">
        <v>618</v>
      </c>
      <c r="B7" s="47">
        <v>44</v>
      </c>
      <c r="C7" s="47">
        <v>57</v>
      </c>
      <c r="D7" s="47">
        <v>50</v>
      </c>
      <c r="E7" s="47">
        <v>100</v>
      </c>
      <c r="F7" s="47">
        <v>12</v>
      </c>
      <c r="G7" s="47">
        <v>276</v>
      </c>
      <c r="H7" s="47">
        <v>55</v>
      </c>
      <c r="I7" s="48">
        <v>594</v>
      </c>
      <c r="J7" s="49">
        <v>519</v>
      </c>
      <c r="K7" s="50">
        <f t="shared" si="0"/>
        <v>14.450867052023128</v>
      </c>
    </row>
    <row r="8" spans="1:11">
      <c r="A8" s="42" t="s">
        <v>619</v>
      </c>
      <c r="B8" s="47">
        <v>40</v>
      </c>
      <c r="C8" s="47">
        <v>529</v>
      </c>
      <c r="D8" s="47">
        <v>192</v>
      </c>
      <c r="E8" s="47">
        <v>403</v>
      </c>
      <c r="F8" s="47">
        <v>155</v>
      </c>
      <c r="G8" s="47">
        <v>1244</v>
      </c>
      <c r="H8" s="47">
        <v>236</v>
      </c>
      <c r="I8" s="48">
        <v>2799</v>
      </c>
      <c r="J8" s="49">
        <v>2319</v>
      </c>
      <c r="K8" s="50">
        <f t="shared" si="0"/>
        <v>20.698576972833123</v>
      </c>
    </row>
    <row r="9" spans="1:11">
      <c r="A9" s="42" t="s">
        <v>620</v>
      </c>
      <c r="B9" s="47">
        <v>34</v>
      </c>
      <c r="C9" s="47">
        <v>281</v>
      </c>
      <c r="D9" s="47">
        <v>145</v>
      </c>
      <c r="E9" s="47">
        <v>159</v>
      </c>
      <c r="F9" s="47">
        <v>94</v>
      </c>
      <c r="G9" s="47">
        <v>694</v>
      </c>
      <c r="H9" s="47">
        <v>151</v>
      </c>
      <c r="I9" s="48">
        <v>1558</v>
      </c>
      <c r="J9" s="49">
        <v>1372</v>
      </c>
      <c r="K9" s="50">
        <f t="shared" si="0"/>
        <v>13.556851311953352</v>
      </c>
    </row>
    <row r="10" spans="1:11">
      <c r="A10" s="42" t="s">
        <v>621</v>
      </c>
      <c r="B10" s="47">
        <v>17</v>
      </c>
      <c r="C10" s="47">
        <v>147</v>
      </c>
      <c r="D10" s="47">
        <v>175</v>
      </c>
      <c r="E10" s="47">
        <v>127</v>
      </c>
      <c r="F10" s="47">
        <v>47</v>
      </c>
      <c r="G10" s="47">
        <v>405</v>
      </c>
      <c r="H10" s="47">
        <v>81</v>
      </c>
      <c r="I10" s="48">
        <v>999</v>
      </c>
      <c r="J10" s="49">
        <v>850</v>
      </c>
      <c r="K10" s="50">
        <f t="shared" si="0"/>
        <v>17.529411764705884</v>
      </c>
    </row>
    <row r="11" spans="1:11">
      <c r="A11" s="42" t="s">
        <v>622</v>
      </c>
      <c r="B11" s="47">
        <v>20</v>
      </c>
      <c r="C11" s="47">
        <v>28</v>
      </c>
      <c r="D11" s="47">
        <v>53</v>
      </c>
      <c r="E11" s="47">
        <v>70</v>
      </c>
      <c r="F11" s="47">
        <v>11</v>
      </c>
      <c r="G11" s="47">
        <v>162</v>
      </c>
      <c r="H11" s="47">
        <v>22</v>
      </c>
      <c r="I11" s="48">
        <v>366</v>
      </c>
      <c r="J11" s="49">
        <v>294</v>
      </c>
      <c r="K11" s="50">
        <f t="shared" si="0"/>
        <v>24.489795918367349</v>
      </c>
    </row>
    <row r="12" spans="1:11">
      <c r="A12" s="42" t="s">
        <v>623</v>
      </c>
      <c r="B12" s="47">
        <v>15</v>
      </c>
      <c r="C12" s="47">
        <v>29</v>
      </c>
      <c r="D12" s="47">
        <v>37</v>
      </c>
      <c r="E12" s="47">
        <v>37</v>
      </c>
      <c r="F12" s="47">
        <v>28</v>
      </c>
      <c r="G12" s="47">
        <v>136</v>
      </c>
      <c r="H12" s="47">
        <v>20</v>
      </c>
      <c r="I12" s="48">
        <v>302</v>
      </c>
      <c r="J12" s="49">
        <v>251</v>
      </c>
      <c r="K12" s="50">
        <f t="shared" si="0"/>
        <v>20.318725099601593</v>
      </c>
    </row>
    <row r="13" spans="1:11">
      <c r="A13" s="42" t="s">
        <v>624</v>
      </c>
      <c r="B13" s="47">
        <v>30</v>
      </c>
      <c r="C13" s="47">
        <v>67</v>
      </c>
      <c r="D13" s="47">
        <v>55</v>
      </c>
      <c r="E13" s="47">
        <v>115</v>
      </c>
      <c r="F13" s="47">
        <v>14</v>
      </c>
      <c r="G13" s="47">
        <v>279</v>
      </c>
      <c r="H13" s="47">
        <v>62</v>
      </c>
      <c r="I13" s="48">
        <v>622</v>
      </c>
      <c r="J13" s="49">
        <v>511</v>
      </c>
      <c r="K13" s="50">
        <f t="shared" si="0"/>
        <v>21.722113502935414</v>
      </c>
    </row>
    <row r="14" spans="1:11">
      <c r="A14" s="42" t="s">
        <v>625</v>
      </c>
      <c r="B14" s="47">
        <v>164</v>
      </c>
      <c r="C14" s="47">
        <v>1116</v>
      </c>
      <c r="D14" s="47">
        <v>687</v>
      </c>
      <c r="E14" s="47">
        <v>1918</v>
      </c>
      <c r="F14" s="47">
        <v>225</v>
      </c>
      <c r="G14" s="47">
        <v>2750</v>
      </c>
      <c r="H14" s="47">
        <v>457</v>
      </c>
      <c r="I14" s="48">
        <v>7317</v>
      </c>
      <c r="J14" s="49">
        <v>4545</v>
      </c>
      <c r="K14" s="50">
        <f t="shared" si="0"/>
        <v>60.990099009901002</v>
      </c>
    </row>
    <row r="15" spans="1:11">
      <c r="A15" s="42" t="s">
        <v>626</v>
      </c>
      <c r="B15" s="47">
        <v>132</v>
      </c>
      <c r="C15" s="47">
        <v>369</v>
      </c>
      <c r="D15" s="47">
        <v>251</v>
      </c>
      <c r="E15" s="47">
        <v>813</v>
      </c>
      <c r="F15" s="47">
        <v>68</v>
      </c>
      <c r="G15" s="47">
        <v>925</v>
      </c>
      <c r="H15" s="47">
        <v>174</v>
      </c>
      <c r="I15" s="48">
        <v>2732</v>
      </c>
      <c r="J15" s="49">
        <v>1814</v>
      </c>
      <c r="K15" s="50">
        <f t="shared" si="0"/>
        <v>50.606394707828002</v>
      </c>
    </row>
    <row r="16" spans="1:11">
      <c r="A16" s="42" t="s">
        <v>627</v>
      </c>
      <c r="B16" s="47">
        <v>89</v>
      </c>
      <c r="C16" s="47">
        <v>487</v>
      </c>
      <c r="D16" s="47">
        <v>298</v>
      </c>
      <c r="E16" s="47">
        <v>385</v>
      </c>
      <c r="F16" s="47">
        <v>147</v>
      </c>
      <c r="G16" s="47">
        <v>1082</v>
      </c>
      <c r="H16" s="47">
        <v>180</v>
      </c>
      <c r="I16" s="48">
        <v>2668</v>
      </c>
      <c r="J16" s="49">
        <v>2249</v>
      </c>
      <c r="K16" s="50">
        <f t="shared" si="0"/>
        <v>18.630502445531349</v>
      </c>
    </row>
    <row r="17" spans="1:11">
      <c r="A17" s="42" t="s">
        <v>628</v>
      </c>
      <c r="B17" s="47">
        <v>100</v>
      </c>
      <c r="C17" s="47">
        <v>504</v>
      </c>
      <c r="D17" s="47">
        <v>483</v>
      </c>
      <c r="E17" s="47">
        <v>525</v>
      </c>
      <c r="F17" s="47">
        <v>130</v>
      </c>
      <c r="G17" s="47">
        <v>1250</v>
      </c>
      <c r="H17" s="47">
        <v>285</v>
      </c>
      <c r="I17" s="48">
        <v>3277</v>
      </c>
      <c r="J17" s="49">
        <v>2596</v>
      </c>
      <c r="K17" s="50">
        <f t="shared" si="0"/>
        <v>26.232665639445301</v>
      </c>
    </row>
    <row r="18" spans="1:11">
      <c r="A18" s="42" t="s">
        <v>629</v>
      </c>
      <c r="B18" s="47">
        <v>32</v>
      </c>
      <c r="C18" s="47">
        <v>94</v>
      </c>
      <c r="D18" s="47">
        <v>111</v>
      </c>
      <c r="E18" s="47">
        <v>81</v>
      </c>
      <c r="F18" s="47">
        <v>17</v>
      </c>
      <c r="G18" s="47">
        <v>227</v>
      </c>
      <c r="H18" s="47">
        <v>62</v>
      </c>
      <c r="I18" s="48">
        <v>624</v>
      </c>
      <c r="J18" s="49">
        <v>549</v>
      </c>
      <c r="K18" s="50">
        <f t="shared" si="0"/>
        <v>13.661202185792348</v>
      </c>
    </row>
    <row r="19" spans="1:11">
      <c r="A19" s="42" t="s">
        <v>630</v>
      </c>
      <c r="B19" s="47">
        <v>277</v>
      </c>
      <c r="C19" s="47">
        <v>3487</v>
      </c>
      <c r="D19" s="47">
        <v>1989</v>
      </c>
      <c r="E19" s="47">
        <v>2525</v>
      </c>
      <c r="F19" s="47">
        <v>915</v>
      </c>
      <c r="G19" s="47">
        <v>8421</v>
      </c>
      <c r="H19" s="47">
        <v>2303</v>
      </c>
      <c r="I19" s="48">
        <v>19917</v>
      </c>
      <c r="J19" s="49">
        <v>16555</v>
      </c>
      <c r="K19" s="50">
        <f t="shared" si="0"/>
        <v>20.308064028994266</v>
      </c>
    </row>
    <row r="20" spans="1:11">
      <c r="A20" s="42" t="s">
        <v>631</v>
      </c>
      <c r="B20" s="47">
        <v>30</v>
      </c>
      <c r="C20" s="47">
        <v>155</v>
      </c>
      <c r="D20" s="47">
        <v>204</v>
      </c>
      <c r="E20" s="47">
        <v>165</v>
      </c>
      <c r="F20" s="47">
        <v>58</v>
      </c>
      <c r="G20" s="47">
        <v>507</v>
      </c>
      <c r="H20" s="47">
        <v>102</v>
      </c>
      <c r="I20" s="48">
        <v>1221</v>
      </c>
      <c r="J20" s="49">
        <v>1029</v>
      </c>
      <c r="K20" s="50">
        <f t="shared" si="0"/>
        <v>18.658892128279888</v>
      </c>
    </row>
    <row r="21" spans="1:11">
      <c r="A21" s="42" t="s">
        <v>632</v>
      </c>
      <c r="B21" s="47">
        <v>93</v>
      </c>
      <c r="C21" s="47">
        <v>1001</v>
      </c>
      <c r="D21" s="47">
        <v>694</v>
      </c>
      <c r="E21" s="47">
        <v>910</v>
      </c>
      <c r="F21" s="47">
        <v>181</v>
      </c>
      <c r="G21" s="47">
        <v>1964</v>
      </c>
      <c r="H21" s="47">
        <v>594</v>
      </c>
      <c r="I21" s="48">
        <v>5437</v>
      </c>
      <c r="J21" s="49">
        <v>4364</v>
      </c>
      <c r="K21" s="50">
        <f t="shared" si="0"/>
        <v>24.58753437213565</v>
      </c>
    </row>
    <row r="22" spans="1:11">
      <c r="A22" s="42" t="s">
        <v>633</v>
      </c>
      <c r="B22" s="47">
        <v>27</v>
      </c>
      <c r="C22" s="47">
        <v>177</v>
      </c>
      <c r="D22" s="47">
        <v>288</v>
      </c>
      <c r="E22" s="47">
        <v>176</v>
      </c>
      <c r="F22" s="47">
        <v>43</v>
      </c>
      <c r="G22" s="47">
        <v>460</v>
      </c>
      <c r="H22" s="47">
        <v>128</v>
      </c>
      <c r="I22" s="48">
        <v>1299</v>
      </c>
      <c r="J22" s="49">
        <v>1052</v>
      </c>
      <c r="K22" s="50">
        <f t="shared" si="0"/>
        <v>23.479087452471489</v>
      </c>
    </row>
    <row r="23" spans="1:11">
      <c r="A23" s="42" t="s">
        <v>634</v>
      </c>
      <c r="B23" s="47">
        <v>118</v>
      </c>
      <c r="C23" s="47">
        <v>875</v>
      </c>
      <c r="D23" s="47">
        <v>659</v>
      </c>
      <c r="E23" s="47">
        <v>958</v>
      </c>
      <c r="F23" s="47">
        <v>160</v>
      </c>
      <c r="G23" s="47">
        <v>1815</v>
      </c>
      <c r="H23" s="47">
        <v>478</v>
      </c>
      <c r="I23" s="48">
        <v>5063</v>
      </c>
      <c r="J23" s="49">
        <v>4093</v>
      </c>
      <c r="K23" s="50">
        <f t="shared" si="0"/>
        <v>23.698998289763011</v>
      </c>
    </row>
    <row r="24" spans="1:11">
      <c r="A24" s="42" t="s">
        <v>635</v>
      </c>
      <c r="B24" s="47">
        <v>45</v>
      </c>
      <c r="C24" s="47">
        <v>60</v>
      </c>
      <c r="D24" s="47">
        <v>49</v>
      </c>
      <c r="E24" s="47">
        <v>105</v>
      </c>
      <c r="F24" s="47">
        <v>17</v>
      </c>
      <c r="G24" s="47">
        <v>274</v>
      </c>
      <c r="H24" s="47">
        <v>45</v>
      </c>
      <c r="I24" s="48">
        <v>595</v>
      </c>
      <c r="J24" s="49">
        <v>525</v>
      </c>
      <c r="K24" s="50">
        <f t="shared" si="0"/>
        <v>13.333333333333329</v>
      </c>
    </row>
    <row r="25" spans="1:11">
      <c r="A25" s="42" t="s">
        <v>636</v>
      </c>
      <c r="B25" s="47">
        <v>49</v>
      </c>
      <c r="C25" s="47">
        <v>672</v>
      </c>
      <c r="D25" s="47">
        <v>219</v>
      </c>
      <c r="E25" s="47">
        <v>1187</v>
      </c>
      <c r="F25" s="47">
        <v>93</v>
      </c>
      <c r="G25" s="47">
        <v>1595</v>
      </c>
      <c r="H25" s="47">
        <v>242</v>
      </c>
      <c r="I25" s="48">
        <v>4057</v>
      </c>
      <c r="J25" s="49">
        <v>3096</v>
      </c>
      <c r="K25" s="50">
        <f t="shared" si="0"/>
        <v>31.040051679586554</v>
      </c>
    </row>
    <row r="26" spans="1:11">
      <c r="A26" s="42" t="s">
        <v>637</v>
      </c>
      <c r="B26" s="47">
        <v>33</v>
      </c>
      <c r="C26" s="47">
        <v>77</v>
      </c>
      <c r="D26" s="47">
        <v>83</v>
      </c>
      <c r="E26" s="47">
        <v>86</v>
      </c>
      <c r="F26" s="47">
        <v>31</v>
      </c>
      <c r="G26" s="47">
        <v>227</v>
      </c>
      <c r="H26" s="47">
        <v>51</v>
      </c>
      <c r="I26" s="48">
        <v>588</v>
      </c>
      <c r="J26" s="49">
        <v>523</v>
      </c>
      <c r="K26" s="50">
        <f t="shared" si="0"/>
        <v>12.428298279158696</v>
      </c>
    </row>
    <row r="27" spans="1:11">
      <c r="A27" s="42" t="s">
        <v>638</v>
      </c>
      <c r="B27" s="47">
        <v>54</v>
      </c>
      <c r="C27" s="47">
        <v>369</v>
      </c>
      <c r="D27" s="47">
        <v>171</v>
      </c>
      <c r="E27" s="47">
        <v>630</v>
      </c>
      <c r="F27" s="47">
        <v>47</v>
      </c>
      <c r="G27" s="47">
        <v>798</v>
      </c>
      <c r="H27" s="47">
        <v>123</v>
      </c>
      <c r="I27" s="48">
        <v>2192</v>
      </c>
      <c r="J27" s="49">
        <v>1358</v>
      </c>
      <c r="K27" s="50">
        <f t="shared" si="0"/>
        <v>61.413843888070687</v>
      </c>
    </row>
    <row r="28" spans="1:11">
      <c r="A28" s="42" t="s">
        <v>639</v>
      </c>
      <c r="B28" s="47">
        <v>339</v>
      </c>
      <c r="C28" s="47">
        <v>4655</v>
      </c>
      <c r="D28" s="47">
        <v>2322</v>
      </c>
      <c r="E28" s="47">
        <v>3224</v>
      </c>
      <c r="F28" s="47">
        <v>1109</v>
      </c>
      <c r="G28" s="47">
        <v>12005</v>
      </c>
      <c r="H28" s="47">
        <v>2662</v>
      </c>
      <c r="I28" s="48">
        <v>26316</v>
      </c>
      <c r="J28" s="49">
        <v>21580</v>
      </c>
      <c r="K28" s="50">
        <f t="shared" si="0"/>
        <v>21.946246524559783</v>
      </c>
    </row>
    <row r="29" spans="1:11">
      <c r="A29" s="42" t="s">
        <v>640</v>
      </c>
      <c r="B29" s="47">
        <v>40</v>
      </c>
      <c r="C29" s="47">
        <v>313</v>
      </c>
      <c r="D29" s="47">
        <v>249</v>
      </c>
      <c r="E29" s="47">
        <v>347</v>
      </c>
      <c r="F29" s="47">
        <v>63</v>
      </c>
      <c r="G29" s="47">
        <v>754</v>
      </c>
      <c r="H29" s="47">
        <v>209</v>
      </c>
      <c r="I29" s="48">
        <v>1975</v>
      </c>
      <c r="J29" s="49">
        <v>1589</v>
      </c>
      <c r="K29" s="50">
        <f t="shared" si="0"/>
        <v>24.29200755191944</v>
      </c>
    </row>
    <row r="30" spans="1:11">
      <c r="A30" s="42" t="s">
        <v>641</v>
      </c>
      <c r="B30" s="47">
        <v>22</v>
      </c>
      <c r="C30" s="47">
        <v>186</v>
      </c>
      <c r="D30" s="47">
        <v>82</v>
      </c>
      <c r="E30" s="47">
        <v>396</v>
      </c>
      <c r="F30" s="47">
        <v>22</v>
      </c>
      <c r="G30" s="47">
        <v>394</v>
      </c>
      <c r="H30" s="47">
        <v>55</v>
      </c>
      <c r="I30" s="48">
        <v>1157</v>
      </c>
      <c r="J30" s="49">
        <v>652</v>
      </c>
      <c r="K30" s="50">
        <f t="shared" si="0"/>
        <v>77.453987730061357</v>
      </c>
    </row>
    <row r="31" spans="1:11">
      <c r="A31" s="42" t="s">
        <v>642</v>
      </c>
      <c r="B31" s="47">
        <v>45</v>
      </c>
      <c r="C31" s="47">
        <v>509</v>
      </c>
      <c r="D31" s="47">
        <v>455</v>
      </c>
      <c r="E31" s="47">
        <v>358</v>
      </c>
      <c r="F31" s="47">
        <v>136</v>
      </c>
      <c r="G31" s="47">
        <v>1277</v>
      </c>
      <c r="H31" s="47">
        <v>302</v>
      </c>
      <c r="I31" s="48">
        <v>3082</v>
      </c>
      <c r="J31" s="49">
        <v>2686</v>
      </c>
      <c r="K31" s="50">
        <f t="shared" si="0"/>
        <v>14.743112434847362</v>
      </c>
    </row>
    <row r="32" spans="1:11">
      <c r="A32" s="42" t="s">
        <v>643</v>
      </c>
      <c r="B32" s="47">
        <v>29</v>
      </c>
      <c r="C32" s="47">
        <v>176</v>
      </c>
      <c r="D32" s="47">
        <v>109</v>
      </c>
      <c r="E32" s="47">
        <v>110</v>
      </c>
      <c r="F32" s="47">
        <v>59</v>
      </c>
      <c r="G32" s="47">
        <v>491</v>
      </c>
      <c r="H32" s="47">
        <v>113</v>
      </c>
      <c r="I32" s="48">
        <v>1087</v>
      </c>
      <c r="J32" s="49">
        <v>924</v>
      </c>
      <c r="K32" s="50">
        <f t="shared" si="0"/>
        <v>17.640692640692635</v>
      </c>
    </row>
    <row r="33" spans="1:24">
      <c r="A33" s="42" t="s">
        <v>644</v>
      </c>
      <c r="B33" s="52">
        <v>8</v>
      </c>
      <c r="C33" s="52">
        <v>44</v>
      </c>
      <c r="D33" s="52">
        <v>14</v>
      </c>
      <c r="E33" s="52">
        <v>39</v>
      </c>
      <c r="F33" s="52">
        <v>7</v>
      </c>
      <c r="G33" s="52">
        <v>67</v>
      </c>
      <c r="H33" s="52">
        <v>10</v>
      </c>
      <c r="I33" s="53">
        <v>189</v>
      </c>
      <c r="J33" s="49">
        <v>112</v>
      </c>
      <c r="K33" s="50">
        <f t="shared" si="0"/>
        <v>68.75</v>
      </c>
    </row>
    <row r="34" spans="1:24">
      <c r="A34" s="54"/>
      <c r="B34" s="52"/>
      <c r="C34" s="52"/>
      <c r="D34" s="52"/>
      <c r="E34" s="52"/>
      <c r="F34" s="52"/>
      <c r="G34" s="52"/>
      <c r="H34" s="52"/>
      <c r="I34" s="52"/>
      <c r="J34" s="49"/>
      <c r="K34" s="50"/>
    </row>
    <row r="35" spans="1:24">
      <c r="A35" s="55" t="s">
        <v>144</v>
      </c>
      <c r="B35" s="56">
        <f>SUM(B3:B33)</f>
        <v>2253</v>
      </c>
      <c r="C35" s="56">
        <f t="shared" ref="C35:I35" si="1">SUM(C3:C33)</f>
        <v>19641</v>
      </c>
      <c r="D35" s="56">
        <f t="shared" si="1"/>
        <v>11471</v>
      </c>
      <c r="E35" s="56">
        <f t="shared" si="1"/>
        <v>22461</v>
      </c>
      <c r="F35" s="56">
        <f t="shared" si="1"/>
        <v>4392</v>
      </c>
      <c r="G35" s="56">
        <f t="shared" si="1"/>
        <v>47210</v>
      </c>
      <c r="H35" s="56">
        <f t="shared" si="1"/>
        <v>10196</v>
      </c>
      <c r="I35" s="56">
        <f t="shared" si="1"/>
        <v>117624</v>
      </c>
      <c r="J35" s="57">
        <v>89650</v>
      </c>
      <c r="K35" s="58">
        <f t="shared" si="0"/>
        <v>31.203569436698274</v>
      </c>
      <c r="M35" s="388"/>
      <c r="N35" s="388"/>
      <c r="O35" s="388"/>
      <c r="P35" s="388"/>
      <c r="Q35" s="388"/>
      <c r="R35" s="6"/>
      <c r="S35" s="388"/>
      <c r="T35" s="6"/>
      <c r="U35" s="388"/>
      <c r="V35" s="6"/>
      <c r="W35" s="388"/>
      <c r="X35" s="388"/>
    </row>
    <row r="36" spans="1:24">
      <c r="A36" s="59"/>
      <c r="B36" s="394"/>
      <c r="C36" s="394"/>
      <c r="D36" s="394"/>
      <c r="E36" s="394"/>
      <c r="F36" s="394"/>
      <c r="G36" s="394"/>
      <c r="H36" s="394"/>
      <c r="I36" s="394"/>
      <c r="J36" s="60"/>
      <c r="K36" s="61"/>
      <c r="M36" s="388"/>
      <c r="N36" s="388"/>
      <c r="O36" s="388"/>
      <c r="P36" s="388"/>
      <c r="Q36" s="388"/>
      <c r="R36" s="388"/>
      <c r="S36" s="388"/>
      <c r="T36" s="388"/>
      <c r="U36" s="388"/>
      <c r="V36" s="388"/>
      <c r="W36" s="388"/>
      <c r="X36" s="388"/>
    </row>
    <row r="37" spans="1:24">
      <c r="M37" s="388"/>
      <c r="N37" s="388"/>
      <c r="O37" s="388"/>
      <c r="P37" s="388"/>
      <c r="Q37" s="388"/>
      <c r="R37" s="388"/>
      <c r="S37" s="388"/>
      <c r="T37" s="388"/>
      <c r="U37" s="388"/>
      <c r="V37" s="388"/>
      <c r="W37" s="388"/>
      <c r="X37" s="388"/>
    </row>
    <row r="38" spans="1:24">
      <c r="C38" s="42"/>
      <c r="D38" s="42"/>
      <c r="E38" s="42"/>
      <c r="F38" s="42"/>
      <c r="G38" s="42"/>
      <c r="H38" s="42"/>
      <c r="I38" s="42"/>
      <c r="J38" s="42"/>
      <c r="K38" s="42"/>
      <c r="M38" s="388"/>
      <c r="N38" s="388"/>
      <c r="O38" s="388"/>
      <c r="P38" s="6"/>
      <c r="Q38" s="388"/>
      <c r="R38" s="6"/>
      <c r="S38" s="388"/>
      <c r="T38" s="6"/>
      <c r="U38" s="388"/>
      <c r="V38" s="6"/>
      <c r="W38" s="388"/>
      <c r="X38" s="388"/>
    </row>
    <row r="39" spans="1:24">
      <c r="C39" s="42"/>
      <c r="D39" s="42"/>
      <c r="E39" s="42"/>
      <c r="F39" s="42"/>
      <c r="G39" s="42"/>
      <c r="H39" s="42"/>
      <c r="I39" s="42"/>
      <c r="J39" s="42"/>
      <c r="K39" s="42"/>
      <c r="L39" s="388"/>
      <c r="M39" s="388"/>
      <c r="N39" s="388"/>
      <c r="O39" s="388"/>
      <c r="P39" s="6"/>
      <c r="Q39" s="388"/>
      <c r="R39" s="6"/>
      <c r="S39" s="388"/>
      <c r="T39" s="6"/>
      <c r="U39" s="388"/>
      <c r="V39" s="388"/>
      <c r="W39" s="388"/>
      <c r="X39" s="388"/>
    </row>
    <row r="40" spans="1:24">
      <c r="A40" s="41" t="s">
        <v>108</v>
      </c>
      <c r="B40" s="41" t="s">
        <v>109</v>
      </c>
      <c r="J40" s="42"/>
      <c r="K40" s="388"/>
      <c r="L40" s="388"/>
      <c r="M40" s="388"/>
      <c r="N40" s="388"/>
      <c r="O40" s="388"/>
      <c r="P40" s="388"/>
      <c r="Q40" s="388"/>
      <c r="R40" s="388"/>
      <c r="S40" s="388"/>
      <c r="T40" s="6"/>
      <c r="U40" s="388"/>
      <c r="V40" s="6"/>
      <c r="W40" s="388"/>
      <c r="X40" s="388"/>
    </row>
    <row r="41" spans="1:24">
      <c r="A41" s="41" t="s">
        <v>110</v>
      </c>
      <c r="B41" s="41" t="s">
        <v>47</v>
      </c>
      <c r="J41" s="42"/>
      <c r="K41" s="388"/>
      <c r="L41" s="388"/>
      <c r="M41" s="388"/>
      <c r="N41" s="388"/>
      <c r="O41" s="388"/>
      <c r="P41" s="388"/>
      <c r="Q41" s="388"/>
      <c r="R41" s="388"/>
      <c r="S41" s="388"/>
      <c r="T41" s="388"/>
      <c r="U41" s="388"/>
      <c r="V41" s="6"/>
      <c r="W41" s="388"/>
      <c r="X41" s="388"/>
    </row>
    <row r="42" spans="1:24">
      <c r="J42" s="42"/>
      <c r="K42" s="388"/>
      <c r="L42" s="388"/>
      <c r="M42" s="388"/>
      <c r="N42" s="6"/>
      <c r="O42" s="388"/>
      <c r="P42" s="6"/>
      <c r="Q42" s="388"/>
      <c r="R42" s="6"/>
      <c r="S42" s="388"/>
      <c r="T42" s="6"/>
      <c r="U42" s="388"/>
      <c r="V42" s="388"/>
      <c r="W42" s="388"/>
      <c r="X42" s="388"/>
    </row>
    <row r="43" spans="1:24">
      <c r="J43" s="42"/>
      <c r="K43" s="388"/>
      <c r="L43" s="388"/>
      <c r="M43" s="388"/>
      <c r="N43" s="388"/>
      <c r="O43" s="388"/>
      <c r="P43" s="388"/>
      <c r="Q43" s="388"/>
      <c r="R43" s="388"/>
      <c r="S43" s="388"/>
      <c r="T43" s="388"/>
      <c r="U43" s="388"/>
      <c r="V43" s="388"/>
      <c r="W43" s="388"/>
      <c r="X43" s="388"/>
    </row>
    <row r="44" spans="1:24">
      <c r="J44" s="42"/>
      <c r="K44" s="388"/>
      <c r="L44" s="388"/>
      <c r="M44" s="388"/>
      <c r="N44" s="388"/>
      <c r="O44" s="388"/>
      <c r="P44" s="388"/>
      <c r="Q44" s="388"/>
      <c r="R44" s="6"/>
      <c r="S44" s="388"/>
      <c r="T44" s="6"/>
      <c r="U44" s="388"/>
      <c r="V44" s="388"/>
      <c r="W44" s="388"/>
      <c r="X44" s="388"/>
    </row>
    <row r="45" spans="1:24">
      <c r="J45" s="42"/>
      <c r="K45" s="388"/>
      <c r="L45" s="388"/>
      <c r="M45" s="388"/>
      <c r="N45" s="388"/>
      <c r="O45" s="388"/>
      <c r="P45" s="388"/>
      <c r="Q45" s="388"/>
      <c r="R45" s="388"/>
      <c r="S45" s="388"/>
      <c r="T45" s="6"/>
      <c r="U45" s="388"/>
      <c r="V45" s="388"/>
      <c r="W45" s="388"/>
      <c r="X45" s="388"/>
    </row>
    <row r="46" spans="1:24">
      <c r="J46" s="42"/>
      <c r="K46" s="388"/>
      <c r="L46" s="388"/>
      <c r="M46" s="388"/>
      <c r="N46" s="388"/>
      <c r="O46" s="388"/>
      <c r="P46" s="6"/>
      <c r="Q46" s="388"/>
      <c r="R46" s="6"/>
      <c r="S46" s="388"/>
      <c r="T46" s="6"/>
      <c r="U46" s="388"/>
      <c r="V46" s="6"/>
      <c r="W46" s="388"/>
      <c r="X46" s="388"/>
    </row>
    <row r="47" spans="1:24">
      <c r="J47" s="42"/>
      <c r="K47" s="388"/>
      <c r="L47" s="388"/>
      <c r="M47" s="388"/>
      <c r="N47" s="388"/>
      <c r="O47" s="388"/>
      <c r="P47" s="388"/>
      <c r="Q47" s="388"/>
      <c r="R47" s="388"/>
      <c r="S47" s="388"/>
      <c r="T47" s="388"/>
      <c r="U47" s="388"/>
      <c r="V47" s="6"/>
      <c r="W47" s="388"/>
      <c r="X47" s="388"/>
    </row>
    <row r="48" spans="1:24">
      <c r="J48" s="42"/>
      <c r="K48" s="388"/>
      <c r="L48" s="388"/>
      <c r="M48" s="388"/>
      <c r="N48" s="388"/>
      <c r="O48" s="388"/>
      <c r="P48" s="388"/>
      <c r="Q48" s="388"/>
      <c r="R48" s="388"/>
      <c r="S48" s="388"/>
      <c r="T48" s="6"/>
      <c r="U48" s="388"/>
      <c r="V48" s="6"/>
      <c r="W48" s="388"/>
      <c r="X48" s="388"/>
    </row>
    <row r="49" spans="10:24">
      <c r="J49" s="42"/>
      <c r="K49" s="388"/>
      <c r="L49" s="388"/>
      <c r="M49" s="388"/>
      <c r="N49" s="388"/>
      <c r="O49" s="388"/>
      <c r="P49" s="388"/>
      <c r="Q49" s="388"/>
      <c r="R49" s="388"/>
      <c r="S49" s="388"/>
      <c r="T49" s="6"/>
      <c r="U49" s="388"/>
      <c r="V49" s="6"/>
      <c r="W49" s="388"/>
      <c r="X49" s="388"/>
    </row>
    <row r="50" spans="10:24">
      <c r="J50" s="42"/>
      <c r="K50" s="388"/>
      <c r="L50" s="388"/>
      <c r="M50" s="388"/>
      <c r="N50" s="6"/>
      <c r="O50" s="388"/>
      <c r="P50" s="6"/>
      <c r="Q50" s="388"/>
      <c r="R50" s="6"/>
      <c r="S50" s="388"/>
      <c r="T50" s="6"/>
      <c r="U50" s="388"/>
      <c r="V50" s="388"/>
      <c r="W50" s="388"/>
      <c r="X50" s="388"/>
    </row>
    <row r="51" spans="10:24">
      <c r="J51" s="42"/>
      <c r="K51" s="388"/>
      <c r="L51" s="388"/>
      <c r="M51" s="388"/>
      <c r="N51" s="388"/>
      <c r="O51" s="388"/>
      <c r="P51" s="6"/>
      <c r="Q51" s="6"/>
      <c r="R51" s="6"/>
      <c r="S51" s="388"/>
      <c r="T51" s="6"/>
      <c r="U51" s="6"/>
      <c r="V51" s="6"/>
      <c r="W51" s="388"/>
      <c r="X51" s="388"/>
    </row>
    <row r="52" spans="10:24">
      <c r="J52" s="42"/>
      <c r="K52" s="388"/>
      <c r="L52" s="388"/>
      <c r="M52" s="388"/>
      <c r="N52" s="388"/>
      <c r="O52" s="388"/>
      <c r="P52" s="388"/>
      <c r="Q52" s="388"/>
      <c r="R52" s="6"/>
      <c r="S52" s="388"/>
      <c r="T52" s="6"/>
      <c r="U52" s="388"/>
      <c r="V52" s="6"/>
      <c r="W52" s="388"/>
      <c r="X52" s="388"/>
    </row>
    <row r="53" spans="10:24">
      <c r="J53" s="42"/>
      <c r="K53" s="388"/>
      <c r="L53" s="388"/>
      <c r="M53" s="388"/>
      <c r="N53" s="388"/>
      <c r="O53" s="388"/>
      <c r="P53" s="6"/>
      <c r="Q53" s="388"/>
      <c r="R53" s="6"/>
      <c r="S53" s="388"/>
      <c r="T53" s="6"/>
      <c r="U53" s="388"/>
      <c r="V53" s="6"/>
      <c r="W53" s="388"/>
      <c r="X53" s="388"/>
    </row>
    <row r="54" spans="10:24">
      <c r="J54" s="42"/>
      <c r="K54" s="388"/>
      <c r="L54" s="388"/>
      <c r="M54" s="388"/>
      <c r="N54" s="388"/>
      <c r="O54" s="388"/>
      <c r="P54" s="388"/>
      <c r="Q54" s="388"/>
      <c r="R54" s="388"/>
      <c r="S54" s="388"/>
      <c r="T54" s="388"/>
      <c r="U54" s="388"/>
      <c r="V54" s="6"/>
      <c r="W54" s="388"/>
      <c r="X54" s="388"/>
    </row>
    <row r="55" spans="10:24">
      <c r="J55" s="42"/>
      <c r="K55" s="388"/>
      <c r="L55" s="388"/>
      <c r="M55" s="388"/>
      <c r="N55" s="6"/>
      <c r="O55" s="6"/>
      <c r="P55" s="6"/>
      <c r="Q55" s="388"/>
      <c r="R55" s="6"/>
      <c r="S55" s="6"/>
      <c r="T55" s="6"/>
      <c r="U55" s="388"/>
      <c r="V55" s="6"/>
      <c r="W55" s="388"/>
      <c r="X55" s="388"/>
    </row>
    <row r="56" spans="10:24">
      <c r="J56" s="42"/>
      <c r="K56" s="388"/>
      <c r="L56" s="388"/>
      <c r="M56" s="388"/>
      <c r="N56" s="388"/>
      <c r="O56" s="388"/>
      <c r="P56" s="388"/>
      <c r="Q56" s="388"/>
      <c r="R56" s="388"/>
      <c r="S56" s="388"/>
      <c r="T56" s="6"/>
      <c r="U56" s="388"/>
      <c r="V56" s="388"/>
      <c r="W56" s="388"/>
      <c r="X56" s="388"/>
    </row>
    <row r="57" spans="10:24">
      <c r="J57" s="42"/>
      <c r="K57" s="388"/>
      <c r="L57" s="388"/>
      <c r="M57" s="388"/>
      <c r="N57" s="6"/>
      <c r="O57" s="388"/>
      <c r="P57" s="388"/>
      <c r="Q57" s="388"/>
      <c r="R57" s="6"/>
      <c r="S57" s="388"/>
      <c r="T57" s="6"/>
      <c r="U57" s="388"/>
      <c r="V57" s="6"/>
      <c r="W57" s="388"/>
      <c r="X57" s="388"/>
    </row>
    <row r="58" spans="10:24">
      <c r="J58" s="42"/>
      <c r="K58" s="388"/>
      <c r="L58" s="388"/>
      <c r="M58" s="388"/>
      <c r="N58" s="388"/>
      <c r="O58" s="388"/>
      <c r="P58" s="388"/>
      <c r="Q58" s="388"/>
      <c r="R58" s="388"/>
      <c r="S58" s="388"/>
      <c r="T58" s="6"/>
      <c r="U58" s="388"/>
      <c r="V58" s="388"/>
      <c r="W58" s="388"/>
      <c r="X58" s="388"/>
    </row>
    <row r="59" spans="10:24">
      <c r="J59" s="42"/>
      <c r="K59" s="388"/>
      <c r="L59" s="388"/>
      <c r="M59" s="388"/>
      <c r="N59" s="388"/>
      <c r="O59" s="388"/>
      <c r="P59" s="388"/>
      <c r="Q59" s="388"/>
      <c r="R59" s="6"/>
      <c r="S59" s="388"/>
      <c r="T59" s="6"/>
      <c r="U59" s="388"/>
      <c r="V59" s="6"/>
      <c r="W59" s="388"/>
      <c r="X59" s="388"/>
    </row>
    <row r="60" spans="10:24">
      <c r="J60" s="42"/>
      <c r="K60" s="388"/>
      <c r="L60" s="388"/>
      <c r="M60" s="388"/>
      <c r="N60" s="388"/>
      <c r="O60" s="388"/>
      <c r="P60" s="6"/>
      <c r="Q60" s="6"/>
      <c r="R60" s="6"/>
      <c r="S60" s="6"/>
      <c r="T60" s="6"/>
      <c r="U60" s="6"/>
      <c r="V60" s="6"/>
      <c r="W60" s="388"/>
      <c r="X60" s="388"/>
    </row>
    <row r="61" spans="10:24">
      <c r="J61" s="42"/>
      <c r="K61" s="388"/>
      <c r="L61" s="388"/>
      <c r="M61" s="388"/>
      <c r="N61" s="388"/>
      <c r="O61" s="388"/>
      <c r="P61" s="6"/>
      <c r="Q61" s="388"/>
      <c r="R61" s="6"/>
      <c r="S61" s="388"/>
      <c r="T61" s="6"/>
      <c r="U61" s="388"/>
      <c r="V61" s="6"/>
      <c r="W61" s="388"/>
      <c r="X61" s="388"/>
    </row>
    <row r="62" spans="10:24">
      <c r="J62" s="42"/>
      <c r="K62" s="388"/>
      <c r="L62" s="388"/>
      <c r="M62" s="388"/>
      <c r="N62" s="388"/>
      <c r="O62" s="388"/>
      <c r="P62" s="388"/>
      <c r="Q62" s="388"/>
      <c r="R62" s="388"/>
      <c r="S62" s="388"/>
      <c r="T62" s="388"/>
      <c r="U62" s="388"/>
      <c r="V62" s="6"/>
      <c r="W62" s="388"/>
      <c r="X62" s="388"/>
    </row>
    <row r="63" spans="10:24">
      <c r="J63" s="42"/>
      <c r="K63" s="388"/>
      <c r="L63" s="388"/>
      <c r="M63" s="388"/>
      <c r="N63" s="388"/>
      <c r="O63" s="388"/>
      <c r="P63" s="388"/>
      <c r="Q63" s="388"/>
      <c r="R63" s="388"/>
      <c r="S63" s="388"/>
      <c r="T63" s="6"/>
      <c r="U63" s="388"/>
      <c r="V63" s="6"/>
      <c r="W63" s="388"/>
      <c r="X63" s="388"/>
    </row>
    <row r="64" spans="10:24">
      <c r="J64" s="42"/>
      <c r="K64" s="388"/>
      <c r="L64" s="388"/>
      <c r="M64" s="388"/>
      <c r="N64" s="6"/>
      <c r="O64" s="6"/>
      <c r="P64" s="6"/>
      <c r="Q64" s="6"/>
      <c r="R64" s="6"/>
      <c r="S64" s="6"/>
      <c r="T64" s="6"/>
      <c r="U64" s="388"/>
      <c r="V64" s="6"/>
      <c r="W64" s="388"/>
      <c r="X64" s="388"/>
    </row>
    <row r="65" spans="10:24">
      <c r="J65" s="42"/>
      <c r="K65" s="388"/>
      <c r="L65" s="388"/>
      <c r="M65" s="388"/>
      <c r="N65" s="388"/>
      <c r="O65" s="388"/>
      <c r="P65" s="388"/>
      <c r="Q65" s="388"/>
      <c r="R65" s="388"/>
      <c r="S65" s="388"/>
      <c r="T65" s="6"/>
      <c r="U65" s="388"/>
      <c r="V65" s="388"/>
      <c r="W65" s="388"/>
      <c r="X65" s="388"/>
    </row>
    <row r="66" spans="10:24">
      <c r="J66" s="42"/>
      <c r="K66" s="388"/>
      <c r="L66" s="388"/>
      <c r="M66" s="388"/>
      <c r="N66" s="388"/>
      <c r="O66" s="388"/>
      <c r="P66" s="388"/>
      <c r="Q66" s="6"/>
      <c r="R66" s="6"/>
      <c r="S66" s="6"/>
      <c r="T66" s="6"/>
      <c r="U66" s="6"/>
      <c r="V66" s="6"/>
      <c r="W66" s="6"/>
      <c r="X66" s="6"/>
    </row>
    <row r="67" spans="10:24">
      <c r="J67" s="42"/>
      <c r="K67" s="388"/>
      <c r="L67" s="388"/>
      <c r="M67" s="388"/>
      <c r="N67" s="388"/>
      <c r="O67" s="388"/>
      <c r="P67" s="388"/>
      <c r="Q67" s="388"/>
      <c r="R67" s="6"/>
      <c r="S67" s="388"/>
      <c r="T67" s="6"/>
      <c r="U67" s="388"/>
      <c r="V67" s="388"/>
    </row>
    <row r="68" spans="10:24">
      <c r="J68" s="42"/>
      <c r="K68" s="388"/>
      <c r="L68" s="388"/>
      <c r="M68" s="388"/>
      <c r="N68" s="388"/>
      <c r="O68" s="388"/>
      <c r="P68" s="388"/>
      <c r="Q68" s="388"/>
      <c r="R68" s="388"/>
      <c r="S68" s="388"/>
      <c r="T68" s="6"/>
      <c r="U68" s="388"/>
      <c r="V68" s="388"/>
    </row>
    <row r="69" spans="10:24">
      <c r="J69" s="51"/>
      <c r="K69" s="388"/>
      <c r="L69" s="388"/>
      <c r="M69" s="388"/>
      <c r="N69" s="388"/>
      <c r="O69" s="388"/>
      <c r="P69" s="388"/>
      <c r="Q69" s="388"/>
      <c r="R69" s="388"/>
      <c r="S69" s="388"/>
      <c r="T69" s="388"/>
      <c r="U69" s="388"/>
      <c r="V69" s="388"/>
    </row>
    <row r="70" spans="10:24">
      <c r="K70" s="388"/>
      <c r="L70" s="388"/>
      <c r="M70" s="6"/>
      <c r="N70" s="6"/>
      <c r="O70" s="6"/>
      <c r="P70" s="6"/>
      <c r="Q70" s="6"/>
      <c r="R70" s="6"/>
      <c r="S70" s="6"/>
      <c r="T70" s="6"/>
    </row>
    <row r="71" spans="10:24">
      <c r="K71" s="388"/>
      <c r="L71" s="388"/>
      <c r="M71" s="388"/>
      <c r="N71" s="388"/>
      <c r="O71" s="388"/>
      <c r="P71" s="6"/>
      <c r="Q71" s="388"/>
      <c r="R71" s="6"/>
      <c r="S71" s="388"/>
      <c r="T71" s="6"/>
      <c r="U71" s="388"/>
      <c r="V71" s="388"/>
    </row>
    <row r="72" spans="10:24">
      <c r="K72" s="388"/>
      <c r="L72" s="388"/>
      <c r="M72" s="388"/>
      <c r="N72" s="388"/>
      <c r="O72" s="388"/>
      <c r="P72" s="388"/>
      <c r="Q72" s="388"/>
      <c r="R72" s="388"/>
      <c r="S72" s="388"/>
      <c r="T72" s="388"/>
      <c r="U72" s="388"/>
      <c r="V72" s="388"/>
    </row>
    <row r="73" spans="10:24">
      <c r="K73" s="388"/>
      <c r="L73" s="388"/>
      <c r="M73" s="388"/>
      <c r="N73" s="388"/>
      <c r="O73" s="388"/>
      <c r="P73" s="388"/>
      <c r="Q73" s="388"/>
      <c r="R73" s="388"/>
      <c r="S73" s="388"/>
      <c r="T73" s="388"/>
      <c r="U73" s="388"/>
      <c r="V73" s="388"/>
    </row>
    <row r="74" spans="10:24">
      <c r="K74" s="388"/>
      <c r="L74" s="388"/>
      <c r="M74" s="388"/>
      <c r="N74" s="6"/>
      <c r="O74" s="388"/>
      <c r="P74" s="6"/>
      <c r="Q74" s="388"/>
      <c r="R74" s="6"/>
      <c r="S74" s="388"/>
      <c r="T74" s="6"/>
      <c r="U74" s="388"/>
      <c r="V74" s="388"/>
    </row>
    <row r="75" spans="10:24">
      <c r="K75" s="388"/>
      <c r="L75" s="388"/>
      <c r="M75" s="388"/>
      <c r="N75" s="388"/>
      <c r="O75" s="388"/>
      <c r="P75" s="388"/>
      <c r="Q75" s="388"/>
      <c r="R75" s="388"/>
      <c r="S75" s="388"/>
      <c r="T75" s="388"/>
      <c r="U75" s="388"/>
      <c r="V75" s="388"/>
    </row>
    <row r="76" spans="10:24">
      <c r="K76" s="388"/>
      <c r="L76" s="388"/>
      <c r="M76" s="388"/>
      <c r="N76" s="388"/>
      <c r="O76" s="388"/>
      <c r="P76" s="388"/>
      <c r="Q76" s="388"/>
      <c r="R76" s="6"/>
      <c r="S76" s="388"/>
      <c r="T76" s="6"/>
      <c r="U76" s="388"/>
      <c r="V76" s="388"/>
    </row>
    <row r="77" spans="10:24">
      <c r="K77" s="388"/>
      <c r="L77" s="388"/>
      <c r="M77" s="388"/>
      <c r="N77" s="388"/>
      <c r="O77" s="388"/>
      <c r="P77" s="388"/>
      <c r="Q77" s="388"/>
      <c r="R77" s="388"/>
      <c r="S77" s="388"/>
      <c r="T77" s="6"/>
      <c r="U77" s="388"/>
      <c r="V77" s="388"/>
    </row>
    <row r="78" spans="10:24">
      <c r="K78" s="388"/>
      <c r="L78" s="388"/>
      <c r="M78" s="388"/>
      <c r="N78" s="388"/>
      <c r="O78" s="388"/>
      <c r="P78" s="388"/>
      <c r="Q78" s="388"/>
      <c r="R78" s="388"/>
      <c r="S78" s="388"/>
      <c r="T78" s="388"/>
      <c r="U78" s="388"/>
      <c r="V78" s="388"/>
    </row>
    <row r="79" spans="10:24">
      <c r="K79" s="388"/>
      <c r="L79" s="388"/>
      <c r="M79" s="388"/>
      <c r="N79" s="388"/>
      <c r="O79" s="388"/>
      <c r="P79" s="388"/>
      <c r="Q79" s="388"/>
      <c r="R79" s="388"/>
      <c r="S79" s="388"/>
      <c r="T79" s="388"/>
      <c r="U79" s="388"/>
      <c r="V79" s="388"/>
    </row>
    <row r="80" spans="10:24">
      <c r="K80" s="388"/>
      <c r="L80" s="388"/>
      <c r="M80" s="388"/>
      <c r="N80" s="388"/>
      <c r="O80" s="388"/>
      <c r="P80" s="388"/>
      <c r="Q80" s="388"/>
      <c r="R80" s="388"/>
      <c r="S80" s="388"/>
      <c r="T80" s="388"/>
      <c r="U80" s="388"/>
      <c r="V80" s="388"/>
    </row>
    <row r="81" spans="11:22">
      <c r="K81" s="388"/>
      <c r="L81" s="388"/>
      <c r="M81" s="388"/>
      <c r="N81" s="388"/>
      <c r="O81" s="388"/>
      <c r="P81" s="388"/>
      <c r="Q81" s="388"/>
      <c r="R81" s="388"/>
      <c r="S81" s="388"/>
      <c r="T81" s="388"/>
      <c r="U81" s="388"/>
      <c r="V81" s="388"/>
    </row>
    <row r="82" spans="11:22">
      <c r="K82" s="388"/>
      <c r="L82" s="388"/>
      <c r="M82" s="388"/>
      <c r="N82" s="388"/>
      <c r="O82" s="388"/>
      <c r="P82" s="6"/>
      <c r="Q82" s="388"/>
      <c r="R82" s="6"/>
      <c r="S82" s="388"/>
      <c r="T82" s="6"/>
      <c r="U82" s="388"/>
      <c r="V82" s="388"/>
    </row>
    <row r="83" spans="11:22">
      <c r="K83" s="388"/>
      <c r="L83" s="388"/>
      <c r="M83" s="388"/>
      <c r="N83" s="388"/>
      <c r="O83" s="388"/>
      <c r="P83" s="388"/>
      <c r="Q83" s="388"/>
      <c r="R83" s="388"/>
      <c r="S83" s="388"/>
      <c r="T83" s="6"/>
      <c r="U83" s="388"/>
      <c r="V83" s="388"/>
    </row>
    <row r="84" spans="11:22">
      <c r="K84" s="388"/>
      <c r="L84" s="388"/>
      <c r="M84" s="388"/>
      <c r="N84" s="388"/>
      <c r="O84" s="388"/>
      <c r="P84" s="388"/>
      <c r="Q84" s="388"/>
      <c r="R84" s="388"/>
      <c r="S84" s="388"/>
      <c r="T84" s="6"/>
      <c r="U84" s="388"/>
      <c r="V84" s="388"/>
    </row>
    <row r="85" spans="11:22">
      <c r="K85" s="388"/>
      <c r="L85" s="388"/>
      <c r="M85" s="388"/>
      <c r="N85" s="388"/>
      <c r="O85" s="388"/>
      <c r="P85" s="388"/>
      <c r="Q85" s="388"/>
      <c r="R85" s="388"/>
      <c r="S85" s="388"/>
      <c r="T85" s="6"/>
      <c r="U85" s="388"/>
      <c r="V85" s="388"/>
    </row>
    <row r="86" spans="11:22">
      <c r="K86" s="388"/>
      <c r="L86" s="388"/>
      <c r="M86" s="388"/>
      <c r="N86" s="388"/>
      <c r="O86" s="388"/>
      <c r="P86" s="388"/>
      <c r="Q86" s="388"/>
      <c r="R86" s="388"/>
      <c r="S86" s="388"/>
      <c r="T86" s="388"/>
      <c r="U86" s="388"/>
      <c r="V86" s="388"/>
    </row>
    <row r="87" spans="11:22">
      <c r="K87" s="388"/>
      <c r="L87" s="388"/>
      <c r="M87" s="388"/>
      <c r="N87" s="6"/>
      <c r="O87" s="6"/>
      <c r="P87" s="6"/>
      <c r="Q87" s="388"/>
      <c r="R87" s="6"/>
      <c r="S87" s="6"/>
      <c r="T87" s="6"/>
      <c r="U87" s="388"/>
      <c r="V87" s="388"/>
    </row>
    <row r="88" spans="11:22">
      <c r="K88" s="388"/>
      <c r="L88" s="388"/>
      <c r="M88" s="388"/>
      <c r="N88" s="388"/>
      <c r="O88" s="388"/>
      <c r="P88" s="388"/>
      <c r="Q88" s="388"/>
      <c r="R88" s="388"/>
      <c r="S88" s="388"/>
      <c r="T88" s="6"/>
      <c r="U88" s="388"/>
      <c r="V88" s="388"/>
    </row>
    <row r="89" spans="11:22">
      <c r="K89" s="388"/>
      <c r="L89" s="388"/>
      <c r="M89" s="388"/>
      <c r="N89" s="388"/>
      <c r="O89" s="388"/>
      <c r="P89" s="388"/>
      <c r="Q89" s="388"/>
      <c r="R89" s="6"/>
      <c r="S89" s="388"/>
      <c r="T89" s="6"/>
      <c r="U89" s="388"/>
      <c r="V89" s="388"/>
    </row>
    <row r="90" spans="11:22">
      <c r="K90" s="388"/>
      <c r="L90" s="388"/>
      <c r="M90" s="388"/>
      <c r="N90" s="388"/>
      <c r="O90" s="388"/>
      <c r="P90" s="388"/>
      <c r="Q90" s="388"/>
      <c r="R90" s="388"/>
      <c r="S90" s="388"/>
      <c r="T90" s="6"/>
      <c r="U90" s="388"/>
      <c r="V90" s="388"/>
    </row>
    <row r="91" spans="11:22">
      <c r="K91" s="388"/>
      <c r="L91" s="388"/>
      <c r="M91" s="388"/>
      <c r="N91" s="388"/>
      <c r="O91" s="388"/>
      <c r="P91" s="388"/>
      <c r="Q91" s="388"/>
      <c r="R91" s="6"/>
      <c r="S91" s="388"/>
      <c r="T91" s="6"/>
      <c r="U91" s="388"/>
      <c r="V91" s="388"/>
    </row>
    <row r="92" spans="11:22">
      <c r="K92" s="388"/>
      <c r="L92" s="388"/>
      <c r="M92" s="388"/>
      <c r="N92" s="388"/>
      <c r="O92" s="388"/>
      <c r="P92" s="388"/>
      <c r="Q92" s="388"/>
      <c r="R92" s="388"/>
      <c r="S92" s="388"/>
      <c r="T92" s="388"/>
      <c r="U92" s="388"/>
      <c r="V92" s="388"/>
    </row>
    <row r="93" spans="11:22">
      <c r="K93" s="388"/>
      <c r="L93" s="388"/>
      <c r="M93" s="388"/>
      <c r="N93" s="388"/>
      <c r="O93" s="388"/>
      <c r="P93" s="388"/>
      <c r="Q93" s="388"/>
      <c r="R93" s="6"/>
      <c r="S93" s="388"/>
      <c r="T93" s="6"/>
      <c r="U93" s="388"/>
      <c r="V93" s="388"/>
    </row>
    <row r="94" spans="11:22">
      <c r="K94" s="388"/>
      <c r="L94" s="388"/>
      <c r="M94" s="388"/>
      <c r="N94" s="388"/>
      <c r="O94" s="388"/>
      <c r="P94" s="388"/>
      <c r="Q94" s="388"/>
      <c r="R94" s="388"/>
      <c r="S94" s="388"/>
      <c r="T94" s="388"/>
      <c r="U94" s="388"/>
      <c r="V94" s="388"/>
    </row>
    <row r="95" spans="11:22">
      <c r="K95" s="388"/>
      <c r="L95" s="388"/>
      <c r="M95" s="388"/>
      <c r="N95" s="388"/>
      <c r="O95" s="388"/>
      <c r="P95" s="388"/>
      <c r="Q95" s="388"/>
      <c r="R95" s="388"/>
      <c r="S95" s="388"/>
      <c r="T95" s="6"/>
      <c r="U95" s="388"/>
      <c r="V95" s="388"/>
    </row>
    <row r="96" spans="11:22">
      <c r="K96" s="388"/>
      <c r="L96" s="388"/>
      <c r="M96" s="388"/>
      <c r="N96" s="6"/>
      <c r="O96" s="6"/>
      <c r="P96" s="6"/>
      <c r="Q96" s="388"/>
      <c r="R96" s="6"/>
      <c r="S96" s="6"/>
      <c r="T96" s="6"/>
      <c r="U96" s="388"/>
      <c r="V96" s="388"/>
    </row>
    <row r="97" spans="11:22">
      <c r="K97" s="388"/>
      <c r="L97" s="388"/>
      <c r="M97" s="388"/>
      <c r="N97" s="388"/>
      <c r="O97" s="388"/>
      <c r="P97" s="388"/>
      <c r="Q97" s="388"/>
      <c r="R97" s="388"/>
      <c r="S97" s="388"/>
      <c r="T97" s="6"/>
      <c r="U97" s="388"/>
      <c r="V97" s="388"/>
    </row>
    <row r="98" spans="11:22">
      <c r="K98" s="388"/>
      <c r="L98" s="388"/>
      <c r="M98" s="388"/>
      <c r="N98" s="388"/>
      <c r="O98" s="388"/>
      <c r="P98" s="388"/>
      <c r="Q98" s="388"/>
      <c r="R98" s="388"/>
      <c r="S98" s="388"/>
      <c r="T98" s="388"/>
      <c r="U98" s="388"/>
      <c r="V98" s="388"/>
    </row>
    <row r="99" spans="11:22">
      <c r="K99" s="388"/>
      <c r="L99" s="388"/>
      <c r="M99" s="388"/>
      <c r="N99" s="388"/>
      <c r="O99" s="388"/>
      <c r="P99" s="388"/>
      <c r="Q99" s="388"/>
      <c r="R99" s="6"/>
      <c r="S99" s="388"/>
      <c r="T99" s="6"/>
      <c r="U99" s="388"/>
      <c r="V99" s="388"/>
    </row>
    <row r="100" spans="11:22">
      <c r="K100" s="388"/>
      <c r="L100" s="388"/>
      <c r="M100" s="388"/>
      <c r="N100" s="388"/>
      <c r="O100" s="388"/>
      <c r="P100" s="388"/>
      <c r="Q100" s="388"/>
      <c r="R100" s="388"/>
      <c r="S100" s="388"/>
      <c r="T100" s="388"/>
      <c r="U100" s="388"/>
      <c r="V100" s="388"/>
    </row>
    <row r="101" spans="11:22">
      <c r="K101" s="388"/>
      <c r="L101" s="388"/>
      <c r="M101" s="388"/>
      <c r="N101" s="388"/>
      <c r="O101" s="388"/>
      <c r="P101" s="388"/>
      <c r="Q101" s="388"/>
      <c r="R101" s="388"/>
      <c r="S101" s="388"/>
      <c r="T101" s="388"/>
      <c r="U101" s="388"/>
      <c r="V101" s="388"/>
    </row>
    <row r="102" spans="11:22">
      <c r="K102" s="388"/>
      <c r="L102" s="388"/>
      <c r="M102" s="6"/>
      <c r="N102" s="6"/>
      <c r="O102" s="6"/>
      <c r="P102" s="6"/>
      <c r="Q102" s="6"/>
      <c r="R102" s="6"/>
      <c r="S102" s="6"/>
      <c r="T102" s="6"/>
      <c r="U102" s="6"/>
      <c r="V102" s="6"/>
    </row>
  </sheetData>
  <sheetProtection algorithmName="SHA-512" hashValue="9bhh9JbDse5ZsvQxuq1oqW7svlCsUb2WhABrN/0oyL4Wz4Vj/uoJi/JQc2FyVtOfC6UaS3+LEEvsx0yzbfiOig==" saltValue="soWJXqli8Oqns0L1+x8G7w==" spinCount="100000"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J22" sqref="J22"/>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87" t="s">
        <v>705</v>
      </c>
      <c r="B1" s="487"/>
      <c r="C1" s="487"/>
      <c r="D1" s="487"/>
      <c r="E1" s="487"/>
      <c r="F1" s="487"/>
      <c r="G1" s="487"/>
      <c r="H1" s="487"/>
      <c r="I1" s="487"/>
    </row>
    <row r="2" spans="1:19" ht="39" customHeight="1">
      <c r="A2" s="62" t="s">
        <v>97</v>
      </c>
      <c r="B2" s="63" t="s">
        <v>145</v>
      </c>
      <c r="C2" s="62" t="s">
        <v>112</v>
      </c>
      <c r="D2" s="63" t="s">
        <v>116</v>
      </c>
      <c r="E2" s="62" t="s">
        <v>114</v>
      </c>
      <c r="F2" s="63" t="s">
        <v>113</v>
      </c>
      <c r="G2" s="62" t="s">
        <v>115</v>
      </c>
      <c r="H2" s="63" t="s">
        <v>146</v>
      </c>
      <c r="I2" s="64" t="s">
        <v>147</v>
      </c>
      <c r="K2" s="370"/>
      <c r="L2" s="370"/>
      <c r="M2" s="370"/>
      <c r="N2" s="370"/>
      <c r="O2" s="370"/>
      <c r="P2" s="370"/>
      <c r="Q2" s="370"/>
      <c r="R2" s="370"/>
    </row>
    <row r="3" spans="1:19">
      <c r="A3" s="194" t="s">
        <v>702</v>
      </c>
      <c r="B3" s="139">
        <v>10962</v>
      </c>
      <c r="C3" s="139">
        <v>2404</v>
      </c>
      <c r="D3" s="139">
        <v>4513</v>
      </c>
      <c r="E3" s="139">
        <v>11071</v>
      </c>
      <c r="F3" s="139">
        <v>21012</v>
      </c>
      <c r="G3" s="139">
        <v>23286</v>
      </c>
      <c r="H3" s="139">
        <v>49215</v>
      </c>
      <c r="I3" s="141">
        <v>122463</v>
      </c>
      <c r="K3" s="6"/>
      <c r="L3" s="6"/>
      <c r="M3" s="6"/>
      <c r="N3" s="6"/>
      <c r="O3" s="6"/>
      <c r="P3" s="6"/>
      <c r="Q3" s="6"/>
      <c r="R3" s="6"/>
    </row>
    <row r="4" spans="1:19">
      <c r="K4" s="6"/>
      <c r="L4" s="6"/>
      <c r="M4" s="6"/>
      <c r="N4" s="6"/>
      <c r="O4" s="6"/>
      <c r="P4" s="6"/>
      <c r="Q4" s="6"/>
      <c r="R4" s="6"/>
    </row>
    <row r="5" spans="1:19">
      <c r="J5" s="378"/>
      <c r="K5" s="139"/>
      <c r="L5" s="139"/>
      <c r="M5" s="139"/>
      <c r="N5" s="139"/>
      <c r="O5" s="139"/>
      <c r="P5" s="139"/>
      <c r="Q5" s="139"/>
      <c r="R5" s="139"/>
      <c r="S5" s="369"/>
    </row>
    <row r="6" spans="1:19">
      <c r="J6" s="139"/>
      <c r="K6" s="139"/>
      <c r="L6" s="139"/>
      <c r="M6" s="139"/>
      <c r="N6" s="139"/>
      <c r="O6" s="139"/>
      <c r="P6" s="139"/>
      <c r="Q6" s="139"/>
      <c r="R6" s="6"/>
      <c r="S6" s="6"/>
    </row>
    <row r="7" spans="1:19">
      <c r="K7" s="6"/>
      <c r="L7" s="139"/>
      <c r="M7" s="139"/>
      <c r="N7" s="139"/>
      <c r="O7" s="139"/>
      <c r="P7" s="139"/>
      <c r="Q7" s="139"/>
      <c r="R7" s="139"/>
      <c r="S7" s="139"/>
    </row>
    <row r="8" spans="1:19">
      <c r="K8" s="6"/>
      <c r="L8" s="6"/>
      <c r="M8" s="6"/>
      <c r="N8" s="6"/>
      <c r="O8" s="6"/>
      <c r="P8" s="6"/>
      <c r="Q8" s="6"/>
      <c r="R8" s="6"/>
    </row>
    <row r="9" spans="1:19">
      <c r="K9" s="6"/>
      <c r="L9" s="6"/>
      <c r="M9" s="6"/>
      <c r="N9" s="6"/>
    </row>
    <row r="10" spans="1:19">
      <c r="G10" s="6"/>
      <c r="H10" s="6"/>
      <c r="I10" s="6"/>
      <c r="J10" s="6"/>
      <c r="L10" s="6"/>
    </row>
    <row r="11" spans="1:19">
      <c r="G11" s="6"/>
      <c r="H11" s="6"/>
      <c r="I11" s="6"/>
      <c r="J11" s="6"/>
    </row>
    <row r="12" spans="1:19">
      <c r="J12" s="139"/>
    </row>
    <row r="26" spans="1:2">
      <c r="A26" s="41" t="s">
        <v>108</v>
      </c>
      <c r="B26" s="41" t="s">
        <v>109</v>
      </c>
    </row>
    <row r="27" spans="1:2">
      <c r="A27" s="41" t="s">
        <v>110</v>
      </c>
      <c r="B27" s="41" t="s">
        <v>47</v>
      </c>
    </row>
  </sheetData>
  <sheetProtection algorithmName="SHA-512" hashValue="O9CdhZ5zZAr9bRdMLDBZGP7hnvUlhq9NF6bDfkPL8KcOJdKa3A/1Eg+nxgPf+D3nuEXC2e3tEI5oiFP+zgANLQ==" saltValue="QCB9JxezcMMf9zAYJqpPbw=="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2023-03-15T17:32:50Z</dcterms:modified>
</cp:coreProperties>
</file>