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xml"/>
  <Override PartName="/xl/charts/chart20.xml" ContentType="application/vnd.openxmlformats-officedocument.drawingml.chart+xml"/>
  <Override PartName="/xl/drawings/drawing1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7.xml" ContentType="application/vnd.openxmlformats-officedocument.drawing+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drawings/drawing19.xml" ContentType="application/vnd.openxmlformats-officedocument.drawing+xml"/>
  <Override PartName="/xl/charts/chart33.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drawings/drawing22.xml" ContentType="application/vnd.openxmlformats-officedocument.drawing+xml"/>
  <Override PartName="/xl/charts/chart35.xml" ContentType="application/vnd.openxmlformats-officedocument.drawingml.chart+xml"/>
  <Override PartName="/xl/drawings/drawing2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6.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950" yWindow="-30" windowWidth="2073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N28" i="39" l="1"/>
  <c r="M28" i="39"/>
  <c r="T52" i="41"/>
  <c r="U5" i="40" l="1"/>
  <c r="U6" i="40"/>
  <c r="U7" i="40"/>
  <c r="U8" i="40"/>
  <c r="U9" i="40"/>
  <c r="U10" i="40"/>
  <c r="U11" i="40"/>
  <c r="U12" i="40"/>
  <c r="U13" i="40"/>
  <c r="U14" i="40"/>
  <c r="U15" i="40"/>
  <c r="U16" i="40"/>
  <c r="U17" i="40"/>
  <c r="U18" i="40"/>
  <c r="U19" i="40"/>
  <c r="U20" i="40"/>
  <c r="U21" i="40"/>
  <c r="U22" i="40"/>
  <c r="U23" i="40"/>
  <c r="U24" i="40"/>
  <c r="U25" i="40"/>
  <c r="U26" i="40"/>
  <c r="U27" i="40"/>
  <c r="U28" i="40"/>
  <c r="U29" i="40"/>
  <c r="U30" i="40"/>
  <c r="U31" i="40"/>
  <c r="U32" i="40"/>
  <c r="U33" i="40"/>
  <c r="U34" i="40"/>
  <c r="U35" i="40"/>
  <c r="S5" i="40"/>
  <c r="S6" i="40"/>
  <c r="S7" i="40"/>
  <c r="S8" i="40"/>
  <c r="S9" i="40"/>
  <c r="S10" i="40"/>
  <c r="S11" i="40"/>
  <c r="S12" i="40"/>
  <c r="S13" i="40"/>
  <c r="S14" i="40"/>
  <c r="S15" i="40"/>
  <c r="S16" i="40"/>
  <c r="S17" i="40"/>
  <c r="S18" i="40"/>
  <c r="S19" i="40"/>
  <c r="S20" i="40"/>
  <c r="S21" i="40"/>
  <c r="S22" i="40"/>
  <c r="S23" i="40"/>
  <c r="S24" i="40"/>
  <c r="S25" i="40"/>
  <c r="S26" i="40"/>
  <c r="S27" i="40"/>
  <c r="S28" i="40"/>
  <c r="S29" i="40"/>
  <c r="S30" i="40"/>
  <c r="S31" i="40"/>
  <c r="S32" i="40"/>
  <c r="S33" i="40"/>
  <c r="S34" i="40"/>
  <c r="S35" i="40"/>
  <c r="Q5" i="40"/>
  <c r="Q6" i="40"/>
  <c r="Q7" i="40"/>
  <c r="Q8" i="40"/>
  <c r="Q9" i="40"/>
  <c r="Q10" i="40"/>
  <c r="Q11" i="40"/>
  <c r="Q12" i="40"/>
  <c r="Q13" i="40"/>
  <c r="Q14" i="40"/>
  <c r="Q15" i="40"/>
  <c r="Q16" i="40"/>
  <c r="Q17" i="40"/>
  <c r="Q18" i="40"/>
  <c r="Q19" i="40"/>
  <c r="Q20" i="40"/>
  <c r="Q21" i="40"/>
  <c r="Q22" i="40"/>
  <c r="Q23" i="40"/>
  <c r="Q24" i="40"/>
  <c r="Q25" i="40"/>
  <c r="Q26" i="40"/>
  <c r="Q27" i="40"/>
  <c r="Q28" i="40"/>
  <c r="Q29" i="40"/>
  <c r="Q30" i="40"/>
  <c r="Q31" i="40"/>
  <c r="Q32" i="40"/>
  <c r="Q33" i="40"/>
  <c r="Q34" i="40"/>
  <c r="Q35" i="40"/>
  <c r="O5" i="40"/>
  <c r="O6" i="40"/>
  <c r="O7" i="40"/>
  <c r="O8" i="40"/>
  <c r="O9" i="40"/>
  <c r="O10" i="40"/>
  <c r="O11" i="40"/>
  <c r="O12" i="40"/>
  <c r="O13" i="40"/>
  <c r="O14" i="40"/>
  <c r="O15" i="40"/>
  <c r="O16" i="40"/>
  <c r="O17" i="40"/>
  <c r="O18" i="40"/>
  <c r="O19" i="40"/>
  <c r="O20" i="40"/>
  <c r="O21" i="40"/>
  <c r="O22" i="40"/>
  <c r="O23" i="40"/>
  <c r="O24" i="40"/>
  <c r="O25" i="40"/>
  <c r="O26" i="40"/>
  <c r="O27" i="40"/>
  <c r="O28" i="40"/>
  <c r="O29" i="40"/>
  <c r="O30" i="40"/>
  <c r="O31" i="40"/>
  <c r="O32" i="40"/>
  <c r="O33" i="40"/>
  <c r="O34" i="40"/>
  <c r="O35" i="40"/>
  <c r="M5" i="40"/>
  <c r="M6" i="40"/>
  <c r="M7" i="40"/>
  <c r="M8" i="40"/>
  <c r="M9" i="40"/>
  <c r="M10" i="40"/>
  <c r="M11" i="40"/>
  <c r="M12" i="40"/>
  <c r="M13" i="40"/>
  <c r="M14" i="40"/>
  <c r="M15" i="40"/>
  <c r="M16" i="40"/>
  <c r="M17" i="40"/>
  <c r="M18" i="40"/>
  <c r="M19" i="40"/>
  <c r="M20" i="40"/>
  <c r="M21" i="40"/>
  <c r="M22" i="40"/>
  <c r="M23" i="40"/>
  <c r="M24" i="40"/>
  <c r="M25" i="40"/>
  <c r="M26" i="40"/>
  <c r="M27" i="40"/>
  <c r="M28" i="40"/>
  <c r="M29" i="40"/>
  <c r="M30" i="40"/>
  <c r="M31" i="40"/>
  <c r="M32" i="40"/>
  <c r="M33" i="40"/>
  <c r="M34" i="40"/>
  <c r="M35" i="40"/>
  <c r="U4" i="40"/>
  <c r="S4" i="40"/>
  <c r="Q4" i="40"/>
  <c r="O4" i="40"/>
  <c r="M4" i="40"/>
  <c r="K5" i="40"/>
  <c r="K6" i="40"/>
  <c r="K7" i="40"/>
  <c r="K8" i="40"/>
  <c r="K9" i="40"/>
  <c r="K10" i="40"/>
  <c r="K11" i="40"/>
  <c r="K12" i="40"/>
  <c r="K13" i="40"/>
  <c r="K14" i="40"/>
  <c r="K15" i="40"/>
  <c r="K16" i="40"/>
  <c r="K17" i="40"/>
  <c r="K18" i="40"/>
  <c r="K19" i="40"/>
  <c r="K20" i="40"/>
  <c r="K21" i="40"/>
  <c r="K22" i="40"/>
  <c r="K23" i="40"/>
  <c r="K24" i="40"/>
  <c r="K25" i="40"/>
  <c r="K26" i="40"/>
  <c r="K27" i="40"/>
  <c r="K28" i="40"/>
  <c r="K29" i="40"/>
  <c r="K30" i="40"/>
  <c r="K31" i="40"/>
  <c r="K32" i="40"/>
  <c r="K33" i="40"/>
  <c r="K34" i="40"/>
  <c r="K35" i="40"/>
  <c r="I5" i="40"/>
  <c r="I6" i="40"/>
  <c r="I7" i="40"/>
  <c r="I8" i="40"/>
  <c r="I9" i="40"/>
  <c r="I10" i="40"/>
  <c r="I11" i="40"/>
  <c r="I12" i="40"/>
  <c r="I13" i="40"/>
  <c r="I14" i="40"/>
  <c r="I15" i="40"/>
  <c r="I16" i="40"/>
  <c r="I17" i="40"/>
  <c r="I18" i="40"/>
  <c r="I19" i="40"/>
  <c r="I20" i="40"/>
  <c r="I21" i="40"/>
  <c r="I22" i="40"/>
  <c r="I23" i="40"/>
  <c r="I24" i="40"/>
  <c r="I25" i="40"/>
  <c r="I26" i="40"/>
  <c r="I27" i="40"/>
  <c r="I28" i="40"/>
  <c r="I29" i="40"/>
  <c r="I30" i="40"/>
  <c r="I31" i="40"/>
  <c r="I32" i="40"/>
  <c r="I33" i="40"/>
  <c r="I34" i="40"/>
  <c r="I35" i="40"/>
  <c r="G5" i="40"/>
  <c r="G6" i="40"/>
  <c r="G7" i="40"/>
  <c r="G8" i="40"/>
  <c r="G9" i="40"/>
  <c r="G10" i="40"/>
  <c r="G11" i="40"/>
  <c r="G12" i="40"/>
  <c r="G13" i="40"/>
  <c r="G14" i="40"/>
  <c r="G15" i="40"/>
  <c r="G16" i="40"/>
  <c r="G17" i="40"/>
  <c r="G18" i="40"/>
  <c r="G19" i="40"/>
  <c r="G20" i="40"/>
  <c r="G21" i="40"/>
  <c r="G22" i="40"/>
  <c r="G23" i="40"/>
  <c r="G24" i="40"/>
  <c r="G25" i="40"/>
  <c r="G26" i="40"/>
  <c r="G27" i="40"/>
  <c r="G28" i="40"/>
  <c r="G29" i="40"/>
  <c r="G30" i="40"/>
  <c r="G31" i="40"/>
  <c r="G32" i="40"/>
  <c r="G33" i="40"/>
  <c r="G34" i="40"/>
  <c r="G35" i="40"/>
  <c r="K4" i="40"/>
  <c r="I4" i="40"/>
  <c r="G4" i="40"/>
  <c r="E5" i="40"/>
  <c r="E6" i="40"/>
  <c r="E7" i="40"/>
  <c r="E8" i="40"/>
  <c r="E9" i="40"/>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4" i="40"/>
  <c r="C5" i="40"/>
  <c r="C6" i="40"/>
  <c r="C7"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4" i="40"/>
  <c r="U11" i="6" l="1"/>
  <c r="P11" i="6"/>
  <c r="K11" i="6"/>
  <c r="F11" i="6"/>
  <c r="M27" i="39" l="1"/>
  <c r="N27" i="39"/>
  <c r="T51" i="41"/>
  <c r="U10" i="6" l="1"/>
  <c r="P10" i="6"/>
  <c r="K10" i="6"/>
  <c r="F10" i="6"/>
  <c r="E10" i="6"/>
  <c r="N26" i="39" l="1"/>
  <c r="M26" i="39"/>
  <c r="T50" i="41"/>
  <c r="M25" i="39" l="1"/>
  <c r="N25" i="39"/>
  <c r="C65" i="37"/>
  <c r="B65" i="37"/>
  <c r="P26" i="37"/>
  <c r="O26" i="37"/>
  <c r="C5" i="37"/>
  <c r="E5" i="37"/>
  <c r="T49" i="41" l="1"/>
  <c r="M24" i="39" l="1"/>
  <c r="N24" i="39"/>
  <c r="T48" i="41" l="1"/>
  <c r="T47" i="41" l="1"/>
  <c r="N21" i="39" l="1"/>
  <c r="N22" i="39"/>
  <c r="N23" i="39"/>
  <c r="M23" i="39"/>
  <c r="E6" i="37" l="1"/>
  <c r="E7" i="37" s="1"/>
  <c r="E8" i="37" s="1"/>
  <c r="E9" i="37" s="1"/>
  <c r="E10" i="37" s="1"/>
  <c r="E11" i="37" s="1"/>
  <c r="E12" i="37" s="1"/>
  <c r="E13" i="37" s="1"/>
  <c r="E14" i="37" s="1"/>
  <c r="E15" i="37" s="1"/>
  <c r="E16" i="37" s="1"/>
  <c r="E17" i="37" s="1"/>
  <c r="E18" i="37" s="1"/>
  <c r="E19" i="37" s="1"/>
  <c r="C6" i="37"/>
  <c r="C7" i="37" s="1"/>
  <c r="C8" i="37" s="1"/>
  <c r="C9" i="37" s="1"/>
  <c r="C10" i="37" s="1"/>
  <c r="C11" i="37" s="1"/>
  <c r="C12" i="37" s="1"/>
  <c r="C13" i="37" s="1"/>
  <c r="C14" i="37" s="1"/>
  <c r="C15" i="37" s="1"/>
  <c r="C16" i="37" s="1"/>
  <c r="C17" i="37" s="1"/>
  <c r="C18" i="37" s="1"/>
  <c r="C19" i="37" s="1"/>
  <c r="U6" i="6" l="1"/>
  <c r="P6" i="6"/>
  <c r="K6" i="6"/>
  <c r="F6" i="6"/>
  <c r="U5" i="6" l="1"/>
  <c r="P5" i="6"/>
  <c r="K5" i="6"/>
  <c r="F5" i="6"/>
  <c r="M22" i="39"/>
  <c r="T46" i="41"/>
  <c r="M21" i="39" l="1"/>
  <c r="K20" i="39"/>
  <c r="N20" i="39" s="1"/>
  <c r="T45" i="41"/>
  <c r="E5" i="42" l="1"/>
  <c r="E4" i="42"/>
  <c r="F5" i="42"/>
  <c r="F4" i="42"/>
  <c r="U4" i="6"/>
  <c r="P4" i="6"/>
  <c r="K4" i="6"/>
  <c r="F4" i="6"/>
  <c r="H36" i="10" l="1"/>
  <c r="L21" i="39" l="1"/>
  <c r="L22" i="39"/>
  <c r="L23" i="39"/>
  <c r="L24" i="39"/>
  <c r="L25" i="39"/>
  <c r="L26" i="39"/>
  <c r="L27" i="39"/>
  <c r="L28" i="39"/>
  <c r="L29" i="39"/>
  <c r="L30" i="39"/>
  <c r="L31" i="39"/>
  <c r="L20" i="39"/>
  <c r="E15" i="6" l="1"/>
  <c r="J15" i="6"/>
  <c r="O15" i="6"/>
  <c r="T15" i="6"/>
  <c r="T14" i="6" l="1"/>
  <c r="O14" i="6"/>
  <c r="J14" i="6"/>
  <c r="E14" i="6"/>
  <c r="E13" i="6" l="1"/>
  <c r="J13" i="6"/>
  <c r="O13" i="6"/>
  <c r="T13" i="6"/>
  <c r="T12" i="6" l="1"/>
  <c r="O12" i="6"/>
  <c r="J12" i="6"/>
  <c r="E12" i="6"/>
  <c r="T10" i="6" l="1"/>
  <c r="T11" i="6"/>
  <c r="O10" i="6"/>
  <c r="O11" i="6"/>
  <c r="J10" i="6"/>
  <c r="J11" i="6"/>
  <c r="E11" i="6"/>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20" i="39" l="1"/>
  <c r="T5" i="6" l="1"/>
  <c r="T6" i="6"/>
  <c r="T4" i="6"/>
  <c r="O5" i="6"/>
  <c r="O6" i="6"/>
  <c r="O4" i="6"/>
  <c r="J6" i="6"/>
  <c r="E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C49" i="12"/>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<sst xmlns="http://schemas.openxmlformats.org/spreadsheetml/2006/main" count="1693" uniqueCount="751">
  <si>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</si>
  <si>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</si>
  <si>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</si>
  <si>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</si>
  <si>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</si>
  <si>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</si>
  <si>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</si>
  <si>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</si>
  <si>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</si>
  <si>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</si>
  <si>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</si>
  <si>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</si>
  <si>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</si>
  <si>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</si>
  <si>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</si>
  <si>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</si>
  <si>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</si>
  <si>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</si>
  <si>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</si>
  <si>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</si>
  <si>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</si>
  <si>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</si>
  <si>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</si>
  <si>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</si>
  <si>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</si>
  <si>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</si>
  <si>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</si>
  <si>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</si>
  <si>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</si>
  <si>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</si>
  <si>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</si>
  <si>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</si>
  <si>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</si>
  <si>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</si>
  <si>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</si>
  <si>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</si>
  <si>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</si>
  <si>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</si>
  <si>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</si>
  <si>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</si>
  <si>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</si>
  <si>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</si>
  <si>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</si>
  <si>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</si>
  <si>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</si>
  <si>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</si>
  <si>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</si>
  <si>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</si>
  <si>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</si>
  <si>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</si>
  <si>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</si>
  <si>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</si>
  <si>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</si>
  <si>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</si>
  <si>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</si>
  <si>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</si>
  <si>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</si>
  <si>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</si>
  <si>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</si>
  <si>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</si>
  <si>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</si>
  <si>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</si>
  <si>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</si>
  <si>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</si>
  <si>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</si>
  <si>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</si>
  <si>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</si>
  <si>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</si>
  <si>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</si>
  <si>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</si>
  <si>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</si>
  <si>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</si>
  <si>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</si>
  <si>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</si>
  <si>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</si>
  <si>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</si>
  <si>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</si>
  <si>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</si>
  <si>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</si>
  <si>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</si>
  <si>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</si>
  <si>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</si>
  <si>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</si>
  <si>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</si>
  <si>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</si>
  <si>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</si>
  <si>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</si>
  <si>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</si>
  <si>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</si>
  <si>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</si>
  <si>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</si>
  <si>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</si>
  <si>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</si>
  <si>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</si>
  <si>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</si>
  <si>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</si>
  <si>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</si>
  <si>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</si>
  <si>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</si>
  <si>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</si>
  <si>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</si>
  <si>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</si>
  <si>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</si>
  <si>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</si>
  <si>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</si>
  <si>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</si>
  <si>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</si>
  <si>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</si>
  <si>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</si>
  <si>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</si>
  <si>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</si>
  <si>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</si>
  <si>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</si>
  <si>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</si>
  <si>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</si>
  <si>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</si>
  <si>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</si>
  <si>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</si>
  <si>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</si>
  <si>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</si>
  <si>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</si>
  <si>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</si>
  <si>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</si>
  <si>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</si>
  <si>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</si>
  <si>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</si>
  <si>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</si>
  <si>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</si>
  <si>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</si>
  <si>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</si>
  <si>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</si>
  <si>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</si>
  <si>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</si>
  <si>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</si>
  <si>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</si>
  <si>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</si>
  <si>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</si>
  <si>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</si>
  <si>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</si>
  <si>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</si>
  <si>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</si>
  <si>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</si>
  <si>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</si>
  <si>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</si>
  <si>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</si>
  <si>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</si>
  <si>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</si>
  <si>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</si>
  <si>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</si>
  <si>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</si>
  <si>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</si>
  <si>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</si>
  <si>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</si>
  <si>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</si>
  <si>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</si>
  <si>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</si>
  <si>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</si>
  <si>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</si>
  <si>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</si>
  <si>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</si>
  <si>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</si>
  <si>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</si>
  <si>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</si>
  <si>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</si>
  <si>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</si>
  <si>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</si>
  <si>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</si>
  <si>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</si>
  <si>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</si>
  <si>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</si>
  <si>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</si>
  <si>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</si>
  <si>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</si>
  <si>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</si>
  <si>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</si>
  <si>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</si>
  <si>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</si>
  <si>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</si>
  <si>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</si>
  <si>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</si>
  <si>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</si>
  <si>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</si>
  <si>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</si>
  <si>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</si>
  <si>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</si>
  <si>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</si>
  <si>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</si>
  <si>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</si>
  <si>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</si>
  <si>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</si>
  <si>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</si>
  <si>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</si>
  <si>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</si>
  <si>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</si>
  <si>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</si>
  <si>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</si>
  <si>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</si>
  <si>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</si>
  <si>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</si>
  <si>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</si>
  <si>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</si>
  <si>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</si>
  <si>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</si>
  <si>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</si>
  <si>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</si>
  <si>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</si>
  <si>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</si>
  <si>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</si>
  <si>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</si>
  <si>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</si>
  <si>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</si>
  <si>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</si>
  <si>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</si>
  <si>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</si>
  <si>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</si>
  <si>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</si>
  <si>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</si>
  <si>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</si>
  <si>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</si>
  <si>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</si>
  <si>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</si>
  <si>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</si>
  <si>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</si>
  <si>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</si>
  <si>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</si>
  <si>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</si>
  <si>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</si>
  <si>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</si>
  <si>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</si>
  <si>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</si>
  <si>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</si>
  <si>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</si>
  <si>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</si>
  <si>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</si>
  <si>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</si>
  <si>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</si>
  <si>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</si>
  <si>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</si>
  <si>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</si>
  <si>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</si>
  <si>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</si>
  <si>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</si>
  <si>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</si>
  <si>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</si>
  <si>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</si>
  <si>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</si>
  <si>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</si>
  <si>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</si>
  <si>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</si>
  <si>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</si>
  <si>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</si>
  <si>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</si>
  <si>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</si>
  <si>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</si>
  <si>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</si>
  <si>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</si>
  <si>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</si>
  <si>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</si>
  <si>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</si>
  <si>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</si>
  <si>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</si>
  <si>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</si>
  <si>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</si>
  <si>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</si>
  <si>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</si>
  <si>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</si>
  <si>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</si>
  <si>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</si>
  <si>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</si>
  <si>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</si>
  <si>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</si>
  <si>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</si>
  <si>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</si>
  <si>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</si>
  <si>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</si>
  <si>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</si>
  <si>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</si>
  <si>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</si>
  <si>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</si>
  <si>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</si>
  <si>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</si>
  <si>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</si>
  <si>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</si>
  <si>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</si>
  <si>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</si>
  <si>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</si>
  <si>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</si>
  <si>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</si>
  <si>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</si>
  <si>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</si>
  <si>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</si>
  <si>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</si>
  <si>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</si>
  <si>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</si>
  <si>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</si>
  <si>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</si>
  <si>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</si>
  <si>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</si>
  <si>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</si>
  <si>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</si>
  <si>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</si>
  <si>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</si>
  <si>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</si>
  <si>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</si>
  <si>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</si>
  <si>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</si>
  <si>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</si>
  <si>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</si>
  <si>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</si>
  <si>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</si>
  <si>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</si>
  <si>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</si>
  <si>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</si>
  <si>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</si>
  <si>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</si>
  <si>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</si>
  <si>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</si>
  <si>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</si>
  <si>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</si>
  <si>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</si>
  <si>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</si>
  <si>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</si>
  <si>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</si>
  <si>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</si>
  <si>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</si>
  <si>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</si>
  <si>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</si>
  <si>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</si>
  <si>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</si>
  <si>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</si>
  <si>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</si>
  <si>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</si>
  <si>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</si>
  <si>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</si>
  <si>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</si>
  <si>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</si>
  <si>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</si>
  <si>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</si>
  <si>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</si>
  <si>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</si>
  <si>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</si>
  <si>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</si>
  <si>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</si>
  <si>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</si>
  <si>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</si>
  <si>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</si>
  <si>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</si>
  <si>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</si>
  <si>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</si>
  <si>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</si>
  <si>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</si>
  <si>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</si>
  <si>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</si>
  <si>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</si>
  <si>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</si>
  <si>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</si>
  <si>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</si>
  <si>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</si>
  <si>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</si>
  <si>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</si>
  <si>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</si>
  <si>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</si>
  <si>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</si>
  <si>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</si>
  <si>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</si>
  <si>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</si>
  <si>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</si>
  <si>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</si>
  <si>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</si>
  <si>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</si>
  <si>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</si>
  <si>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</si>
  <si>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</si>
  <si>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</si>
  <si>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</si>
  <si>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</si>
  <si>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</si>
  <si>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</si>
  <si>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</si>
  <si>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</si>
  <si>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</si>
  <si>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</si>
  <si>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</si>
  <si>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</si>
  <si>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</si>
  <si>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</si>
  <si>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</si>
  <si>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</si>
  <si>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</si>
  <si>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</si>
  <si>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</si>
  <si>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</si>
  <si>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</si>
  <si>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</si>
  <si>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</si>
  <si>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</si>
  <si>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</si>
  <si>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</si>
  <si>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</si>
  <si>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</si>
  <si>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</si>
  <si>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</si>
  <si>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</si>
  <si>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</si>
  <si>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</si>
  <si>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</si>
  <si>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</si>
  <si>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</si>
  <si>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</si>
  <si>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</si>
  <si>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</si>
  <si>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</si>
  <si>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</si>
  <si>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</si>
  <si>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</si>
  <si>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</si>
  <si>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</si>
  <si>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</si>
  <si>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</si>
  <si>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</si>
  <si>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</si>
  <si>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</si>
  <si>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</si>
  <si>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</si>
  <si>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</si>
  <si>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</si>
  <si>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</si>
  <si>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</si>
  <si>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</si>
  <si>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</si>
  <si>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</si>
  <si>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</si>
  <si>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</si>
  <si>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</si>
  <si>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</si>
  <si>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</si>
  <si>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</si>
  <si>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</si>
  <si>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</si>
  <si>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</si>
  <si>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</si>
  <si>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</si>
  <si>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</si>
  <si>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</si>
  <si>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</si>
  <si>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</si>
  <si>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</si>
  <si>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</si>
  <si>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</si>
  <si>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</si>
  <si>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</si>
  <si>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</si>
  <si>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</si>
  <si>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</si>
  <si>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</si>
  <si>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</si>
  <si>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</si>
  <si>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</si>
  <si>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</si>
  <si>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</si>
  <si>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</si>
  <si>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</si>
  <si>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</si>
  <si>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</si>
  <si>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</si>
  <si>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</si>
  <si>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</si>
  <si>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</si>
  <si>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</si>
  <si>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</si>
  <si>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</si>
  <si>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</si>
  <si>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</si>
  <si>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</si>
  <si>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</si>
  <si>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</si>
  <si>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</si>
  <si>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</si>
  <si>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</si>
  <si>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</si>
  <si>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</si>
  <si>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</si>
  <si>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</si>
  <si>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</si>
  <si>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</si>
  <si>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</si>
  <si>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</si>
  <si>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</si>
  <si>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</si>
  <si>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</si>
  <si>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</si>
  <si>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</si>
  <si>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</si>
  <si>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</si>
  <si>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</si>
  <si>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</si>
  <si>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</si>
  <si>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</si>
  <si>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</si>
  <si>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</si>
  <si>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</si>
  <si>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</si>
  <si>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</si>
  <si>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</si>
  <si>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</si>
  <si>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</si>
  <si>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</si>
  <si>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</si>
  <si>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</si>
  <si>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</si>
  <si>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</si>
  <si>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</si>
  <si>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</si>
  <si>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</si>
  <si>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</si>
  <si>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</si>
  <si>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</si>
  <si>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</si>
  <si>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</si>
  <si>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</si>
  <si>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</si>
  <si>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</si>
  <si>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</si>
  <si>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</si>
  <si>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</si>
  <si>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</si>
  <si>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</si>
  <si>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</si>
  <si>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</si>
  <si>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</si>
  <si>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</si>
  <si>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</si>
  <si>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</si>
  <si>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</si>
  <si>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</si>
  <si>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</si>
  <si>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</si>
  <si>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</si>
  <si>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</si>
  <si>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</si>
  <si>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</si>
  <si>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</si>
  <si>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</si>
  <si>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</si>
  <si>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</si>
  <si>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</si>
  <si>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</si>
  <si>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</si>
  <si>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</si>
  <si>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</si>
  <si>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</si>
  <si>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</si>
  <si>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</si>
  <si>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</si>
  <si>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</si>
  <si>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</si>
  <si>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</si>
  <si>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</si>
  <si>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</si>
  <si>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</si>
  <si>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</si>
  <si>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</si>
  <si>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</si>
  <si>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</si>
  <si>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</si>
  <si>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</si>
  <si>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</si>
  <si>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</si>
  <si>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</si>
  <si>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</si>
  <si>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</si>
  <si>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</si>
  <si>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</si>
  <si>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</si>
  <si>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</si>
  <si>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</si>
  <si>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</si>
  <si>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</si>
  <si>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</si>
  <si>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</si>
  <si>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</si>
  <si>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</si>
  <si>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</si>
  <si>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</si>
  <si>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</si>
  <si>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</si>
  <si>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</si>
  <si>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</si>
  <si>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</si>
  <si>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</si>
  <si>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</si>
  <si>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</si>
  <si>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</si>
  <si>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</si>
  <si>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</si>
  <si>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</si>
  <si>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</si>
  <si>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</si>
  <si>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</si>
  <si>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</si>
  <si>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</si>
  <si>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</si>
  <si>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</si>
  <si>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</si>
  <si>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</si>
  <si>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</si>
  <si>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</si>
  <si>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</si>
  <si>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</si>
  <si>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</si>
  <si>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</si>
  <si>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</si>
  <si>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</si>
  <si>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</si>
  <si>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</si>
  <si>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</si>
  <si>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</si>
  <si>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</si>
  <si>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</si>
  <si>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</si>
  <si>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</si>
  <si>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</si>
  <si>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</si>
  <si>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</si>
  <si>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</si>
  <si>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</si>
  <si>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</si>
  <si>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</si>
  <si>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</si>
  <si>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</si>
  <si>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</si>
  <si>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</si>
  <si>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</si>
  <si>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</si>
  <si>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</si>
  <si>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</si>
  <si>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</si>
  <si>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</si>
  <si>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</si>
  <si>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</si>
  <si>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</si>
  <si>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</si>
  <si>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</si>
  <si>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</si>
  <si>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</si>
  <si>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</si>
  <si>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</si>
  <si>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</si>
  <si>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</si>
  <si>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</si>
  <si>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</si>
  <si>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</si>
  <si>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</si>
  <si>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</si>
  <si>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</si>
  <si>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</si>
  <si>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</si>
  <si>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</si>
  <si>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</si>
  <si>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</si>
  <si>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</si>
  <si>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</si>
  <si>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</si>
  <si>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</si>
  <si>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</si>
  <si>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</si>
  <si>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</si>
  <si>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</si>
  <si>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</si>
  <si>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</si>
  <si>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</si>
  <si>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Estancia Med</t>
  </si>
  <si>
    <t>ZONA 2</t>
  </si>
  <si>
    <t>ZONA 3</t>
  </si>
  <si>
    <t xml:space="preserve">      2021 Julio</t>
  </si>
  <si>
    <t xml:space="preserve">      2021 Junio </t>
  </si>
  <si>
    <t>Población de 16 y más años según situación laboral. Comarcas de la Isla de Tenerife y Canarias, por trimestre.</t>
  </si>
  <si>
    <t>2021 Segundo trimestre</t>
  </si>
  <si>
    <t xml:space="preserve">    2021M07</t>
  </si>
  <si>
    <t>Evolución del PIB a precios de mercado  de Canarias a segundo trimestre de cada año.</t>
  </si>
  <si>
    <t xml:space="preserve">El Producto Interior Bruto (PIB) generado por la economía canaria registró un crecimiento interanual del 26,5% en el segundo trimestre de 2021 en comparación con el mismo periodo del año anterior. Este dato, conocido como la variación real del PIB, fue 6,7 puntos porcentuales superior al registrado por la economía nacional. El PIB de Canarias
se sitúa en el 83% del nivel alcanzado en el segundo trimestre de 2019, frente al 94% del indicador nacional.
En términos trimestrales, el PIB canario se incrementa un 3,9% en comparación con el primer trimestre de 2021, a nivel nacional la economía experimentó un crecimiento del 2,8%.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</si>
  <si>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segundo trimestre de 2020 con un -34,28% debido a los efectos de la pandemia, dejando en consecuencia una variación interanual en el segundo trimestre de 2021 respecto al año anterior del 26,52%
</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</si>
  <si>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</si>
  <si>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</si>
  <si>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</si>
  <si>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</si>
  <si>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</si>
  <si>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</si>
  <si>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</si>
  <si>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</si>
  <si>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</si>
  <si>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</si>
  <si>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</si>
  <si>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</si>
  <si>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</si>
  <si>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</si>
  <si>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</si>
  <si>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</si>
  <si>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</si>
  <si>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</si>
  <si>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</si>
  <si>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</si>
  <si>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</si>
  <si>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</si>
  <si>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</si>
  <si>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</si>
  <si>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</si>
  <si>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</si>
  <si>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</si>
  <si>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</si>
  <si>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</si>
  <si>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</si>
  <si>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Agosto2021</t>
  </si>
  <si>
    <t>Mes de Septiembre 2021</t>
  </si>
  <si>
    <t xml:space="preserve">      2021 Septiembre</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</si>
  <si>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septiembre 2021, en el caso de los contratos en el Sector Turístico es del 148,38% respecto a septiembre 2020, debido a que a pesar de la caída de las contrataciones como consecuencia del confinamiento domiciliario que afectó especialmente a este sector, comienza a mejorar en julio 2020 con la finalización del confinamiento el 21 de junio de ese mismo año, por lo que corresponde comparar el dato respecto a septiembre 2019, sin los efectos de la pandemia, donde todavía se observa una variación interanual de -37,38%. 
En el mismo sentido, los demandantes de empleo se reducen un 25,67% respecto a septiembre 2020, sin embargo respecto a septiembre de 2019, aumentan en un 5,14%.
Como dato favorable, podemos observar en la gráfica que comienza a a apreciarse ya una tendencia convergente en las curvas de ambas variables, lo cual refleja la progresiva recuperación del mercado laboral hacia valores anteriores a la crisis del Coronavirus.</t>
  </si>
  <si>
    <t>Paro registrado en la Isla de Tenerife según sectores económicos - Septiembre 2021</t>
  </si>
  <si>
    <t>Septiembre 2021</t>
  </si>
  <si>
    <t>Paro registrado en la Isla deTenerife según estudios terminados  - Septiembre 2021</t>
  </si>
  <si>
    <t>Paro registrado en la Isla de Tenerife según ocupaciones - Septiembre 2021</t>
  </si>
  <si>
    <r>
      <rPr>
        <b/>
        <sz val="11"/>
        <rFont val="Calibri"/>
        <family val="2"/>
        <scheme val="minor"/>
      </rPr>
      <t>El número de personas desempleadas en Canarias al finalizar el mes de septiembre 2021 es de 213.558 lo que significa una disminución en -20.699 personas con relación al mes anterior, representando una reducción del  -8,84% respecto al mes de agosto 2021. En relación al pasado año (septiembre 2020) se observa una disminución de -40.722 personas, lo que supone una reducción del paro del -16,01%
La distribución por sexos del paro en Canarias nos indica que se reduce el paro en las
mujeres en -11.843 (-8,87%), mientras que para los hombres disminuye en -8.856 
(-8,80%) respecto al mes anterior. En relación al año anterior (septiembre 2020), en los hombres desciende el paro en -22.713 (-19,83%) y en las mujeres disminuyen en -18.009 (-12,89%).</t>
    </r>
    <r>
      <rPr>
        <b/>
        <sz val="11"/>
        <color rgb="FFFF0000"/>
        <rFont val="Calibri"/>
        <family val="2"/>
        <scheme val="minor"/>
      </rPr>
      <t xml:space="preserve">
</t>
    </r>
  </si>
  <si>
    <t>Contratos registrados en la Isla de Tenerife según sectores económicos - Septiembre 2021</t>
  </si>
  <si>
    <t>Contratos registrados en la Isla deTenerife según estudios terminados  -  Septiembre 2021</t>
  </si>
  <si>
    <t>Contratos registrados en la Isla de Tenerife según ocupaciones  - Septiembre 2021</t>
  </si>
  <si>
    <t>MES DE AGOSTO</t>
  </si>
  <si>
    <t>La Recaudación acumulada del IGIC en Canarias en el mes de agosto 2021, presenta una variación interanual del -6,59 %, lo que supone una reducción de -55.593.350,12 € respecto al año anterior.</t>
  </si>
  <si>
    <t>% sobre el total de la Isla</t>
  </si>
  <si>
    <t xml:space="preserve">      2021 Julio </t>
  </si>
  <si>
    <t>Mes de Septiembre/Agosto 2021</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</si>
  <si>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92.930 personas desempleadas en Tenerife en el mes de septiembre, lo que supone 9.142 desempleados menos en relación al mes anterior, representando una reducción del 9%. 
En relación al pasado año (septiembre 2020) se observa una reducción de 16.957 personas, lo que supone un descenso del paro de -15,43%.
La distribución por sexos del paro en Tenerife nos indica que el mes de septiembre 2021 se reduce el paro en las mujeres en 5.027 (-8,7%), mientras que para los hombres disminuye en 4.115 (-9,3%) respecto al mes anterior. 
</t>
  </si>
  <si>
    <t xml:space="preserve"> Durante el mes de septiembre de 2021 se observa un aumento en las contrataciones respecto al mes anterior, con 5.304 contratos más registrados, lo que supone un aumento del 24,28% en las contrataciónes respecto a agosto 2021.  La variación interanual en el mes de septiembre 2021, es del 55,37% respecto a septiembre 2020 debido aún a los efectos sobre las contrataciones en dicho mes de 2020 como consecuncia de la pandemia, sin embargo, a pesar de mejorar respecto al año anterior, corresponde comparar el dato respecto al septiembre 2019 sin los efectos de la pandemia, donde aún tenemos una variación interanual de -19,33%.  
En cuanto a la distribución de las contrataciones teniendo en cuenta el sexo, 13.510 fueron firmadas por hombres (49,76%), mientras que fueron contratadas 13.641 mujeres (50,24%), lo que supone una diferencia en las contrataciones por sexo de 131 contratos en favor del sexo femenino. 
Por otro lado, se observa gran diferencia en la tipología de contratos ya que de los 27.151 registrados en septiembre 2021, la contratación temporal representó el 87% frente al 13% de las contrataciones indefinidas.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</si>
  <si>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septeimbre 2021 se observa una variación interanual del 55,37% respecto a septiembre 2020, sin embargo, si comparamos con las contrataciones registradas en septiembre de 2019 sin los efectos de la pandemia, cotinúan siendo en 2021 más bajas que las registradas de dicho año con un -19,33%.</t>
  </si>
  <si>
    <t>Indice de Precios de Consumo. Base 2016 Septiembre 2021</t>
  </si>
  <si>
    <t xml:space="preserve">    2021M09</t>
  </si>
  <si>
    <t xml:space="preserve">La tasa de variación interanual del IPC en la Provincia de Santa Cruz de Tenerife se sitúa en el 3,5% en septiembre de 2021, 0,8 puntos por encima del registrado el mes anterior. La tasa de variación interanual a nivel estatal  toma el valor 4%.
La tasa de variación mensual de agosto se situó en el 0,7 % y deja la variación en lo que va de año en el 2,6 %.
</t>
  </si>
  <si>
    <t>SITUACIÓN DE AFILIADOS EN ALTA POR REGÍMENES, PROVINCIAS Y AUTONOMÍAS A 30 DE SEPTIEMBRE 2021</t>
  </si>
  <si>
    <t>AFILIACIONES EN ALTA POR REGÍMENES, GÉNERO, PROVINCIAS Y COMUNIDADES AUTÓNOMAS A 30 DE SEPTIEMBRE 2021</t>
  </si>
  <si>
    <t>2021 Septiembre (p)</t>
  </si>
  <si>
    <t xml:space="preserve">Los recientes datos provisionales, de afiliaciones según situaciones laborales publicados por el Instituto Canario de Estadística (ISTAC), referidos al mes de septiembre 2021, reflejan un aumento de 13.125 afiliaciones respecto al mes anterior agosto 2021, una variación entre ambos meses del 4%.
</t>
  </si>
  <si>
    <t xml:space="preserve">2021 AGOSTO </t>
  </si>
  <si>
    <t>2021 SEPTIEMBRE (P)</t>
  </si>
  <si>
    <t>Septiembre 2021 (P)</t>
  </si>
  <si>
    <t xml:space="preserve">Septiembre 2021 </t>
  </si>
  <si>
    <t>Agosto 2021</t>
  </si>
  <si>
    <t xml:space="preserve">Los recientes datos de empresas inscirtas a la S.S. según según agragaciones de la actividad económica publicados por el Instituto Canario de Estadística (ISTAC), referidos al mes de Agosto 2021, reflejan una reducción de 52 empresas inscritas respecto al mes anterior, una variación entre ambos meses del -0,2%.
</t>
  </si>
  <si>
    <t>Mayo 2021 (ERTES  provincias Sep21)</t>
  </si>
  <si>
    <t>2º Trimestre 2021</t>
  </si>
  <si>
    <t>Año 2020</t>
  </si>
  <si>
    <t>Enero 2021</t>
  </si>
  <si>
    <t>2º Trimestre 2021
Año 2018</t>
  </si>
  <si>
    <t>* Datos de afiliados de Septiembre 2021 provisionales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</si>
</sst>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s>
  <fonts count="96">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71">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2" fontId="13" fillId="0" borderId="6" xfId="0" applyNumberFormat="1" applyFont="1" applyBorder="1" applyAlignment="1">
      <alignment horizontal="center"/>
    </xf>
    <xf numFmtId="0" fontId="7" fillId="0" borderId="0" xfId="6"/>
    <xf numFmtId="0" fontId="70" fillId="14" borderId="0" xfId="0" applyFont="1" applyFill="1" applyAlignment="1">
      <alignment horizontal="left" inden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0"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0" fontId="0" fillId="0" borderId="0" xfId="0" applyFont="1"/>
    <xf numFmtId="0" fontId="84"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3" fontId="14" fillId="0" borderId="6" xfId="0" applyNumberFormat="1" applyFont="1" applyBorder="1"/>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71" fontId="7" fillId="0" borderId="0" xfId="6" applyNumberFormat="1"/>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0" fillId="0" borderId="0" xfId="0"/>
    <xf numFmtId="0" fontId="12" fillId="34" borderId="0" xfId="22" applyFont="1" applyFill="1" applyBorder="1" applyAlignment="1">
      <alignment horizontal="center" vertical="center" wrapText="1"/>
    </xf>
    <xf numFmtId="0" fontId="0" fillId="0" borderId="0" xfId="0"/>
    <xf numFmtId="0" fontId="79" fillId="0" borderId="0" xfId="22" applyFont="1" applyFill="1" applyAlignment="1">
      <alignment horizontal="center" vertical="center" wrapText="1"/>
    </xf>
    <xf numFmtId="0" fontId="1" fillId="0" borderId="0" xfId="0" applyFont="1" applyAlignment="1">
      <alignment wrapText="1"/>
    </xf>
    <xf numFmtId="0" fontId="0" fillId="0" borderId="0" xfId="0"/>
    <xf numFmtId="169" fontId="14" fillId="0" borderId="6" xfId="0" applyNumberFormat="1" applyFont="1" applyFill="1" applyBorder="1" applyAlignment="1"/>
    <xf numFmtId="4" fontId="13" fillId="14" borderId="0" xfId="0" applyNumberFormat="1" applyFont="1" applyFill="1" applyBorder="1" applyAlignment="1"/>
    <xf numFmtId="0" fontId="61" fillId="37" borderId="0" xfId="0" applyFont="1" applyFill="1" applyBorder="1" applyAlignment="1">
      <alignment horizontal="center"/>
    </xf>
    <xf numFmtId="0" fontId="94" fillId="37" borderId="0" xfId="0" applyFont="1" applyFill="1" applyBorder="1" applyAlignment="1">
      <alignment horizontal="center" vertical="center"/>
    </xf>
    <xf numFmtId="0" fontId="64" fillId="37" borderId="0" xfId="0" applyFont="1" applyFill="1" applyAlignment="1"/>
    <xf numFmtId="0" fontId="0" fillId="9" borderId="0" xfId="0" applyFill="1" applyAlignment="1"/>
    <xf numFmtId="0" fontId="62" fillId="37" borderId="0" xfId="21" applyFont="1" applyFill="1" applyAlignment="1">
      <alignment horizontal="center"/>
    </xf>
    <xf numFmtId="0" fontId="64" fillId="37" borderId="0" xfId="0" applyFont="1" applyFill="1" applyAlignment="1">
      <alignment horizontal="center"/>
    </xf>
    <xf numFmtId="0" fontId="0" fillId="9" borderId="0" xfId="0" applyFill="1" applyAlignment="1">
      <alignment horizontal="center"/>
    </xf>
    <xf numFmtId="0" fontId="62" fillId="37" borderId="0" xfId="21" applyFont="1" applyFill="1" applyAlignment="1">
      <alignment horizontal="center" vertical="center"/>
    </xf>
    <xf numFmtId="0" fontId="65" fillId="37" borderId="0" xfId="0" applyFont="1" applyFill="1" applyBorder="1" applyAlignment="1">
      <alignment vertical="center"/>
    </xf>
    <xf numFmtId="0" fontId="63" fillId="37" borderId="0" xfId="0" applyFont="1" applyFill="1" applyAlignment="1">
      <alignment vertical="center"/>
    </xf>
    <xf numFmtId="0" fontId="64" fillId="37" borderId="0" xfId="0" applyFont="1" applyFill="1" applyAlignment="1">
      <alignment vertical="center"/>
    </xf>
    <xf numFmtId="0" fontId="0" fillId="9" borderId="0" xfId="0" applyFill="1" applyAlignment="1">
      <alignment vertical="center"/>
    </xf>
    <xf numFmtId="0" fontId="63"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5" fillId="2" borderId="0" xfId="0" applyFont="1" applyFill="1" applyAlignment="1">
      <alignment horizontal="center" vertical="center" wrapText="1"/>
    </xf>
    <xf numFmtId="0" fontId="95" fillId="2" borderId="86" xfId="0" applyFont="1" applyFill="1" applyBorder="1" applyAlignment="1">
      <alignment horizontal="center" vertical="center" wrapText="1"/>
    </xf>
    <xf numFmtId="169" fontId="0" fillId="0" borderId="86" xfId="0" applyNumberFormat="1" applyBorder="1"/>
    <xf numFmtId="0" fontId="1" fillId="0" borderId="0" xfId="0" applyFont="1" applyAlignment="1">
      <alignment horizontal="center" vertical="center" wrapText="1"/>
    </xf>
    <xf numFmtId="0" fontId="1" fillId="0" borderId="87" xfId="0" applyFont="1" applyBorder="1" applyAlignment="1">
      <alignment vertical="center" wrapText="1"/>
    </xf>
    <xf numFmtId="4" fontId="13" fillId="0" borderId="0" xfId="0" applyNumberFormat="1" applyFont="1" applyFill="1" applyBorder="1" applyAlignment="1"/>
    <xf numFmtId="4" fontId="14" fillId="0" borderId="6" xfId="0" applyNumberFormat="1" applyFont="1" applyFill="1" applyBorder="1" applyAlignment="1"/>
    <xf numFmtId="4" fontId="13" fillId="0" borderId="6" xfId="0" applyNumberFormat="1" applyFont="1" applyFill="1" applyBorder="1" applyAlignment="1"/>
    <xf numFmtId="49" fontId="94" fillId="37" borderId="0" xfId="0" applyNumberFormat="1" applyFont="1" applyFill="1" applyBorder="1" applyAlignment="1">
      <alignment horizontal="center" vertical="center"/>
    </xf>
    <xf numFmtId="49" fontId="64" fillId="37" borderId="0" xfId="0" applyNumberFormat="1" applyFont="1" applyFill="1" applyAlignment="1">
      <alignment horizontal="center" vertical="center"/>
    </xf>
    <xf numFmtId="49" fontId="64"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4" fillId="37" borderId="0" xfId="0" applyNumberFormat="1" applyFont="1" applyFill="1" applyAlignment="1">
      <alignment horizontal="center" vertical="center"/>
    </xf>
    <xf numFmtId="49" fontId="64" fillId="37" borderId="0" xfId="0" applyNumberFormat="1" applyFont="1" applyFill="1" applyAlignment="1">
      <alignment horizontal="center" vertical="center" wrapText="1"/>
    </xf>
    <xf numFmtId="0" fontId="61" fillId="37" borderId="0" xfId="0" applyFont="1" applyFill="1" applyBorder="1" applyAlignment="1"/>
    <xf numFmtId="0" fontId="94" fillId="37" borderId="0" xfId="0" applyFont="1" applyFill="1" applyBorder="1" applyAlignment="1">
      <alignment horizontal="center" vertical="center"/>
    </xf>
    <xf numFmtId="0" fontId="65"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center" vertical="center" wrapText="1"/>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0"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91"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67" fillId="0" borderId="0" xfId="22" applyFont="1" applyFill="1" applyAlignment="1">
      <alignment horizontal="center" wrapText="1"/>
    </xf>
    <xf numFmtId="0" fontId="80" fillId="0" borderId="0" xfId="0" applyFont="1" applyAlignment="1">
      <alignment horizontal="left"/>
    </xf>
    <xf numFmtId="0" fontId="0" fillId="0" borderId="0" xfId="0"/>
    <xf numFmtId="0" fontId="1" fillId="0" borderId="0" xfId="0" applyFont="1" applyAlignment="1">
      <alignment horizontal="center" wrapText="1"/>
    </xf>
    <xf numFmtId="0" fontId="79"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CD7D-4FC8-8851-091BE8981F3F}"/>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CD7D-4FC8-8851-091BE8981F3F}"/>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numCache>
            </c:numRef>
          </c:val>
          <c:smooth val="0"/>
          <c:extLst>
            <c:ext xmlns:c16="http://schemas.microsoft.com/office/drawing/2014/chart" uri="{C3380CC4-5D6E-409C-BE32-E72D297353CC}">
              <c16:uniqueId val="{00000002-CD7D-4FC8-8851-091BE8981F3F}"/>
            </c:ext>
          </c:extLst>
        </c:ser>
        <c:dLbls>
          <c:showLegendKey val="0"/>
          <c:showVal val="0"/>
          <c:showCatName val="0"/>
          <c:showSerName val="0"/>
          <c:showPercent val="0"/>
          <c:showBubbleSize val="0"/>
        </c:dLbls>
        <c:marker val="1"/>
        <c:smooth val="0"/>
        <c:axId val="199808000"/>
        <c:axId val="198516032"/>
      </c:lineChart>
      <c:catAx>
        <c:axId val="199808000"/>
        <c:scaling>
          <c:orientation val="minMax"/>
        </c:scaling>
        <c:delete val="0"/>
        <c:axPos val="b"/>
        <c:numFmt formatCode="General" sourceLinked="1"/>
        <c:majorTickMark val="out"/>
        <c:minorTickMark val="none"/>
        <c:tickLblPos val="nextTo"/>
        <c:crossAx val="198516032"/>
        <c:crosses val="autoZero"/>
        <c:auto val="1"/>
        <c:lblAlgn val="ctr"/>
        <c:lblOffset val="100"/>
        <c:noMultiLvlLbl val="0"/>
      </c:catAx>
      <c:valAx>
        <c:axId val="198516032"/>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19980800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TURISMO_3!$T$4:$T$17</c:f>
              <c:strCache>
                <c:ptCount val="14"/>
                <c:pt idx="0">
                  <c:v>      2020 Julio</c:v>
                </c:pt>
                <c:pt idx="1">
                  <c:v>      2020 Agosto</c:v>
                </c:pt>
                <c:pt idx="2">
                  <c:v>      2020 Septiembre</c:v>
                </c:pt>
                <c:pt idx="3">
                  <c:v>      2020 Octubre</c:v>
                </c:pt>
                <c:pt idx="4">
                  <c:v>      2020 Noviembre</c:v>
                </c:pt>
                <c:pt idx="5">
                  <c:v>      2020 Diciembre</c:v>
                </c:pt>
                <c:pt idx="6">
                  <c:v>      2021 Enero</c:v>
                </c:pt>
                <c:pt idx="7">
                  <c:v>      2021 Febrero</c:v>
                </c:pt>
                <c:pt idx="8">
                  <c:v>      2021 Marzo</c:v>
                </c:pt>
                <c:pt idx="9">
                  <c:v>      2021 Abril</c:v>
                </c:pt>
                <c:pt idx="10">
                  <c:v>      2021 Mayo</c:v>
                </c:pt>
                <c:pt idx="11">
                  <c:v>      2021 Junio </c:v>
                </c:pt>
                <c:pt idx="12">
                  <c:v>      2021 Julio </c:v>
                </c:pt>
                <c:pt idx="13">
                  <c:v>      2021 Agosto</c:v>
                </c:pt>
              </c:strCache>
            </c:strRef>
          </c:cat>
          <c:val>
            <c:numRef>
              <c:f>TURISMO_3!$U$4:$U$17</c:f>
              <c:numCache>
                <c:formatCode>#,##0</c:formatCode>
                <c:ptCount val="14"/>
                <c:pt idx="0">
                  <c:v>72140</c:v>
                </c:pt>
                <c:pt idx="1">
                  <c:v>71620</c:v>
                </c:pt>
                <c:pt idx="2">
                  <c:v>71630</c:v>
                </c:pt>
                <c:pt idx="3">
                  <c:v>71450</c:v>
                </c:pt>
                <c:pt idx="4">
                  <c:v>70313</c:v>
                </c:pt>
                <c:pt idx="5">
                  <c:v>68917</c:v>
                </c:pt>
                <c:pt idx="6">
                  <c:v>67851</c:v>
                </c:pt>
                <c:pt idx="7">
                  <c:v>67726</c:v>
                </c:pt>
                <c:pt idx="8">
                  <c:v>67340</c:v>
                </c:pt>
                <c:pt idx="9">
                  <c:v>67121</c:v>
                </c:pt>
                <c:pt idx="10">
                  <c:v>67593</c:v>
                </c:pt>
                <c:pt idx="11">
                  <c:v>67172</c:v>
                </c:pt>
                <c:pt idx="12">
                  <c:v>69094</c:v>
                </c:pt>
                <c:pt idx="13">
                  <c:v>72856</c:v>
                </c:pt>
              </c:numCache>
            </c:numRef>
          </c:val>
          <c:extLst>
            <c:ext xmlns:c16="http://schemas.microsoft.com/office/drawing/2014/chart" uri="{C3380CC4-5D6E-409C-BE32-E72D297353CC}">
              <c16:uniqueId val="{00000000-11C5-4AC5-8BF8-E0190158F7D7}"/>
            </c:ext>
          </c:extLst>
        </c:ser>
        <c:dLbls>
          <c:showLegendKey val="0"/>
          <c:showVal val="0"/>
          <c:showCatName val="0"/>
          <c:showSerName val="0"/>
          <c:showPercent val="0"/>
          <c:showBubbleSize val="0"/>
        </c:dLbls>
        <c:gapWidth val="220"/>
        <c:axId val="205747712"/>
        <c:axId val="205815808"/>
      </c:barChart>
      <c:catAx>
        <c:axId val="20574771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815808"/>
        <c:crosses val="autoZero"/>
        <c:auto val="1"/>
        <c:lblAlgn val="ctr"/>
        <c:lblOffset val="100"/>
        <c:noMultiLvlLbl val="0"/>
      </c:catAx>
      <c:valAx>
        <c:axId val="205815808"/>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7477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TURISMO_3!$T$4:$T$17</c:f>
              <c:strCache>
                <c:ptCount val="14"/>
                <c:pt idx="0">
                  <c:v>      2020 Julio</c:v>
                </c:pt>
                <c:pt idx="1">
                  <c:v>      2020 Agosto</c:v>
                </c:pt>
                <c:pt idx="2">
                  <c:v>      2020 Septiembre</c:v>
                </c:pt>
                <c:pt idx="3">
                  <c:v>      2020 Octubre</c:v>
                </c:pt>
                <c:pt idx="4">
                  <c:v>      2020 Noviembre</c:v>
                </c:pt>
                <c:pt idx="5">
                  <c:v>      2020 Diciembre</c:v>
                </c:pt>
                <c:pt idx="6">
                  <c:v>      2021 Enero</c:v>
                </c:pt>
                <c:pt idx="7">
                  <c:v>      2021 Febrero</c:v>
                </c:pt>
                <c:pt idx="8">
                  <c:v>      2021 Marzo</c:v>
                </c:pt>
                <c:pt idx="9">
                  <c:v>      2021 Abril</c:v>
                </c:pt>
                <c:pt idx="10">
                  <c:v>      2021 Mayo</c:v>
                </c:pt>
                <c:pt idx="11">
                  <c:v>      2021 Junio </c:v>
                </c:pt>
                <c:pt idx="12">
                  <c:v>      2021 Julio </c:v>
                </c:pt>
                <c:pt idx="13">
                  <c:v>      2021 Agosto</c:v>
                </c:pt>
              </c:strCache>
            </c:strRef>
          </c:cat>
          <c:val>
            <c:numRef>
              <c:f>TURISMO_3!$V$4:$V$17</c:f>
              <c:numCache>
                <c:formatCode>#,##0</c:formatCode>
                <c:ptCount val="14"/>
                <c:pt idx="0">
                  <c:v>5983</c:v>
                </c:pt>
                <c:pt idx="1">
                  <c:v>6028</c:v>
                </c:pt>
                <c:pt idx="2">
                  <c:v>6037</c:v>
                </c:pt>
                <c:pt idx="3">
                  <c:v>6059</c:v>
                </c:pt>
                <c:pt idx="4">
                  <c:v>6076</c:v>
                </c:pt>
                <c:pt idx="5">
                  <c:v>5957</c:v>
                </c:pt>
                <c:pt idx="6">
                  <c:v>5886</c:v>
                </c:pt>
                <c:pt idx="7">
                  <c:v>5902</c:v>
                </c:pt>
                <c:pt idx="8">
                  <c:v>5862</c:v>
                </c:pt>
                <c:pt idx="9">
                  <c:v>5855</c:v>
                </c:pt>
                <c:pt idx="10">
                  <c:v>5947</c:v>
                </c:pt>
                <c:pt idx="11">
                  <c:v>5947</c:v>
                </c:pt>
                <c:pt idx="12">
                  <c:v>6039</c:v>
                </c:pt>
                <c:pt idx="13">
                  <c:v>6055</c:v>
                </c:pt>
              </c:numCache>
            </c:numRef>
          </c:val>
          <c:smooth val="0"/>
          <c:extLst>
            <c:ext xmlns:c16="http://schemas.microsoft.com/office/drawing/2014/chart" uri="{C3380CC4-5D6E-409C-BE32-E72D297353CC}">
              <c16:uniqueId val="{00000000-A892-443A-80D9-96E8DD80F4B4}"/>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05748224"/>
        <c:axId val="205817536"/>
      </c:lineChart>
      <c:catAx>
        <c:axId val="2057482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05817536"/>
        <c:crosses val="autoZero"/>
        <c:auto val="1"/>
        <c:lblAlgn val="ctr"/>
        <c:lblOffset val="100"/>
        <c:noMultiLvlLbl val="0"/>
      </c:catAx>
      <c:valAx>
        <c:axId val="205817536"/>
        <c:scaling>
          <c:orientation val="minMax"/>
        </c:scaling>
        <c:delete val="1"/>
        <c:axPos val="l"/>
        <c:numFmt formatCode="#,##0" sourceLinked="1"/>
        <c:majorTickMark val="none"/>
        <c:minorTickMark val="none"/>
        <c:tickLblPos val="nextTo"/>
        <c:crossAx val="205748224"/>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pt idx="5">
                  <c:v>118831</c:v>
                </c:pt>
                <c:pt idx="6">
                  <c:v>110583</c:v>
                </c:pt>
                <c:pt idx="7">
                  <c:v>102072</c:v>
                </c:pt>
                <c:pt idx="8">
                  <c:v>92930</c:v>
                </c:pt>
              </c:numCache>
            </c:numRef>
          </c:val>
          <c:extLst>
            <c:ext xmlns:c16="http://schemas.microsoft.com/office/drawing/2014/chart" uri="{C3380CC4-5D6E-409C-BE32-E72D297353CC}">
              <c16:uniqueId val="{00000000-26E2-46FB-B691-8D628E590146}"/>
            </c:ext>
          </c:extLst>
        </c:ser>
        <c:dLbls>
          <c:showLegendKey val="0"/>
          <c:showVal val="0"/>
          <c:showCatName val="0"/>
          <c:showSerName val="0"/>
          <c:showPercent val="0"/>
          <c:showBubbleSize val="0"/>
        </c:dLbls>
        <c:gapWidth val="326"/>
        <c:overlap val="-58"/>
        <c:axId val="206046720"/>
        <c:axId val="205819264"/>
      </c:barChart>
      <c:dateAx>
        <c:axId val="206046720"/>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19264"/>
        <c:crosses val="autoZero"/>
        <c:auto val="1"/>
        <c:lblOffset val="100"/>
        <c:baseTimeUnit val="months"/>
      </c:dateAx>
      <c:valAx>
        <c:axId val="205819264"/>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60467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pt idx="5">
                  <c:v>53671</c:v>
                </c:pt>
                <c:pt idx="6">
                  <c:v>48707</c:v>
                </c:pt>
                <c:pt idx="7">
                  <c:v>44328</c:v>
                </c:pt>
                <c:pt idx="8">
                  <c:v>40213</c:v>
                </c:pt>
              </c:numCache>
            </c:numRef>
          </c:val>
          <c:extLst>
            <c:ext xmlns:c16="http://schemas.microsoft.com/office/drawing/2014/chart" uri="{C3380CC4-5D6E-409C-BE32-E72D297353CC}">
              <c16:uniqueId val="{00000000-14E7-4E79-A182-68E2001F2956}"/>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pt idx="5">
                  <c:v>65160</c:v>
                </c:pt>
                <c:pt idx="6">
                  <c:v>61876</c:v>
                </c:pt>
                <c:pt idx="7">
                  <c:v>57744</c:v>
                </c:pt>
                <c:pt idx="8">
                  <c:v>52717</c:v>
                </c:pt>
              </c:numCache>
            </c:numRef>
          </c:val>
          <c:extLst>
            <c:ext xmlns:c16="http://schemas.microsoft.com/office/drawing/2014/chart" uri="{C3380CC4-5D6E-409C-BE32-E72D297353CC}">
              <c16:uniqueId val="{00000001-14E7-4E79-A182-68E2001F2956}"/>
            </c:ext>
          </c:extLst>
        </c:ser>
        <c:dLbls>
          <c:showLegendKey val="0"/>
          <c:showVal val="0"/>
          <c:showCatName val="0"/>
          <c:showSerName val="0"/>
          <c:showPercent val="0"/>
          <c:showBubbleSize val="0"/>
        </c:dLbls>
        <c:gapWidth val="164"/>
        <c:overlap val="-35"/>
        <c:axId val="206047744"/>
        <c:axId val="205820992"/>
      </c:barChart>
      <c:dateAx>
        <c:axId val="206047744"/>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820992"/>
        <c:crosses val="autoZero"/>
        <c:auto val="1"/>
        <c:lblOffset val="100"/>
        <c:baseTimeUnit val="months"/>
      </c:dateAx>
      <c:valAx>
        <c:axId val="20582099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60477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63F6-46E9-8647-F025A59E5B71}"/>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63F6-46E9-8647-F025A59E5B71}"/>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63F6-46E9-8647-F025A59E5B71}"/>
            </c:ext>
          </c:extLst>
        </c:ser>
        <c:dLbls>
          <c:showLegendKey val="0"/>
          <c:showVal val="0"/>
          <c:showCatName val="0"/>
          <c:showSerName val="0"/>
          <c:showPercent val="0"/>
          <c:showBubbleSize val="0"/>
        </c:dLbls>
        <c:axId val="205823296"/>
        <c:axId val="206176256"/>
      </c:scatterChart>
      <c:valAx>
        <c:axId val="205823296"/>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6176256"/>
        <c:crosses val="autoZero"/>
        <c:crossBetween val="midCat"/>
      </c:valAx>
      <c:valAx>
        <c:axId val="20617625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8232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3BEF-4AB1-95B5-4C906288A7AA}"/>
            </c:ext>
          </c:extLst>
        </c:ser>
        <c:dLbls>
          <c:showLegendKey val="0"/>
          <c:showVal val="0"/>
          <c:showCatName val="0"/>
          <c:showSerName val="0"/>
          <c:showPercent val="0"/>
          <c:showBubbleSize val="0"/>
        </c:dLbls>
        <c:gapWidth val="355"/>
        <c:overlap val="-70"/>
        <c:axId val="206266368"/>
        <c:axId val="206178560"/>
      </c:barChart>
      <c:catAx>
        <c:axId val="20626636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6178560"/>
        <c:crosses val="autoZero"/>
        <c:auto val="1"/>
        <c:lblAlgn val="ctr"/>
        <c:lblOffset val="100"/>
        <c:noMultiLvlLbl val="0"/>
      </c:catAx>
      <c:valAx>
        <c:axId val="206178560"/>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6266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8110-49BD-BFC4-8A3D870251DD}"/>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8110-49BD-BFC4-8A3D870251DD}"/>
            </c:ext>
          </c:extLst>
        </c:ser>
        <c:dLbls>
          <c:showLegendKey val="0"/>
          <c:showVal val="0"/>
          <c:showCatName val="0"/>
          <c:showSerName val="0"/>
          <c:showPercent val="0"/>
          <c:showBubbleSize val="0"/>
        </c:dLbls>
        <c:gapWidth val="150"/>
        <c:axId val="205271040"/>
        <c:axId val="206180288"/>
      </c:barChart>
      <c:catAx>
        <c:axId val="205271040"/>
        <c:scaling>
          <c:orientation val="minMax"/>
        </c:scaling>
        <c:delete val="0"/>
        <c:axPos val="b"/>
        <c:numFmt formatCode="General" sourceLinked="1"/>
        <c:majorTickMark val="out"/>
        <c:minorTickMark val="none"/>
        <c:tickLblPos val="nextTo"/>
        <c:crossAx val="206180288"/>
        <c:crosses val="autoZero"/>
        <c:auto val="1"/>
        <c:lblAlgn val="ctr"/>
        <c:lblOffset val="100"/>
        <c:noMultiLvlLbl val="0"/>
      </c:catAx>
      <c:valAx>
        <c:axId val="206180288"/>
        <c:scaling>
          <c:orientation val="minMax"/>
        </c:scaling>
        <c:delete val="0"/>
        <c:axPos val="l"/>
        <c:majorGridlines/>
        <c:numFmt formatCode="#,##0" sourceLinked="1"/>
        <c:majorTickMark val="out"/>
        <c:minorTickMark val="none"/>
        <c:tickLblPos val="nextTo"/>
        <c:crossAx val="20527104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Septiembre </a:t>
            </a:r>
            <a:r>
              <a:rPr lang="es-ES">
                <a:solidFill>
                  <a:schemeClr val="accent5">
                    <a:lumMod val="50000"/>
                  </a:schemeClr>
                </a:solidFill>
              </a:rPr>
              <a:t>2021</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Septiembre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E1A-41A1-87BB-C108C534561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E1A-41A1-87BB-C108C534561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E1A-41A1-87BB-C108C534561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E1A-41A1-87BB-C108C534561E}"/>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6E1A-41A1-87BB-C108C534561E}"/>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6E1A-41A1-87BB-C108C534561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6E1A-41A1-87BB-C108C534561E}"/>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E1A-41A1-87BB-C108C534561E}"/>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E1A-41A1-87BB-C108C534561E}"/>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E1A-41A1-87BB-C108C534561E}"/>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7543</c:v>
                </c:pt>
                <c:pt idx="1">
                  <c:v>1703</c:v>
                </c:pt>
                <c:pt idx="2">
                  <c:v>3629</c:v>
                </c:pt>
                <c:pt idx="3">
                  <c:v>8656</c:v>
                </c:pt>
                <c:pt idx="4">
                  <c:v>16286</c:v>
                </c:pt>
                <c:pt idx="5">
                  <c:v>15337</c:v>
                </c:pt>
                <c:pt idx="6">
                  <c:v>39776</c:v>
                </c:pt>
              </c:numCache>
            </c:numRef>
          </c:val>
          <c:extLst>
            <c:ext xmlns:c16="http://schemas.microsoft.com/office/drawing/2014/chart" uri="{C3380CC4-5D6E-409C-BE32-E72D297353CC}">
              <c16:uniqueId val="{0000000E-6E1A-41A1-87BB-C108C534561E}"/>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6E1A-41A1-87BB-C108C534561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6E1A-41A1-87BB-C108C534561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6E1A-41A1-87BB-C108C534561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6E1A-41A1-87BB-C108C534561E}"/>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6E1A-41A1-87BB-C108C534561E}"/>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6E1A-41A1-87BB-C108C534561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6E1A-41A1-87BB-C108C534561E}"/>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6E1A-41A1-87BB-C108C534561E}"/>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Septiembre</a:t>
            </a:r>
            <a:r>
              <a:rPr lang="en-US">
                <a:solidFill>
                  <a:schemeClr val="accent5">
                    <a:lumMod val="50000"/>
                  </a:schemeClr>
                </a:solidFill>
              </a:rPr>
              <a:t> 2021</a:t>
            </a:r>
          </a:p>
        </c:rich>
      </c:tx>
      <c:overlay val="0"/>
      <c:spPr>
        <a:noFill/>
        <a:ln>
          <a:noFill/>
        </a:ln>
        <a:effectLst/>
      </c:spPr>
    </c:title>
    <c:autoTitleDeleted val="0"/>
    <c:plotArea>
      <c:layout/>
      <c:doughnutChart>
        <c:varyColors val="1"/>
        <c:ser>
          <c:idx val="0"/>
          <c:order val="0"/>
          <c:tx>
            <c:strRef>
              <c:f>PARO_5!$A$3</c:f>
              <c:strCache>
                <c:ptCount val="1"/>
                <c:pt idx="0">
                  <c:v>Septiembre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0AA-4A11-9F67-D37486FE111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0AA-4A11-9F67-D37486FE111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0AA-4A11-9F67-D37486FE111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0AA-4A11-9F67-D37486FE111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0AA-4A11-9F67-D37486FE1119}"/>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AA-4A11-9F67-D37486FE1119}"/>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0AA-4A11-9F67-D37486FE111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72</c:v>
                </c:pt>
                <c:pt idx="1">
                  <c:v>51627</c:v>
                </c:pt>
                <c:pt idx="2">
                  <c:v>29936</c:v>
                </c:pt>
                <c:pt idx="3">
                  <c:v>6012</c:v>
                </c:pt>
                <c:pt idx="4">
                  <c:v>5283</c:v>
                </c:pt>
              </c:numCache>
            </c:numRef>
          </c:val>
          <c:extLst>
            <c:ext xmlns:c16="http://schemas.microsoft.com/office/drawing/2014/chart" uri="{C3380CC4-5D6E-409C-BE32-E72D297353CC}">
              <c16:uniqueId val="{0000000A-40AA-4A11-9F67-D37486FE1119}"/>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Septiembre</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Septiembre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315-4545-8746-F3058377896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315-4545-8746-F3058377896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315-4545-8746-F3058377896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315-4545-8746-F3058377896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315-4545-8746-F3058377896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315-4545-8746-F3058377896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315-4545-8746-F3058377896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B315-4545-8746-F3058377896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B315-4545-8746-F3058377896B}"/>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B315-4545-8746-F3058377896B}"/>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15-4545-8746-F3058377896B}"/>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15-4545-8746-F3058377896B}"/>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15-4545-8746-F3058377896B}"/>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15-4545-8746-F3058377896B}"/>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315-4545-8746-F3058377896B}"/>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315-4545-8746-F3058377896B}"/>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15-4545-8746-F3058377896B}"/>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15-4545-8746-F3058377896B}"/>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315-4545-8746-F3058377896B}"/>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315-4545-8746-F3058377896B}"/>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51</c:v>
                </c:pt>
                <c:pt idx="1">
                  <c:v>470</c:v>
                </c:pt>
                <c:pt idx="2">
                  <c:v>5437</c:v>
                </c:pt>
                <c:pt idx="3">
                  <c:v>5394</c:v>
                </c:pt>
                <c:pt idx="4">
                  <c:v>9894</c:v>
                </c:pt>
                <c:pt idx="5">
                  <c:v>32898</c:v>
                </c:pt>
                <c:pt idx="6">
                  <c:v>1114</c:v>
                </c:pt>
                <c:pt idx="7">
                  <c:v>8764</c:v>
                </c:pt>
                <c:pt idx="8">
                  <c:v>3447</c:v>
                </c:pt>
                <c:pt idx="9">
                  <c:v>25461</c:v>
                </c:pt>
              </c:numCache>
            </c:numRef>
          </c:val>
          <c:extLst>
            <c:ext xmlns:c16="http://schemas.microsoft.com/office/drawing/2014/chart" uri="{C3380CC4-5D6E-409C-BE32-E72D297353CC}">
              <c16:uniqueId val="{00000014-B315-4545-8746-F3058377896B}"/>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A052-46E4-8120-25E1A0E1DBC6}"/>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A052-46E4-8120-25E1A0E1DBC6}"/>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pt idx="5">
                  <c:v>663886</c:v>
                </c:pt>
                <c:pt idx="6">
                  <c:v>1188881</c:v>
                </c:pt>
                <c:pt idx="7">
                  <c:v>1755838</c:v>
                </c:pt>
              </c:numCache>
            </c:numRef>
          </c:val>
          <c:extLst>
            <c:ext xmlns:c16="http://schemas.microsoft.com/office/drawing/2014/chart" uri="{C3380CC4-5D6E-409C-BE32-E72D297353CC}">
              <c16:uniqueId val="{00000002-A052-46E4-8120-25E1A0E1DBC6}"/>
            </c:ext>
          </c:extLst>
        </c:ser>
        <c:dLbls>
          <c:showLegendKey val="0"/>
          <c:showVal val="0"/>
          <c:showCatName val="0"/>
          <c:showSerName val="0"/>
          <c:showPercent val="0"/>
          <c:showBubbleSize val="0"/>
        </c:dLbls>
        <c:gapWidth val="150"/>
        <c:axId val="199808512"/>
        <c:axId val="199517312"/>
      </c:barChart>
      <c:catAx>
        <c:axId val="199808512"/>
        <c:scaling>
          <c:orientation val="minMax"/>
        </c:scaling>
        <c:delete val="0"/>
        <c:axPos val="b"/>
        <c:numFmt formatCode="General" sourceLinked="1"/>
        <c:majorTickMark val="out"/>
        <c:minorTickMark val="none"/>
        <c:tickLblPos val="nextTo"/>
        <c:crossAx val="199517312"/>
        <c:crosses val="autoZero"/>
        <c:auto val="1"/>
        <c:lblAlgn val="ctr"/>
        <c:lblOffset val="100"/>
        <c:noMultiLvlLbl val="0"/>
      </c:catAx>
      <c:valAx>
        <c:axId val="19951731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19980851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Septiembre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5532</c:v>
                </c:pt>
                <c:pt idx="1">
                  <c:v>4079</c:v>
                </c:pt>
                <c:pt idx="2">
                  <c:v>37543</c:v>
                </c:pt>
                <c:pt idx="3">
                  <c:v>754</c:v>
                </c:pt>
                <c:pt idx="4">
                  <c:v>3375</c:v>
                </c:pt>
                <c:pt idx="5">
                  <c:v>332</c:v>
                </c:pt>
                <c:pt idx="6">
                  <c:v>40213</c:v>
                </c:pt>
              </c:numCache>
            </c:numRef>
          </c:val>
          <c:extLst>
            <c:ext xmlns:c16="http://schemas.microsoft.com/office/drawing/2014/chart" uri="{C3380CC4-5D6E-409C-BE32-E72D297353CC}">
              <c16:uniqueId val="{00000000-0E03-4737-90DC-EA8C679C7722}"/>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7371</c:v>
                </c:pt>
                <c:pt idx="1">
                  <c:v>5149</c:v>
                </c:pt>
                <c:pt idx="2">
                  <c:v>50949</c:v>
                </c:pt>
                <c:pt idx="3">
                  <c:v>762</c:v>
                </c:pt>
                <c:pt idx="4">
                  <c:v>4399</c:v>
                </c:pt>
                <c:pt idx="5">
                  <c:v>383</c:v>
                </c:pt>
                <c:pt idx="6">
                  <c:v>52717</c:v>
                </c:pt>
              </c:numCache>
            </c:numRef>
          </c:val>
          <c:extLst>
            <c:ext xmlns:c16="http://schemas.microsoft.com/office/drawing/2014/chart" uri="{C3380CC4-5D6E-409C-BE32-E72D297353CC}">
              <c16:uniqueId val="{00000001-0E03-4737-90DC-EA8C679C7722}"/>
            </c:ext>
          </c:extLst>
        </c:ser>
        <c:dLbls>
          <c:dLblPos val="outEnd"/>
          <c:showLegendKey val="0"/>
          <c:showVal val="1"/>
          <c:showCatName val="0"/>
          <c:showSerName val="0"/>
          <c:showPercent val="0"/>
          <c:showBubbleSize val="0"/>
        </c:dLbls>
        <c:gapWidth val="100"/>
        <c:overlap val="-24"/>
        <c:axId val="198180352"/>
        <c:axId val="206948032"/>
      </c:barChart>
      <c:catAx>
        <c:axId val="19818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6948032"/>
        <c:crosses val="autoZero"/>
        <c:auto val="1"/>
        <c:lblAlgn val="ctr"/>
        <c:lblOffset val="100"/>
        <c:noMultiLvlLbl val="0"/>
      </c:catAx>
      <c:valAx>
        <c:axId val="20694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8180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8582-44BE-959E-FB755E137A10}"/>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8582-44BE-959E-FB755E137A10}"/>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8582-44BE-959E-FB755E137A10}"/>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8582-44BE-959E-FB755E137A10}"/>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8582-44BE-959E-FB755E137A10}"/>
            </c:ext>
          </c:extLst>
        </c:ser>
        <c:dLbls>
          <c:showLegendKey val="0"/>
          <c:showVal val="0"/>
          <c:showCatName val="0"/>
          <c:showSerName val="0"/>
          <c:showPercent val="0"/>
          <c:showBubbleSize val="0"/>
        </c:dLbls>
        <c:gapWidth val="150"/>
        <c:axId val="207323136"/>
        <c:axId val="206950336"/>
      </c:barChart>
      <c:catAx>
        <c:axId val="207323136"/>
        <c:scaling>
          <c:orientation val="minMax"/>
        </c:scaling>
        <c:delete val="0"/>
        <c:axPos val="b"/>
        <c:numFmt formatCode="General" sourceLinked="1"/>
        <c:majorTickMark val="out"/>
        <c:minorTickMark val="none"/>
        <c:tickLblPos val="nextTo"/>
        <c:crossAx val="206950336"/>
        <c:crosses val="autoZero"/>
        <c:auto val="1"/>
        <c:lblAlgn val="ctr"/>
        <c:lblOffset val="100"/>
        <c:noMultiLvlLbl val="0"/>
      </c:catAx>
      <c:valAx>
        <c:axId val="206950336"/>
        <c:scaling>
          <c:orientation val="minMax"/>
        </c:scaling>
        <c:delete val="0"/>
        <c:axPos val="l"/>
        <c:majorGridlines/>
        <c:numFmt formatCode="#,##0" sourceLinked="1"/>
        <c:majorTickMark val="out"/>
        <c:minorTickMark val="none"/>
        <c:tickLblPos val="nextTo"/>
        <c:crossAx val="20732313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71DB-426B-A3E0-9C033235C197}"/>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71DB-426B-A3E0-9C033235C197}"/>
            </c:ext>
          </c:extLst>
        </c:ser>
        <c:dLbls>
          <c:showLegendKey val="0"/>
          <c:showVal val="0"/>
          <c:showCatName val="0"/>
          <c:showSerName val="0"/>
          <c:showPercent val="0"/>
          <c:showBubbleSize val="0"/>
        </c:dLbls>
        <c:gapWidth val="100"/>
        <c:overlap val="-24"/>
        <c:axId val="207324672"/>
        <c:axId val="206952640"/>
      </c:barChart>
      <c:catAx>
        <c:axId val="207324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6952640"/>
        <c:crosses val="autoZero"/>
        <c:auto val="1"/>
        <c:lblAlgn val="ctr"/>
        <c:lblOffset val="100"/>
        <c:noMultiLvlLbl val="0"/>
      </c:catAx>
      <c:valAx>
        <c:axId val="206952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3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EDB-469E-AEE3-15FAB57821B0}"/>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EDB-469E-AEE3-15FAB57821B0}"/>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7EDB-469E-AEE3-15FAB57821B0}"/>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7EDB-469E-AEE3-15FAB57821B0}"/>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EDB-469E-AEE3-15FAB57821B0}"/>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7EDB-469E-AEE3-15FAB57821B0}"/>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7EDB-469E-AEE3-15FAB57821B0}"/>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7EDB-469E-AEE3-15FAB57821B0}"/>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7EDB-469E-AEE3-15FAB57821B0}"/>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7EDB-469E-AEE3-15FAB57821B0}"/>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7EDB-469E-AEE3-15FAB57821B0}"/>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7EDB-469E-AEE3-15FAB57821B0}"/>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7EDB-469E-AEE3-15FAB57821B0}"/>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7EDB-469E-AEE3-15FAB57821B0}"/>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7EDB-469E-AEE3-15FAB57821B0}"/>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7EDB-469E-AEE3-15FAB57821B0}"/>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7EDB-469E-AEE3-15FAB57821B0}"/>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7EDB-469E-AEE3-15FAB57821B0}"/>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7EDB-469E-AEE3-15FAB57821B0}"/>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7EDB-469E-AEE3-15FAB57821B0}"/>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7EDB-469E-AEE3-15FAB57821B0}"/>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7EDB-469E-AEE3-15FAB57821B0}"/>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7EDB-469E-AEE3-15FAB57821B0}"/>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7EDB-469E-AEE3-15FAB57821B0}"/>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7EDB-469E-AEE3-15FAB57821B0}"/>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7EDB-469E-AEE3-15FAB57821B0}"/>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7EDB-469E-AEE3-15FAB57821B0}"/>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7EDB-469E-AEE3-15FAB57821B0}"/>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7EDB-469E-AEE3-15FAB57821B0}"/>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7EDB-469E-AEE3-15FAB57821B0}"/>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7EDB-469E-AEE3-15FAB57821B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7EDB-469E-AEE3-15FAB57821B0}"/>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DB-469E-AEE3-15FAB57821B0}"/>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DB-469E-AEE3-15FAB57821B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7EDB-469E-AEE3-15FAB57821B0}"/>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7EDB-469E-AEE3-15FAB57821B0}"/>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7EDB-469E-AEE3-15FAB57821B0}"/>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EDB-469E-AEE3-15FAB57821B0}"/>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EDB-469E-AEE3-15FAB57821B0}"/>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EDB-469E-AEE3-15FAB57821B0}"/>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EDB-469E-AEE3-15FAB57821B0}"/>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EDB-469E-AEE3-15FAB57821B0}"/>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7EDB-469E-AEE3-15FAB57821B0}"/>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7EDB-469E-AEE3-15FAB57821B0}"/>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7EDB-469E-AEE3-15FAB57821B0}"/>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EDB-469E-AEE3-15FAB57821B0}"/>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EDB-469E-AEE3-15FAB57821B0}"/>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7EDB-469E-AEE3-15FAB57821B0}"/>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7EDB-469E-AEE3-15FAB57821B0}"/>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7EDB-469E-AEE3-15FAB57821B0}"/>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7EDB-469E-AEE3-15FAB57821B0}"/>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7EDB-469E-AEE3-15FAB57821B0}"/>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EDB-469E-AEE3-15FAB57821B0}"/>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7EDB-469E-AEE3-15FAB57821B0}"/>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EDB-469E-AEE3-15FAB57821B0}"/>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EDB-469E-AEE3-15FAB57821B0}"/>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EDB-469E-AEE3-15FAB57821B0}"/>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7EDB-469E-AEE3-15FAB57821B0}"/>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7EDB-469E-AEE3-15FAB57821B0}"/>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7EDB-469E-AEE3-15FAB57821B0}"/>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7EDB-469E-AEE3-15FAB57821B0}"/>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7EDB-469E-AEE3-15FAB57821B0}"/>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7EDB-469E-AEE3-15FAB57821B0}"/>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0A37-4005-8A6B-7ADE906E485E}"/>
            </c:ext>
          </c:extLst>
        </c:ser>
        <c:dLbls>
          <c:showLegendKey val="0"/>
          <c:showVal val="0"/>
          <c:showCatName val="0"/>
          <c:showSerName val="0"/>
          <c:showPercent val="0"/>
          <c:showBubbleSize val="0"/>
        </c:dLbls>
        <c:smooth val="0"/>
        <c:axId val="208552448"/>
        <c:axId val="208414400"/>
      </c:lineChart>
      <c:dateAx>
        <c:axId val="208552448"/>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414400"/>
        <c:crosses val="autoZero"/>
        <c:auto val="1"/>
        <c:lblOffset val="100"/>
        <c:baseTimeUnit val="months"/>
      </c:dateAx>
      <c:valAx>
        <c:axId val="20841440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8552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34E7-4EBA-8B0E-AA1CFC860F4A}"/>
            </c:ext>
          </c:extLst>
        </c:ser>
        <c:dLbls>
          <c:showLegendKey val="0"/>
          <c:showVal val="0"/>
          <c:showCatName val="0"/>
          <c:showSerName val="0"/>
          <c:showPercent val="0"/>
          <c:showBubbleSize val="0"/>
        </c:dLbls>
        <c:smooth val="0"/>
        <c:axId val="208553472"/>
        <c:axId val="208416128"/>
      </c:lineChart>
      <c:dateAx>
        <c:axId val="208553472"/>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08416128"/>
        <c:crosses val="autoZero"/>
        <c:auto val="1"/>
        <c:lblOffset val="100"/>
        <c:baseTimeUnit val="months"/>
      </c:dateAx>
      <c:valAx>
        <c:axId val="20841612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85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3E32-43F6-8043-A12EA2EA3F36}"/>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3E32-43F6-8043-A12EA2EA3F36}"/>
            </c:ext>
          </c:extLst>
        </c:ser>
        <c:dLbls>
          <c:showLegendKey val="0"/>
          <c:showVal val="0"/>
          <c:showCatName val="0"/>
          <c:showSerName val="0"/>
          <c:showPercent val="0"/>
          <c:showBubbleSize val="0"/>
        </c:dLbls>
        <c:gapWidth val="150"/>
        <c:axId val="208553984"/>
        <c:axId val="208419008"/>
      </c:barChart>
      <c:catAx>
        <c:axId val="208553984"/>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08419008"/>
        <c:crosses val="autoZero"/>
        <c:auto val="1"/>
        <c:lblAlgn val="ctr"/>
        <c:lblOffset val="100"/>
        <c:noMultiLvlLbl val="0"/>
      </c:catAx>
      <c:valAx>
        <c:axId val="208419008"/>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08553984"/>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pt idx="5">
                  <c:v>10765</c:v>
                </c:pt>
                <c:pt idx="6">
                  <c:v>11412</c:v>
                </c:pt>
                <c:pt idx="7">
                  <c:v>11447</c:v>
                </c:pt>
                <c:pt idx="8">
                  <c:v>13510</c:v>
                </c:pt>
              </c:numCache>
            </c:numRef>
          </c:val>
          <c:extLst>
            <c:ext xmlns:c16="http://schemas.microsoft.com/office/drawing/2014/chart" uri="{C3380CC4-5D6E-409C-BE32-E72D297353CC}">
              <c16:uniqueId val="{00000000-BCA6-4BBD-8947-A05F5EB2ECBE}"/>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pt idx="5">
                  <c:v>9490</c:v>
                </c:pt>
                <c:pt idx="6">
                  <c:v>10197</c:v>
                </c:pt>
                <c:pt idx="7">
                  <c:v>10400</c:v>
                </c:pt>
                <c:pt idx="8">
                  <c:v>13641</c:v>
                </c:pt>
              </c:numCache>
            </c:numRef>
          </c:val>
          <c:extLst>
            <c:ext xmlns:c16="http://schemas.microsoft.com/office/drawing/2014/chart" uri="{C3380CC4-5D6E-409C-BE32-E72D297353CC}">
              <c16:uniqueId val="{00000001-BCA6-4BBD-8947-A05F5EB2ECBE}"/>
            </c:ext>
          </c:extLst>
        </c:ser>
        <c:dLbls>
          <c:showLegendKey val="0"/>
          <c:showVal val="0"/>
          <c:showCatName val="0"/>
          <c:showSerName val="0"/>
          <c:showPercent val="0"/>
          <c:showBubbleSize val="0"/>
        </c:dLbls>
        <c:gapWidth val="80"/>
        <c:overlap val="25"/>
        <c:axId val="208265216"/>
        <c:axId val="209240640"/>
      </c:barChart>
      <c:dateAx>
        <c:axId val="20826521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09240640"/>
        <c:crosses val="autoZero"/>
        <c:auto val="1"/>
        <c:lblOffset val="100"/>
        <c:baseTimeUnit val="months"/>
      </c:dateAx>
      <c:valAx>
        <c:axId val="20924064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0826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pt idx="5">
                  <c:v>2589</c:v>
                </c:pt>
                <c:pt idx="6">
                  <c:v>2519</c:v>
                </c:pt>
                <c:pt idx="7">
                  <c:v>3441</c:v>
                </c:pt>
                <c:pt idx="8">
                  <c:v>3552</c:v>
                </c:pt>
              </c:numCache>
            </c:numRef>
          </c:val>
          <c:extLst>
            <c:ext xmlns:c16="http://schemas.microsoft.com/office/drawing/2014/chart" uri="{C3380CC4-5D6E-409C-BE32-E72D297353CC}">
              <c16:uniqueId val="{00000000-70CC-436F-AD14-81DA3B5B48A7}"/>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pt idx="5">
                  <c:v>17666</c:v>
                </c:pt>
                <c:pt idx="6">
                  <c:v>19090</c:v>
                </c:pt>
                <c:pt idx="7">
                  <c:v>18406</c:v>
                </c:pt>
                <c:pt idx="8">
                  <c:v>23599</c:v>
                </c:pt>
              </c:numCache>
            </c:numRef>
          </c:val>
          <c:extLst>
            <c:ext xmlns:c16="http://schemas.microsoft.com/office/drawing/2014/chart" uri="{C3380CC4-5D6E-409C-BE32-E72D297353CC}">
              <c16:uniqueId val="{00000001-70CC-436F-AD14-81DA3B5B48A7}"/>
            </c:ext>
          </c:extLst>
        </c:ser>
        <c:dLbls>
          <c:showLegendKey val="0"/>
          <c:showVal val="0"/>
          <c:showCatName val="0"/>
          <c:showSerName val="0"/>
          <c:showPercent val="0"/>
          <c:showBubbleSize val="0"/>
        </c:dLbls>
        <c:gapWidth val="100"/>
        <c:overlap val="-24"/>
        <c:axId val="208266240"/>
        <c:axId val="209241792"/>
      </c:barChart>
      <c:dateAx>
        <c:axId val="208266240"/>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241792"/>
        <c:crosses val="autoZero"/>
        <c:auto val="1"/>
        <c:lblOffset val="100"/>
        <c:baseTimeUnit val="months"/>
      </c:dateAx>
      <c:valAx>
        <c:axId val="20924179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26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pt idx="5">
                  <c:v>20255</c:v>
                </c:pt>
                <c:pt idx="6">
                  <c:v>21609</c:v>
                </c:pt>
                <c:pt idx="7">
                  <c:v>21847</c:v>
                </c:pt>
                <c:pt idx="8">
                  <c:v>27151</c:v>
                </c:pt>
              </c:numCache>
            </c:numRef>
          </c:yVal>
          <c:smooth val="0"/>
          <c:extLst>
            <c:ext xmlns:c16="http://schemas.microsoft.com/office/drawing/2014/chart" uri="{C3380CC4-5D6E-409C-BE32-E72D297353CC}">
              <c16:uniqueId val="{00000000-DFA7-47C6-B776-8A9D1E5A2DDE}"/>
            </c:ext>
          </c:extLst>
        </c:ser>
        <c:dLbls>
          <c:showLegendKey val="0"/>
          <c:showVal val="0"/>
          <c:showCatName val="0"/>
          <c:showSerName val="0"/>
          <c:showPercent val="0"/>
          <c:showBubbleSize val="0"/>
        </c:dLbls>
        <c:axId val="209244096"/>
        <c:axId val="209244672"/>
      </c:scatterChart>
      <c:valAx>
        <c:axId val="209244096"/>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09244672"/>
        <c:crosses val="autoZero"/>
        <c:crossBetween val="midCat"/>
      </c:valAx>
      <c:valAx>
        <c:axId val="2092446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0924409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Agosto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TURISMO_2!$G$11</c:f>
              <c:numCache>
                <c:formatCode>#,##0_);\(#,##0\)</c:formatCode>
                <c:ptCount val="1"/>
                <c:pt idx="0">
                  <c:v>4263597</c:v>
                </c:pt>
              </c:numCache>
            </c:numRef>
          </c:val>
          <c:extLst>
            <c:ext xmlns:c16="http://schemas.microsoft.com/office/drawing/2014/chart" uri="{C3380CC4-5D6E-409C-BE32-E72D297353CC}">
              <c16:uniqueId val="{00000000-7FBE-46ED-B970-17EE7A2E60E1}"/>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BE-46ED-B970-17EE7A2E60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TURISMO_2!$H$11</c:f>
              <c:numCache>
                <c:formatCode>#,##0_);\(#,##0\)</c:formatCode>
                <c:ptCount val="1"/>
                <c:pt idx="0">
                  <c:v>806665</c:v>
                </c:pt>
              </c:numCache>
            </c:numRef>
          </c:val>
          <c:extLst>
            <c:ext xmlns:c16="http://schemas.microsoft.com/office/drawing/2014/chart" uri="{C3380CC4-5D6E-409C-BE32-E72D297353CC}">
              <c16:uniqueId val="{00000002-7FBE-46ED-B970-17EE7A2E60E1}"/>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BE-46ED-B970-17EE7A2E60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TURISMO_2!$I$11</c:f>
              <c:numCache>
                <c:formatCode>#,##0_);\(#,##0\)</c:formatCode>
                <c:ptCount val="1"/>
                <c:pt idx="0">
                  <c:v>1755838</c:v>
                </c:pt>
              </c:numCache>
            </c:numRef>
          </c:val>
          <c:extLst>
            <c:ext xmlns:c16="http://schemas.microsoft.com/office/drawing/2014/chart" uri="{C3380CC4-5D6E-409C-BE32-E72D297353CC}">
              <c16:uniqueId val="{00000004-7FBE-46ED-B970-17EE7A2E60E1}"/>
            </c:ext>
          </c:extLst>
        </c:ser>
        <c:dLbls>
          <c:dLblPos val="inEnd"/>
          <c:showLegendKey val="0"/>
          <c:showVal val="1"/>
          <c:showCatName val="0"/>
          <c:showSerName val="0"/>
          <c:showPercent val="0"/>
          <c:showBubbleSize val="0"/>
        </c:dLbls>
        <c:gapWidth val="164"/>
        <c:overlap val="-35"/>
        <c:axId val="199809024"/>
        <c:axId val="199519616"/>
      </c:barChart>
      <c:catAx>
        <c:axId val="199809024"/>
        <c:scaling>
          <c:orientation val="minMax"/>
        </c:scaling>
        <c:delete val="1"/>
        <c:axPos val="b"/>
        <c:numFmt formatCode="#,##0_);\(#,##0\)" sourceLinked="1"/>
        <c:majorTickMark val="none"/>
        <c:minorTickMark val="none"/>
        <c:tickLblPos val="nextTo"/>
        <c:crossAx val="199519616"/>
        <c:crosses val="autoZero"/>
        <c:auto val="1"/>
        <c:lblAlgn val="ctr"/>
        <c:lblOffset val="100"/>
        <c:noMultiLvlLbl val="0"/>
      </c:catAx>
      <c:valAx>
        <c:axId val="19951961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98090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C417-4B3A-9470-05C957E86E31}"/>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C417-4B3A-9470-05C957E86E31}"/>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numCache>
            </c:numRef>
          </c:val>
          <c:smooth val="0"/>
          <c:extLst>
            <c:ext xmlns:c16="http://schemas.microsoft.com/office/drawing/2014/chart" uri="{C3380CC4-5D6E-409C-BE32-E72D297353CC}">
              <c16:uniqueId val="{00000002-C417-4B3A-9470-05C957E86E31}"/>
            </c:ext>
          </c:extLst>
        </c:ser>
        <c:dLbls>
          <c:showLegendKey val="0"/>
          <c:showVal val="0"/>
          <c:showCatName val="0"/>
          <c:showSerName val="0"/>
          <c:showPercent val="0"/>
          <c:showBubbleSize val="0"/>
        </c:dLbls>
        <c:smooth val="0"/>
        <c:axId val="209005568"/>
        <c:axId val="209246400"/>
      </c:lineChart>
      <c:catAx>
        <c:axId val="20900556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246400"/>
        <c:crosses val="autoZero"/>
        <c:auto val="1"/>
        <c:lblAlgn val="ctr"/>
        <c:lblOffset val="100"/>
        <c:noMultiLvlLbl val="1"/>
      </c:catAx>
      <c:valAx>
        <c:axId val="20924640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00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Septiembre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Septiembre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60F0-4612-954E-6DA6FDC7F6E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60F0-4612-954E-6DA6FDC7F6E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60F0-4612-954E-6DA6FDC7F6E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60F0-4612-954E-6DA6FDC7F6E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60F0-4612-954E-6DA6FDC7F6E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60F0-4612-954E-6DA6FDC7F6EF}"/>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0F0-4612-954E-6DA6FDC7F6EF}"/>
                </c:ext>
              </c:extLst>
            </c:dLbl>
            <c:dLbl>
              <c:idx val="1"/>
              <c:layout>
                <c:manualLayout>
                  <c:x val="-2.8913426364086291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0F0-4612-954E-6DA6FDC7F6EF}"/>
                </c:ext>
              </c:extLst>
            </c:dLbl>
            <c:dLbl>
              <c:idx val="2"/>
              <c:layout>
                <c:manualLayout>
                  <c:x val="-5.601832340264673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F0-4612-954E-6DA6FDC7F6EF}"/>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0F0-4612-954E-6DA6FDC7F6EF}"/>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0F0-4612-954E-6DA6FDC7F6EF}"/>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0F0-4612-954E-6DA6FDC7F6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664</c:v>
                </c:pt>
                <c:pt idx="1">
                  <c:v>1035</c:v>
                </c:pt>
                <c:pt idx="2">
                  <c:v>1965</c:v>
                </c:pt>
                <c:pt idx="3">
                  <c:v>3315</c:v>
                </c:pt>
                <c:pt idx="4">
                  <c:v>7286</c:v>
                </c:pt>
                <c:pt idx="5">
                  <c:v>12886</c:v>
                </c:pt>
              </c:numCache>
            </c:numRef>
          </c:val>
          <c:extLst>
            <c:ext xmlns:c16="http://schemas.microsoft.com/office/drawing/2014/chart" uri="{C3380CC4-5D6E-409C-BE32-E72D297353CC}">
              <c16:uniqueId val="{0000000C-60F0-4612-954E-6DA6FDC7F6EF}"/>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Septiembre</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Septiembre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4FF-48A6-AB9E-6173045EA49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4FF-48A6-AB9E-6173045EA49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4FF-48A6-AB9E-6173045EA49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4FF-48A6-AB9E-6173045EA49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4FF-48A6-AB9E-6173045EA49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4FF-48A6-AB9E-6173045EA491}"/>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4FF-48A6-AB9E-6173045EA491}"/>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4FF-48A6-AB9E-6173045EA491}"/>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4FF-48A6-AB9E-6173045EA49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892</c:v>
                </c:pt>
                <c:pt idx="1">
                  <c:v>8029</c:v>
                </c:pt>
                <c:pt idx="2">
                  <c:v>14240</c:v>
                </c:pt>
                <c:pt idx="3">
                  <c:v>3048</c:v>
                </c:pt>
                <c:pt idx="4" formatCode="General">
                  <c:v>920</c:v>
                </c:pt>
                <c:pt idx="5" formatCode="General">
                  <c:v>22</c:v>
                </c:pt>
              </c:numCache>
            </c:numRef>
          </c:val>
          <c:extLst>
            <c:ext xmlns:c16="http://schemas.microsoft.com/office/drawing/2014/chart" uri="{C3380CC4-5D6E-409C-BE32-E72D297353CC}">
              <c16:uniqueId val="{0000000C-F4FF-48A6-AB9E-6173045EA491}"/>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septiembre</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Septiembre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E95-4BD2-BE22-0AF68FAA6C5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E95-4BD2-BE22-0AF68FAA6C5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E95-4BD2-BE22-0AF68FAA6C5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E95-4BD2-BE22-0AF68FAA6C56}"/>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E95-4BD2-BE22-0AF68FAA6C56}"/>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EE95-4BD2-BE22-0AF68FAA6C5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EE95-4BD2-BE22-0AF68FAA6C5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EE95-4BD2-BE22-0AF68FAA6C5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EE95-4BD2-BE22-0AF68FAA6C56}"/>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EE95-4BD2-BE22-0AF68FAA6C56}"/>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95-4BD2-BE22-0AF68FAA6C56}"/>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95-4BD2-BE22-0AF68FAA6C56}"/>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95-4BD2-BE22-0AF68FAA6C56}"/>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95-4BD2-BE22-0AF68FAA6C56}"/>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95-4BD2-BE22-0AF68FAA6C56}"/>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95-4BD2-BE22-0AF68FAA6C56}"/>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95-4BD2-BE22-0AF68FAA6C56}"/>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EE95-4BD2-BE22-0AF68FAA6C56}"/>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E95-4BD2-BE22-0AF68FAA6C56}"/>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E95-4BD2-BE22-0AF68FAA6C56}"/>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52</c:v>
                </c:pt>
                <c:pt idx="2">
                  <c:v>2572</c:v>
                </c:pt>
                <c:pt idx="3">
                  <c:v>2078</c:v>
                </c:pt>
                <c:pt idx="4">
                  <c:v>2070</c:v>
                </c:pt>
                <c:pt idx="5">
                  <c:v>9456</c:v>
                </c:pt>
                <c:pt idx="6">
                  <c:v>103</c:v>
                </c:pt>
                <c:pt idx="7">
                  <c:v>1978</c:v>
                </c:pt>
                <c:pt idx="8">
                  <c:v>1198</c:v>
                </c:pt>
                <c:pt idx="9">
                  <c:v>7643</c:v>
                </c:pt>
              </c:numCache>
            </c:numRef>
          </c:val>
          <c:extLst>
            <c:ext xmlns:c16="http://schemas.microsoft.com/office/drawing/2014/chart" uri="{C3380CC4-5D6E-409C-BE32-E72D297353CC}">
              <c16:uniqueId val="{00000014-EE95-4BD2-BE22-0AF68FAA6C56}"/>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2021M09</c:v>
                </c:pt>
                <c:pt idx="1">
                  <c:v>    2021M08</c:v>
                </c:pt>
                <c:pt idx="2">
                  <c:v>    2021M07</c:v>
                </c:pt>
                <c:pt idx="3">
                  <c:v>    2021M06</c:v>
                </c:pt>
                <c:pt idx="4">
                  <c:v>    2021M05</c:v>
                </c:pt>
                <c:pt idx="5">
                  <c:v>    2021M04</c:v>
                </c:pt>
                <c:pt idx="6">
                  <c:v>    2021M03</c:v>
                </c:pt>
                <c:pt idx="7">
                  <c:v>    2021M02</c:v>
                </c:pt>
                <c:pt idx="8">
                  <c:v>    2021M01</c:v>
                </c:pt>
                <c:pt idx="9">
                  <c:v>    2020M12</c:v>
                </c:pt>
                <c:pt idx="10">
                  <c:v>    2020M11</c:v>
                </c:pt>
                <c:pt idx="11">
                  <c:v>    2020M10</c:v>
                </c:pt>
                <c:pt idx="12">
                  <c:v>    2020M09</c:v>
                </c:pt>
              </c:strCache>
            </c:strRef>
          </c:cat>
          <c:val>
            <c:numRef>
              <c:f>IPC_2!$B$5:$B$17</c:f>
              <c:numCache>
                <c:formatCode>#,##0.000</c:formatCode>
                <c:ptCount val="13"/>
                <c:pt idx="0">
                  <c:v>107.68600000000001</c:v>
                </c:pt>
                <c:pt idx="1">
                  <c:v>106.89400000000001</c:v>
                </c:pt>
                <c:pt idx="2">
                  <c:v>106.319</c:v>
                </c:pt>
                <c:pt idx="3">
                  <c:v>106.869</c:v>
                </c:pt>
                <c:pt idx="4">
                  <c:v>106.639</c:v>
                </c:pt>
                <c:pt idx="5">
                  <c:v>106.086</c:v>
                </c:pt>
                <c:pt idx="6">
                  <c:v>105.20399999999999</c:v>
                </c:pt>
                <c:pt idx="7">
                  <c:v>104.315</c:v>
                </c:pt>
                <c:pt idx="8">
                  <c:v>104.77800000000001</c:v>
                </c:pt>
                <c:pt idx="9">
                  <c:v>104.94799999999999</c:v>
                </c:pt>
                <c:pt idx="10">
                  <c:v>104.797</c:v>
                </c:pt>
                <c:pt idx="11">
                  <c:v>104.794</c:v>
                </c:pt>
                <c:pt idx="12">
                  <c:v>104.041</c:v>
                </c:pt>
              </c:numCache>
            </c:numRef>
          </c:val>
          <c:extLst>
            <c:ext xmlns:c16="http://schemas.microsoft.com/office/drawing/2014/chart" uri="{C3380CC4-5D6E-409C-BE32-E72D297353CC}">
              <c16:uniqueId val="{00000000-548C-4488-BF89-D91ABBD7D894}"/>
            </c:ext>
          </c:extLst>
        </c:ser>
        <c:dLbls>
          <c:showLegendKey val="0"/>
          <c:showVal val="0"/>
          <c:showCatName val="0"/>
          <c:showSerName val="0"/>
          <c:showPercent val="0"/>
          <c:showBubbleSize val="0"/>
        </c:dLbls>
        <c:gapWidth val="182"/>
        <c:axId val="210324992"/>
        <c:axId val="208802880"/>
      </c:barChart>
      <c:catAx>
        <c:axId val="21032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802880"/>
        <c:crosses val="autoZero"/>
        <c:auto val="1"/>
        <c:lblAlgn val="ctr"/>
        <c:lblOffset val="100"/>
        <c:noMultiLvlLbl val="0"/>
      </c:catAx>
      <c:valAx>
        <c:axId val="208802880"/>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0324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C5-4764-8C64-FA429552F906}"/>
                </c:ext>
              </c:extLst>
            </c:dLbl>
            <c:dLbl>
              <c:idx val="1"/>
              <c:delete val="1"/>
              <c:extLst>
                <c:ext xmlns:c15="http://schemas.microsoft.com/office/drawing/2012/chart" uri="{CE6537A1-D6FC-4f65-9D91-7224C49458BB}"/>
                <c:ext xmlns:c16="http://schemas.microsoft.com/office/drawing/2014/chart" uri="{C3380CC4-5D6E-409C-BE32-E72D297353CC}">
                  <c16:uniqueId val="{00000001-64C5-4764-8C64-FA429552F906}"/>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C5-4764-8C64-FA429552F906}"/>
                </c:ext>
              </c:extLst>
            </c:dLbl>
            <c:dLbl>
              <c:idx val="3"/>
              <c:delete val="1"/>
              <c:extLst>
                <c:ext xmlns:c15="http://schemas.microsoft.com/office/drawing/2012/chart" uri="{CE6537A1-D6FC-4f65-9D91-7224C49458BB}"/>
                <c:ext xmlns:c16="http://schemas.microsoft.com/office/drawing/2014/chart" uri="{C3380CC4-5D6E-409C-BE32-E72D297353CC}">
                  <c16:uniqueId val="{00000003-64C5-4764-8C64-FA429552F906}"/>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64C5-4764-8C64-FA429552F906}"/>
                </c:ext>
              </c:extLst>
            </c:dLbl>
            <c:dLbl>
              <c:idx val="5"/>
              <c:delete val="1"/>
              <c:extLst>
                <c:ext xmlns:c15="http://schemas.microsoft.com/office/drawing/2012/chart" uri="{CE6537A1-D6FC-4f65-9D91-7224C49458BB}"/>
                <c:ext xmlns:c16="http://schemas.microsoft.com/office/drawing/2014/chart" uri="{C3380CC4-5D6E-409C-BE32-E72D297353CC}">
                  <c16:uniqueId val="{00000005-64C5-4764-8C64-FA429552F906}"/>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C5-4764-8C64-FA429552F906}"/>
                </c:ext>
              </c:extLst>
            </c:dLbl>
            <c:dLbl>
              <c:idx val="7"/>
              <c:layout>
                <c:manualLayout>
                  <c:x val="-1.637764915997705E-2"/>
                  <c:y val="-6.42162990174879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C5-4764-8C64-FA429552F906}"/>
                </c:ext>
              </c:extLst>
            </c:dLbl>
            <c:dLbl>
              <c:idx val="8"/>
              <c:delete val="1"/>
              <c:extLst>
                <c:ext xmlns:c15="http://schemas.microsoft.com/office/drawing/2012/chart" uri="{CE6537A1-D6FC-4f65-9D91-7224C49458BB}"/>
                <c:ext xmlns:c16="http://schemas.microsoft.com/office/drawing/2014/chart" uri="{C3380CC4-5D6E-409C-BE32-E72D297353CC}">
                  <c16:uniqueId val="{00000008-64C5-4764-8C64-FA429552F906}"/>
                </c:ext>
              </c:extLst>
            </c:dLbl>
            <c:dLbl>
              <c:idx val="9"/>
              <c:delete val="1"/>
              <c:extLst>
                <c:ext xmlns:c15="http://schemas.microsoft.com/office/drawing/2012/chart" uri="{CE6537A1-D6FC-4f65-9D91-7224C49458BB}"/>
                <c:ext xmlns:c16="http://schemas.microsoft.com/office/drawing/2014/chart" uri="{C3380CC4-5D6E-409C-BE32-E72D297353CC}">
                  <c16:uniqueId val="{00000009-64C5-4764-8C64-FA429552F906}"/>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C5-4764-8C64-FA429552F906}"/>
                </c:ext>
              </c:extLst>
            </c:dLbl>
            <c:dLbl>
              <c:idx val="11"/>
              <c:delete val="1"/>
              <c:extLst>
                <c:ext xmlns:c15="http://schemas.microsoft.com/office/drawing/2012/chart" uri="{CE6537A1-D6FC-4f65-9D91-7224C49458BB}"/>
                <c:ext xmlns:c16="http://schemas.microsoft.com/office/drawing/2014/chart" uri="{C3380CC4-5D6E-409C-BE32-E72D297353CC}">
                  <c16:uniqueId val="{0000000B-64C5-4764-8C64-FA429552F9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64C5-4764-8C64-FA429552F906}"/>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C5-4764-8C64-FA429552F906}"/>
                </c:ext>
              </c:extLst>
            </c:dLbl>
            <c:dLbl>
              <c:idx val="1"/>
              <c:delete val="1"/>
              <c:extLst>
                <c:ext xmlns:c15="http://schemas.microsoft.com/office/drawing/2012/chart" uri="{CE6537A1-D6FC-4f65-9D91-7224C49458BB}"/>
                <c:ext xmlns:c16="http://schemas.microsoft.com/office/drawing/2014/chart" uri="{C3380CC4-5D6E-409C-BE32-E72D297353CC}">
                  <c16:uniqueId val="{0000000E-64C5-4764-8C64-FA429552F906}"/>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C5-4764-8C64-FA429552F906}"/>
                </c:ext>
              </c:extLst>
            </c:dLbl>
            <c:dLbl>
              <c:idx val="3"/>
              <c:delete val="1"/>
              <c:extLst>
                <c:ext xmlns:c15="http://schemas.microsoft.com/office/drawing/2012/chart" uri="{CE6537A1-D6FC-4f65-9D91-7224C49458BB}"/>
                <c:ext xmlns:c16="http://schemas.microsoft.com/office/drawing/2014/chart" uri="{C3380CC4-5D6E-409C-BE32-E72D297353CC}">
                  <c16:uniqueId val="{00000010-64C5-4764-8C64-FA429552F906}"/>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C5-4764-8C64-FA429552F906}"/>
                </c:ext>
              </c:extLst>
            </c:dLbl>
            <c:dLbl>
              <c:idx val="5"/>
              <c:delete val="1"/>
              <c:extLst>
                <c:ext xmlns:c15="http://schemas.microsoft.com/office/drawing/2012/chart" uri="{CE6537A1-D6FC-4f65-9D91-7224C49458BB}"/>
                <c:ext xmlns:c16="http://schemas.microsoft.com/office/drawing/2014/chart" uri="{C3380CC4-5D6E-409C-BE32-E72D297353CC}">
                  <c16:uniqueId val="{00000012-64C5-4764-8C64-FA429552F906}"/>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C5-4764-8C64-FA429552F906}"/>
                </c:ext>
              </c:extLst>
            </c:dLbl>
            <c:dLbl>
              <c:idx val="7"/>
              <c:layout>
                <c:manualLayout>
                  <c:x val="-1.9653178991972459E-2"/>
                  <c:y val="-5.0697078171700966E-2"/>
                </c:manualLayout>
              </c:layout>
              <c:spPr>
                <a:noFill/>
                <a:ln>
                  <a:noFill/>
                </a:ln>
                <a:effectLst/>
              </c:spPr>
              <c:txPr>
                <a:bodyPr rot="0" spcFirstLastPara="1" vertOverflow="ellipsis" vert="horz" wrap="square" lIns="38100" tIns="19050" rIns="38100" bIns="19050" anchor="ctr" anchorCtr="1">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4C5-4764-8C64-FA429552F906}"/>
                </c:ext>
              </c:extLst>
            </c:dLbl>
            <c:dLbl>
              <c:idx val="8"/>
              <c:delete val="1"/>
              <c:extLst>
                <c:ext xmlns:c15="http://schemas.microsoft.com/office/drawing/2012/chart" uri="{CE6537A1-D6FC-4f65-9D91-7224C49458BB}"/>
                <c:ext xmlns:c16="http://schemas.microsoft.com/office/drawing/2014/chart" uri="{C3380CC4-5D6E-409C-BE32-E72D297353CC}">
                  <c16:uniqueId val="{00000015-64C5-4764-8C64-FA429552F906}"/>
                </c:ext>
              </c:extLst>
            </c:dLbl>
            <c:dLbl>
              <c:idx val="9"/>
              <c:delete val="1"/>
              <c:extLst>
                <c:ext xmlns:c15="http://schemas.microsoft.com/office/drawing/2012/chart" uri="{CE6537A1-D6FC-4f65-9D91-7224C49458BB}"/>
                <c:ext xmlns:c16="http://schemas.microsoft.com/office/drawing/2014/chart" uri="{C3380CC4-5D6E-409C-BE32-E72D297353CC}">
                  <c16:uniqueId val="{00000016-64C5-4764-8C64-FA429552F906}"/>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4C5-4764-8C64-FA429552F906}"/>
                </c:ext>
              </c:extLst>
            </c:dLbl>
            <c:dLbl>
              <c:idx val="11"/>
              <c:delete val="1"/>
              <c:extLst>
                <c:ext xmlns:c15="http://schemas.microsoft.com/office/drawing/2012/chart" uri="{CE6537A1-D6FC-4f65-9D91-7224C49458BB}"/>
                <c:ext xmlns:c16="http://schemas.microsoft.com/office/drawing/2014/chart" uri="{C3380CC4-5D6E-409C-BE32-E72D297353CC}">
                  <c16:uniqueId val="{00000018-64C5-4764-8C64-FA429552F9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64C5-4764-8C64-FA429552F906}"/>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4C5-4764-8C64-FA429552F906}"/>
                </c:ext>
              </c:extLst>
            </c:dLbl>
            <c:dLbl>
              <c:idx val="1"/>
              <c:delete val="1"/>
              <c:extLst>
                <c:ext xmlns:c15="http://schemas.microsoft.com/office/drawing/2012/chart" uri="{CE6537A1-D6FC-4f65-9D91-7224C49458BB}"/>
                <c:ext xmlns:c16="http://schemas.microsoft.com/office/drawing/2014/chart" uri="{C3380CC4-5D6E-409C-BE32-E72D297353CC}">
                  <c16:uniqueId val="{0000001B-64C5-4764-8C64-FA429552F906}"/>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4C5-4764-8C64-FA429552F906}"/>
                </c:ext>
              </c:extLst>
            </c:dLbl>
            <c:dLbl>
              <c:idx val="3"/>
              <c:delete val="1"/>
              <c:extLst>
                <c:ext xmlns:c15="http://schemas.microsoft.com/office/drawing/2012/chart" uri="{CE6537A1-D6FC-4f65-9D91-7224C49458BB}"/>
                <c:ext xmlns:c16="http://schemas.microsoft.com/office/drawing/2014/chart" uri="{C3380CC4-5D6E-409C-BE32-E72D297353CC}">
                  <c16:uniqueId val="{0000001D-64C5-4764-8C64-FA429552F906}"/>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4C5-4764-8C64-FA429552F906}"/>
                </c:ext>
              </c:extLst>
            </c:dLbl>
            <c:dLbl>
              <c:idx val="5"/>
              <c:delete val="1"/>
              <c:extLst>
                <c:ext xmlns:c15="http://schemas.microsoft.com/office/drawing/2012/chart" uri="{CE6537A1-D6FC-4f65-9D91-7224C49458BB}"/>
                <c:ext xmlns:c16="http://schemas.microsoft.com/office/drawing/2014/chart" uri="{C3380CC4-5D6E-409C-BE32-E72D297353CC}">
                  <c16:uniqueId val="{0000001F-64C5-4764-8C64-FA429552F906}"/>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4C5-4764-8C64-FA429552F906}"/>
                </c:ext>
              </c:extLst>
            </c:dLbl>
            <c:dLbl>
              <c:idx val="7"/>
              <c:layout>
                <c:manualLayout>
                  <c:x val="-2.5112395378631556E-2"/>
                  <c:y val="5.7456688594594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4C5-4764-8C64-FA429552F90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numCache>
            </c:numRef>
          </c:val>
          <c:smooth val="0"/>
          <c:extLst>
            <c:ext xmlns:c16="http://schemas.microsoft.com/office/drawing/2014/chart" uri="{C3380CC4-5D6E-409C-BE32-E72D297353CC}">
              <c16:uniqueId val="{00000022-64C5-4764-8C64-FA429552F906}"/>
            </c:ext>
          </c:extLst>
        </c:ser>
        <c:dLbls>
          <c:showLegendKey val="0"/>
          <c:showVal val="0"/>
          <c:showCatName val="0"/>
          <c:showSerName val="0"/>
          <c:showPercent val="0"/>
          <c:showBubbleSize val="0"/>
        </c:dLbls>
        <c:smooth val="0"/>
        <c:axId val="208352256"/>
        <c:axId val="208804608"/>
      </c:lineChart>
      <c:catAx>
        <c:axId val="2083522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08804608"/>
        <c:crosses val="autoZero"/>
        <c:auto val="1"/>
        <c:lblAlgn val="ctr"/>
        <c:lblOffset val="100"/>
        <c:noMultiLvlLbl val="0"/>
      </c:catAx>
      <c:valAx>
        <c:axId val="20880460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08352256"/>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3F57-44C3-A3D7-541BFD8C0E79}"/>
            </c:ext>
          </c:extLst>
        </c:ser>
        <c:dLbls>
          <c:showLegendKey val="0"/>
          <c:showVal val="0"/>
          <c:showCatName val="0"/>
          <c:showSerName val="0"/>
          <c:showPercent val="0"/>
          <c:showBubbleSize val="0"/>
        </c:dLbls>
        <c:axId val="210281600"/>
        <c:axId val="210282176"/>
      </c:scatterChart>
      <c:valAx>
        <c:axId val="21028160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282176"/>
        <c:crosses val="autoZero"/>
        <c:crossBetween val="midCat"/>
      </c:valAx>
      <c:valAx>
        <c:axId val="210282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28160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segundo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26.52</c:v>
                </c:pt>
                <c:pt idx="1">
                  <c:v>-34.28</c:v>
                </c:pt>
                <c:pt idx="2">
                  <c:v>1.64</c:v>
                </c:pt>
                <c:pt idx="3">
                  <c:v>2.48</c:v>
                </c:pt>
                <c:pt idx="4">
                  <c:v>3.95</c:v>
                </c:pt>
                <c:pt idx="5">
                  <c:v>2.73</c:v>
                </c:pt>
                <c:pt idx="6">
                  <c:v>2.74</c:v>
                </c:pt>
                <c:pt idx="7">
                  <c:v>0.56999999999999995</c:v>
                </c:pt>
                <c:pt idx="8">
                  <c:v>-1.1299999999999999</c:v>
                </c:pt>
                <c:pt idx="9">
                  <c:v>-2.83</c:v>
                </c:pt>
                <c:pt idx="10">
                  <c:v>-0.78</c:v>
                </c:pt>
                <c:pt idx="11">
                  <c:v>0.99</c:v>
                </c:pt>
                <c:pt idx="12">
                  <c:v>-6.21</c:v>
                </c:pt>
                <c:pt idx="13">
                  <c:v>1.77</c:v>
                </c:pt>
              </c:numCache>
            </c:numRef>
          </c:val>
          <c:extLst>
            <c:ext xmlns:c16="http://schemas.microsoft.com/office/drawing/2014/chart" uri="{C3380CC4-5D6E-409C-BE32-E72D297353CC}">
              <c16:uniqueId val="{00000000-988E-495F-A1A8-3214113460E4}"/>
            </c:ext>
          </c:extLst>
        </c:ser>
        <c:dLbls>
          <c:showLegendKey val="0"/>
          <c:showVal val="0"/>
          <c:showCatName val="0"/>
          <c:showSerName val="0"/>
          <c:showPercent val="0"/>
          <c:showBubbleSize val="0"/>
        </c:dLbls>
        <c:gapWidth val="100"/>
        <c:overlap val="-24"/>
        <c:axId val="211125760"/>
        <c:axId val="210283904"/>
      </c:barChart>
      <c:catAx>
        <c:axId val="211125760"/>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283904"/>
        <c:crosses val="autoZero"/>
        <c:auto val="1"/>
        <c:lblAlgn val="ctr"/>
        <c:lblOffset val="100"/>
        <c:noMultiLvlLbl val="0"/>
      </c:catAx>
      <c:valAx>
        <c:axId val="210283904"/>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1257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65E4-4613-A7C2-BA57E9E8147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65E4-4613-A7C2-BA57E9E8147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65E4-4613-A7C2-BA57E9E8147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65E4-4613-A7C2-BA57E9E8147E}"/>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65E4-4613-A7C2-BA57E9E8147E}"/>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65E4-4613-A7C2-BA57E9E8147E}"/>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65E4-4613-A7C2-BA57E9E8147E}"/>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65E4-4613-A7C2-BA57E9E8147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65E4-4613-A7C2-BA57E9E8147E}"/>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65E4-4613-A7C2-BA57E9E8147E}"/>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65E4-4613-A7C2-BA57E9E8147E}"/>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65E4-4613-A7C2-BA57E9E8147E}"/>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65E4-4613-A7C2-BA57E9E8147E}"/>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65E4-4613-A7C2-BA57E9E8147E}"/>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65E4-4613-A7C2-BA57E9E8147E}"/>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65E4-4613-A7C2-BA57E9E8147E}"/>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65E4-4613-A7C2-BA57E9E8147E}"/>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65E4-4613-A7C2-BA57E9E8147E}"/>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65E4-4613-A7C2-BA57E9E8147E}"/>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65E4-4613-A7C2-BA57E9E8147E}"/>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65E4-4613-A7C2-BA57E9E8147E}"/>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65E4-4613-A7C2-BA57E9E8147E}"/>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65E4-4613-A7C2-BA57E9E8147E}"/>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65E4-4613-A7C2-BA57E9E8147E}"/>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65E4-4613-A7C2-BA57E9E8147E}"/>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65E4-4613-A7C2-BA57E9E8147E}"/>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65E4-4613-A7C2-BA57E9E8147E}"/>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65E4-4613-A7C2-BA57E9E8147E}"/>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65E4-4613-A7C2-BA57E9E8147E}"/>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65E4-4613-A7C2-BA57E9E8147E}"/>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65E4-4613-A7C2-BA57E9E8147E}"/>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65E4-4613-A7C2-BA57E9E8147E}"/>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65E4-4613-A7C2-BA57E9E8147E}"/>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65E4-4613-A7C2-BA57E9E8147E}"/>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65E4-4613-A7C2-BA57E9E8147E}"/>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5E4-4613-A7C2-BA57E9E8147E}"/>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5E4-4613-A7C2-BA57E9E8147E}"/>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5E4-4613-A7C2-BA57E9E814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18282</c:v>
                </c:pt>
                <c:pt idx="1">
                  <c:v>2159</c:v>
                </c:pt>
                <c:pt idx="2">
                  <c:v>3203</c:v>
                </c:pt>
                <c:pt idx="3">
                  <c:v>30134</c:v>
                </c:pt>
                <c:pt idx="4">
                  <c:v>1671</c:v>
                </c:pt>
                <c:pt idx="5">
                  <c:v>10802</c:v>
                </c:pt>
                <c:pt idx="6">
                  <c:v>1053</c:v>
                </c:pt>
                <c:pt idx="7">
                  <c:v>1606</c:v>
                </c:pt>
                <c:pt idx="8">
                  <c:v>19876</c:v>
                </c:pt>
                <c:pt idx="9">
                  <c:v>2016</c:v>
                </c:pt>
                <c:pt idx="10">
                  <c:v>8106</c:v>
                </c:pt>
                <c:pt idx="11">
                  <c:v>7875</c:v>
                </c:pt>
                <c:pt idx="12">
                  <c:v>7804</c:v>
                </c:pt>
                <c:pt idx="13">
                  <c:v>59134</c:v>
                </c:pt>
                <c:pt idx="14">
                  <c:v>3446</c:v>
                </c:pt>
                <c:pt idx="15">
                  <c:v>15598</c:v>
                </c:pt>
                <c:pt idx="16">
                  <c:v>9202</c:v>
                </c:pt>
                <c:pt idx="17">
                  <c:v>13685</c:v>
                </c:pt>
                <c:pt idx="18">
                  <c:v>7067</c:v>
                </c:pt>
                <c:pt idx="19">
                  <c:v>1810</c:v>
                </c:pt>
                <c:pt idx="20">
                  <c:v>8399</c:v>
                </c:pt>
                <c:pt idx="21">
                  <c:v>72770</c:v>
                </c:pt>
                <c:pt idx="22">
                  <c:v>5604</c:v>
                </c:pt>
                <c:pt idx="23">
                  <c:v>3748</c:v>
                </c:pt>
                <c:pt idx="24">
                  <c:v>3418</c:v>
                </c:pt>
                <c:pt idx="25">
                  <c:v>1610</c:v>
                </c:pt>
                <c:pt idx="26">
                  <c:v>9035</c:v>
                </c:pt>
                <c:pt idx="27" formatCode="General">
                  <c:v>942</c:v>
                </c:pt>
                <c:pt idx="28">
                  <c:v>4631</c:v>
                </c:pt>
                <c:pt idx="29">
                  <c:v>3290</c:v>
                </c:pt>
                <c:pt idx="30" formatCode="General">
                  <c:v>694</c:v>
                </c:pt>
              </c:numCache>
            </c:numRef>
          </c:val>
          <c:extLst>
            <c:ext xmlns:c16="http://schemas.microsoft.com/office/drawing/2014/chart" uri="{C3380CC4-5D6E-409C-BE32-E72D297353CC}">
              <c16:uniqueId val="{0000003E-65E4-4613-A7C2-BA57E9E8147E}"/>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1.7485872694317093</c:v>
                </c:pt>
                <c:pt idx="1">
                  <c:v>5.9405940594059405</c:v>
                </c:pt>
                <c:pt idx="2">
                  <c:v>0.50973510487173057</c:v>
                </c:pt>
                <c:pt idx="3">
                  <c:v>-0.25316455696202533</c:v>
                </c:pt>
                <c:pt idx="4">
                  <c:v>0.18781862087469814</c:v>
                </c:pt>
                <c:pt idx="5">
                  <c:v>1.1505731156651615</c:v>
                </c:pt>
                <c:pt idx="6">
                  <c:v>9.2010666999360599E-2</c:v>
                </c:pt>
                <c:pt idx="7">
                  <c:v>4.2183914808495615</c:v>
                </c:pt>
                <c:pt idx="8">
                  <c:v>3.8156381755461863</c:v>
                </c:pt>
                <c:pt idx="9">
                  <c:v>1.7895109851169384</c:v>
                </c:pt>
                <c:pt idx="10">
                  <c:v>2.3011015911872703</c:v>
                </c:pt>
                <c:pt idx="11">
                  <c:v>0.36620455139942454</c:v>
                </c:pt>
                <c:pt idx="12">
                  <c:v>1.2858689767190039</c:v>
                </c:pt>
                <c:pt idx="13">
                  <c:v>4.5305764010857414</c:v>
                </c:pt>
                <c:pt idx="14">
                  <c:v>-4.5296518365496041</c:v>
                </c:pt>
                <c:pt idx="15">
                  <c:v>66.33446767136607</c:v>
                </c:pt>
                <c:pt idx="16">
                  <c:v>1.3014878179610965</c:v>
                </c:pt>
                <c:pt idx="17">
                  <c:v>3.9507285564067898</c:v>
                </c:pt>
                <c:pt idx="18">
                  <c:v>2.8882186271821588</c:v>
                </c:pt>
                <c:pt idx="19">
                  <c:v>-0.20036064916850332</c:v>
                </c:pt>
                <c:pt idx="20">
                  <c:v>6.1538461538461542</c:v>
                </c:pt>
              </c:numCache>
            </c:numRef>
          </c:val>
          <c:extLst>
            <c:ext xmlns:c16="http://schemas.microsoft.com/office/drawing/2014/chart" uri="{C3380CC4-5D6E-409C-BE32-E72D297353CC}">
              <c16:uniqueId val="{00000000-4EE1-4B30-84D3-E35351D58F13}"/>
            </c:ext>
          </c:extLst>
        </c:ser>
        <c:dLbls>
          <c:showLegendKey val="0"/>
          <c:showVal val="0"/>
          <c:showCatName val="0"/>
          <c:showSerName val="0"/>
          <c:showPercent val="0"/>
          <c:showBubbleSize val="0"/>
        </c:dLbls>
        <c:gapWidth val="100"/>
        <c:overlap val="-24"/>
        <c:axId val="211369472"/>
        <c:axId val="210286784"/>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4EE1-4B30-84D3-E35351D58F13}"/>
                  </c:ext>
                </c:extLst>
              </c15:ser>
            </c15:filteredBarSeries>
          </c:ext>
        </c:extLst>
      </c:barChart>
      <c:catAx>
        <c:axId val="21136947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0286784"/>
        <c:crosses val="autoZero"/>
        <c:auto val="1"/>
        <c:lblAlgn val="ctr"/>
        <c:lblOffset val="100"/>
        <c:noMultiLvlLbl val="0"/>
      </c:catAx>
      <c:valAx>
        <c:axId val="210286784"/>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13694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Septiembre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734</c:v>
                </c:pt>
                <c:pt idx="1">
                  <c:v>58</c:v>
                </c:pt>
                <c:pt idx="2">
                  <c:v>48</c:v>
                </c:pt>
                <c:pt idx="3">
                  <c:v>3140</c:v>
                </c:pt>
                <c:pt idx="4">
                  <c:v>4146</c:v>
                </c:pt>
                <c:pt idx="5">
                  <c:v>108</c:v>
                </c:pt>
                <c:pt idx="6">
                  <c:v>215</c:v>
                </c:pt>
                <c:pt idx="7">
                  <c:v>82</c:v>
                </c:pt>
                <c:pt idx="8">
                  <c:v>465</c:v>
                </c:pt>
                <c:pt idx="9">
                  <c:v>10</c:v>
                </c:pt>
                <c:pt idx="10">
                  <c:v>19</c:v>
                </c:pt>
                <c:pt idx="11">
                  <c:v>694</c:v>
                </c:pt>
              </c:numCache>
            </c:numRef>
          </c:val>
          <c:extLst>
            <c:ext xmlns:c16="http://schemas.microsoft.com/office/drawing/2014/chart" uri="{C3380CC4-5D6E-409C-BE32-E72D297353CC}">
              <c16:uniqueId val="{00000000-35DB-446B-A523-DC3064988659}"/>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1548</c:v>
                </c:pt>
                <c:pt idx="1">
                  <c:v>175</c:v>
                </c:pt>
                <c:pt idx="2">
                  <c:v>236</c:v>
                </c:pt>
                <c:pt idx="3">
                  <c:v>4786</c:v>
                </c:pt>
                <c:pt idx="4">
                  <c:v>10551</c:v>
                </c:pt>
                <c:pt idx="5">
                  <c:v>739</c:v>
                </c:pt>
                <c:pt idx="6">
                  <c:v>554</c:v>
                </c:pt>
                <c:pt idx="7">
                  <c:v>392</c:v>
                </c:pt>
                <c:pt idx="8">
                  <c:v>539</c:v>
                </c:pt>
                <c:pt idx="9">
                  <c:v>77</c:v>
                </c:pt>
                <c:pt idx="10">
                  <c:v>116</c:v>
                </c:pt>
                <c:pt idx="11">
                  <c:v>1247</c:v>
                </c:pt>
              </c:numCache>
            </c:numRef>
          </c:val>
          <c:extLst>
            <c:ext xmlns:c16="http://schemas.microsoft.com/office/drawing/2014/chart" uri="{C3380CC4-5D6E-409C-BE32-E72D297353CC}">
              <c16:uniqueId val="{00000001-35DB-446B-A523-DC3064988659}"/>
            </c:ext>
          </c:extLst>
        </c:ser>
        <c:dLbls>
          <c:showLegendKey val="0"/>
          <c:showVal val="0"/>
          <c:showCatName val="0"/>
          <c:showSerName val="0"/>
          <c:showPercent val="0"/>
          <c:showBubbleSize val="0"/>
        </c:dLbls>
        <c:gapWidth val="182"/>
        <c:axId val="204621312"/>
        <c:axId val="199521920"/>
      </c:barChart>
      <c:catAx>
        <c:axId val="204621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521920"/>
        <c:crosses val="autoZero"/>
        <c:auto val="1"/>
        <c:lblAlgn val="ctr"/>
        <c:lblOffset val="100"/>
        <c:noMultiLvlLbl val="0"/>
      </c:catAx>
      <c:valAx>
        <c:axId val="1995219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62131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2021</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Agosto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F713-451C-B6B2-9392F47204C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F713-451C-B6B2-9392F47204C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F713-451C-B6B2-9392F47204C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F713-451C-B6B2-9392F47204CD}"/>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13-451C-B6B2-9392F47204C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993</c:v>
                </c:pt>
                <c:pt idx="1">
                  <c:v>1295</c:v>
                </c:pt>
                <c:pt idx="2">
                  <c:v>2440</c:v>
                </c:pt>
                <c:pt idx="3">
                  <c:v>21499</c:v>
                </c:pt>
              </c:numCache>
            </c:numRef>
          </c:val>
          <c:extLst>
            <c:ext xmlns:c16="http://schemas.microsoft.com/office/drawing/2014/chart" uri="{C3380CC4-5D6E-409C-BE32-E72D297353CC}">
              <c16:uniqueId val="{00000008-F713-451C-B6B2-9392F47204CD}"/>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2021</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913</c:v>
                </c:pt>
                <c:pt idx="1">
                  <c:v>1493</c:v>
                </c:pt>
                <c:pt idx="2">
                  <c:v>4122</c:v>
                </c:pt>
                <c:pt idx="3">
                  <c:v>1154</c:v>
                </c:pt>
                <c:pt idx="4">
                  <c:v>63</c:v>
                </c:pt>
                <c:pt idx="5">
                  <c:v>17</c:v>
                </c:pt>
                <c:pt idx="6">
                  <c:v>233</c:v>
                </c:pt>
                <c:pt idx="7">
                  <c:v>28</c:v>
                </c:pt>
                <c:pt idx="8">
                  <c:v>4466</c:v>
                </c:pt>
                <c:pt idx="9">
                  <c:v>35</c:v>
                </c:pt>
                <c:pt idx="10">
                  <c:v>94</c:v>
                </c:pt>
                <c:pt idx="11">
                  <c:v>59</c:v>
                </c:pt>
                <c:pt idx="12">
                  <c:v>248</c:v>
                </c:pt>
                <c:pt idx="13">
                  <c:v>39</c:v>
                </c:pt>
                <c:pt idx="14">
                  <c:v>52</c:v>
                </c:pt>
                <c:pt idx="15">
                  <c:v>238</c:v>
                </c:pt>
                <c:pt idx="16">
                  <c:v>794</c:v>
                </c:pt>
                <c:pt idx="17">
                  <c:v>1052</c:v>
                </c:pt>
                <c:pt idx="18">
                  <c:v>243</c:v>
                </c:pt>
                <c:pt idx="19">
                  <c:v>38</c:v>
                </c:pt>
                <c:pt idx="20">
                  <c:v>155</c:v>
                </c:pt>
                <c:pt idx="21">
                  <c:v>269</c:v>
                </c:pt>
                <c:pt idx="22">
                  <c:v>226</c:v>
                </c:pt>
                <c:pt idx="23">
                  <c:v>38</c:v>
                </c:pt>
                <c:pt idx="24">
                  <c:v>166</c:v>
                </c:pt>
                <c:pt idx="25">
                  <c:v>943</c:v>
                </c:pt>
                <c:pt idx="26">
                  <c:v>0</c:v>
                </c:pt>
                <c:pt idx="27">
                  <c:v>588</c:v>
                </c:pt>
                <c:pt idx="28">
                  <c:v>777</c:v>
                </c:pt>
                <c:pt idx="29">
                  <c:v>187</c:v>
                </c:pt>
                <c:pt idx="30">
                  <c:v>182</c:v>
                </c:pt>
                <c:pt idx="31">
                  <c:v>436</c:v>
                </c:pt>
                <c:pt idx="32">
                  <c:v>380</c:v>
                </c:pt>
                <c:pt idx="33">
                  <c:v>104</c:v>
                </c:pt>
                <c:pt idx="34">
                  <c:v>1144</c:v>
                </c:pt>
                <c:pt idx="35">
                  <c:v>516</c:v>
                </c:pt>
                <c:pt idx="36">
                  <c:v>7</c:v>
                </c:pt>
              </c:numCache>
            </c:numRef>
          </c:val>
          <c:extLst>
            <c:ext xmlns:c16="http://schemas.microsoft.com/office/drawing/2014/chart" uri="{C3380CC4-5D6E-409C-BE32-E72D297353CC}">
              <c16:uniqueId val="{00000000-5C72-4E4D-8AED-3857577472DC}"/>
            </c:ext>
          </c:extLst>
        </c:ser>
        <c:dLbls>
          <c:showLegendKey val="0"/>
          <c:showVal val="0"/>
          <c:showCatName val="0"/>
          <c:showSerName val="0"/>
          <c:showPercent val="0"/>
          <c:showBubbleSize val="0"/>
        </c:dLbls>
        <c:gapWidth val="100"/>
        <c:axId val="210843648"/>
        <c:axId val="211683008"/>
      </c:barChart>
      <c:catAx>
        <c:axId val="21084364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11683008"/>
        <c:crosses val="autoZero"/>
        <c:auto val="1"/>
        <c:lblAlgn val="ctr"/>
        <c:lblOffset val="100"/>
        <c:noMultiLvlLbl val="0"/>
      </c:catAx>
      <c:valAx>
        <c:axId val="21168300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0843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Septiembre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35C0-49BC-961A-29F95CCE32F5}"/>
              </c:ext>
            </c:extLst>
          </c:dPt>
          <c:dPt>
            <c:idx val="1"/>
            <c:bubble3D val="0"/>
            <c:spPr>
              <a:solidFill>
                <a:srgbClr val="ED7D31"/>
              </a:solidFill>
              <a:ln w="25400">
                <a:noFill/>
              </a:ln>
            </c:spPr>
            <c:extLst>
              <c:ext xmlns:c16="http://schemas.microsoft.com/office/drawing/2014/chart" uri="{C3380CC4-5D6E-409C-BE32-E72D297353CC}">
                <c16:uniqueId val="{00000003-35C0-49BC-961A-29F95CCE32F5}"/>
              </c:ext>
            </c:extLst>
          </c:dPt>
          <c:dPt>
            <c:idx val="2"/>
            <c:bubble3D val="0"/>
            <c:spPr>
              <a:solidFill>
                <a:srgbClr val="A5A5A5"/>
              </a:solidFill>
              <a:ln w="25400">
                <a:noFill/>
              </a:ln>
            </c:spPr>
            <c:extLst>
              <c:ext xmlns:c16="http://schemas.microsoft.com/office/drawing/2014/chart" uri="{C3380CC4-5D6E-409C-BE32-E72D297353CC}">
                <c16:uniqueId val="{00000005-35C0-49BC-961A-29F95CCE32F5}"/>
              </c:ext>
            </c:extLst>
          </c:dPt>
          <c:dPt>
            <c:idx val="3"/>
            <c:bubble3D val="0"/>
            <c:spPr>
              <a:solidFill>
                <a:srgbClr val="FFC000"/>
              </a:solidFill>
              <a:ln w="25400">
                <a:noFill/>
              </a:ln>
            </c:spPr>
            <c:extLst>
              <c:ext xmlns:c16="http://schemas.microsoft.com/office/drawing/2014/chart" uri="{C3380CC4-5D6E-409C-BE32-E72D297353CC}">
                <c16:uniqueId val="{00000007-35C0-49BC-961A-29F95CCE32F5}"/>
              </c:ext>
            </c:extLst>
          </c:dPt>
          <c:dPt>
            <c:idx val="4"/>
            <c:bubble3D val="0"/>
            <c:spPr>
              <a:solidFill>
                <a:srgbClr val="4472C4"/>
              </a:solidFill>
              <a:ln w="25400">
                <a:noFill/>
              </a:ln>
            </c:spPr>
            <c:extLst>
              <c:ext xmlns:c16="http://schemas.microsoft.com/office/drawing/2014/chart" uri="{C3380CC4-5D6E-409C-BE32-E72D297353CC}">
                <c16:uniqueId val="{00000009-35C0-49BC-961A-29F95CCE32F5}"/>
              </c:ext>
            </c:extLst>
          </c:dPt>
          <c:dPt>
            <c:idx val="5"/>
            <c:bubble3D val="0"/>
            <c:spPr>
              <a:solidFill>
                <a:srgbClr val="70AD47"/>
              </a:solidFill>
              <a:ln w="25400">
                <a:noFill/>
              </a:ln>
            </c:spPr>
            <c:extLst>
              <c:ext xmlns:c16="http://schemas.microsoft.com/office/drawing/2014/chart" uri="{C3380CC4-5D6E-409C-BE32-E72D297353CC}">
                <c16:uniqueId val="{0000000B-35C0-49BC-961A-29F95CCE32F5}"/>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35C0-49BC-961A-29F95CCE32F5}"/>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35C0-49BC-961A-29F95CCE32F5}"/>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35C0-49BC-961A-29F95CCE32F5}"/>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35C0-49BC-961A-29F95CCE32F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22662</c:v>
                </c:pt>
                <c:pt idx="1">
                  <c:v>31509</c:v>
                </c:pt>
                <c:pt idx="2">
                  <c:v>1</c:v>
                </c:pt>
                <c:pt idx="3">
                  <c:v>6345</c:v>
                </c:pt>
                <c:pt idx="4">
                  <c:v>1134</c:v>
                </c:pt>
                <c:pt idx="5">
                  <c:v>2457</c:v>
                </c:pt>
                <c:pt idx="6">
                  <c:v>1002</c:v>
                </c:pt>
                <c:pt idx="7">
                  <c:v>2050</c:v>
                </c:pt>
                <c:pt idx="8">
                  <c:v>1619</c:v>
                </c:pt>
                <c:pt idx="9">
                  <c:v>4077</c:v>
                </c:pt>
              </c:numCache>
            </c:numRef>
          </c:val>
          <c:extLst>
            <c:ext xmlns:c16="http://schemas.microsoft.com/office/drawing/2014/chart" uri="{C3380CC4-5D6E-409C-BE32-E72D297353CC}">
              <c16:uniqueId val="{00000014-35C0-49BC-961A-29F95CCE32F5}"/>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Agosto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CCE0-42FF-A002-BA867276D07B}"/>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CCE0-42FF-A002-BA867276D07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CE0-42FF-A002-BA867276D07B}"/>
              </c:ext>
            </c:extLst>
          </c:dPt>
          <c:dPt>
            <c:idx val="3"/>
            <c:bubble3D val="0"/>
            <c:spPr>
              <a:solidFill>
                <a:srgbClr val="FFC000"/>
              </a:solidFill>
              <a:ln>
                <a:noFill/>
              </a:ln>
              <a:effectLst/>
            </c:spPr>
            <c:extLst>
              <c:ext xmlns:c16="http://schemas.microsoft.com/office/drawing/2014/chart" uri="{C3380CC4-5D6E-409C-BE32-E72D297353CC}">
                <c16:uniqueId val="{00000007-CCE0-42FF-A002-BA867276D07B}"/>
              </c:ext>
            </c:extLst>
          </c:dPt>
          <c:dPt>
            <c:idx val="4"/>
            <c:bubble3D val="0"/>
            <c:spPr>
              <a:solidFill>
                <a:srgbClr val="92D050"/>
              </a:solidFill>
              <a:ln>
                <a:noFill/>
              </a:ln>
              <a:effectLst/>
            </c:spPr>
            <c:extLst>
              <c:ext xmlns:c16="http://schemas.microsoft.com/office/drawing/2014/chart" uri="{C3380CC4-5D6E-409C-BE32-E72D297353CC}">
                <c16:uniqueId val="{00000009-CCE0-42FF-A002-BA867276D07B}"/>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CCE0-42FF-A002-BA867276D07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CCE0-42FF-A002-BA867276D07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CCE0-42FF-A002-BA867276D07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CCE0-42FF-A002-BA867276D07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CCE0-42FF-A002-BA867276D07B}"/>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403</c:v>
                </c:pt>
                <c:pt idx="1">
                  <c:v>4063</c:v>
                </c:pt>
                <c:pt idx="2" formatCode="General">
                  <c:v>0</c:v>
                </c:pt>
                <c:pt idx="3" formatCode="General">
                  <c:v>758</c:v>
                </c:pt>
                <c:pt idx="4" formatCode="General">
                  <c:v>57</c:v>
                </c:pt>
                <c:pt idx="5" formatCode="General">
                  <c:v>43</c:v>
                </c:pt>
                <c:pt idx="6" formatCode="General">
                  <c:v>92</c:v>
                </c:pt>
                <c:pt idx="7" formatCode="General">
                  <c:v>166</c:v>
                </c:pt>
                <c:pt idx="8" formatCode="General">
                  <c:v>96</c:v>
                </c:pt>
                <c:pt idx="9" formatCode="General">
                  <c:v>377</c:v>
                </c:pt>
              </c:numCache>
            </c:numRef>
          </c:val>
          <c:extLst>
            <c:ext xmlns:c16="http://schemas.microsoft.com/office/drawing/2014/chart" uri="{C3380CC4-5D6E-409C-BE32-E72D297353CC}">
              <c16:uniqueId val="{00000014-CCE0-42FF-A002-BA867276D07B}"/>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Septiembre</c:v>
                </c:pt>
                <c:pt idx="1">
                  <c:v>      2019 Octubre</c:v>
                </c:pt>
                <c:pt idx="2">
                  <c:v>      2019 Noviembre</c:v>
                </c:pt>
                <c:pt idx="3">
                  <c:v>      2019 Diciembre</c:v>
                </c:pt>
                <c:pt idx="4">
                  <c:v>      2020 Enero</c:v>
                </c:pt>
                <c:pt idx="5">
                  <c:v>      2020 Febrero</c:v>
                </c:pt>
                <c:pt idx="6">
                  <c:v>      2020 Marzo</c:v>
                </c:pt>
                <c:pt idx="7">
                  <c:v>      2020 Abril</c:v>
                </c:pt>
                <c:pt idx="8">
                  <c:v>      2020 Mayo</c:v>
                </c:pt>
                <c:pt idx="9">
                  <c:v>      2020 Junio</c:v>
                </c:pt>
                <c:pt idx="10">
                  <c:v>      2020 Julio</c:v>
                </c:pt>
                <c:pt idx="11">
                  <c:v>      2020 Agosto</c:v>
                </c:pt>
                <c:pt idx="12">
                  <c:v>      2020 Septiembre</c:v>
                </c:pt>
                <c:pt idx="13">
                  <c:v>      2020 Octubre</c:v>
                </c:pt>
                <c:pt idx="14">
                  <c:v>      2020 Noviembre</c:v>
                </c:pt>
                <c:pt idx="15">
                  <c:v>      2020 Diciembre</c:v>
                </c:pt>
                <c:pt idx="16">
                  <c:v>      2021 Enero</c:v>
                </c:pt>
                <c:pt idx="17">
                  <c:v>      2021 Febrero</c:v>
                </c:pt>
                <c:pt idx="18">
                  <c:v>      2021 Marzo</c:v>
                </c:pt>
                <c:pt idx="19">
                  <c:v>      2021 Abril</c:v>
                </c:pt>
                <c:pt idx="20">
                  <c:v>      2021 Mayo</c:v>
                </c:pt>
                <c:pt idx="21">
                  <c:v>      2021 Junio</c:v>
                </c:pt>
                <c:pt idx="22">
                  <c:v>      2021 Julio</c:v>
                </c:pt>
                <c:pt idx="23">
                  <c:v>      2021 Agosto</c:v>
                </c:pt>
                <c:pt idx="24">
                  <c:v>      2021 Septiembre</c:v>
                </c:pt>
              </c:strCache>
            </c:strRef>
          </c:cat>
          <c:val>
            <c:numRef>
              <c:f>TURISMO_3!$M$7:$M$31</c:f>
              <c:numCache>
                <c:formatCode>#,##0</c:formatCode>
                <c:ptCount val="25"/>
                <c:pt idx="0">
                  <c:v>15522</c:v>
                </c:pt>
                <c:pt idx="1">
                  <c:v>15495</c:v>
                </c:pt>
                <c:pt idx="2">
                  <c:v>13563</c:v>
                </c:pt>
                <c:pt idx="3">
                  <c:v>13234</c:v>
                </c:pt>
                <c:pt idx="4">
                  <c:v>12224</c:v>
                </c:pt>
                <c:pt idx="5">
                  <c:v>11253</c:v>
                </c:pt>
                <c:pt idx="6">
                  <c:v>6636</c:v>
                </c:pt>
                <c:pt idx="7">
                  <c:v>604</c:v>
                </c:pt>
                <c:pt idx="8">
                  <c:v>788</c:v>
                </c:pt>
                <c:pt idx="9">
                  <c:v>2087</c:v>
                </c:pt>
                <c:pt idx="10">
                  <c:v>3688</c:v>
                </c:pt>
                <c:pt idx="11">
                  <c:v>3548</c:v>
                </c:pt>
                <c:pt idx="12">
                  <c:v>3913</c:v>
                </c:pt>
                <c:pt idx="13">
                  <c:v>3490</c:v>
                </c:pt>
                <c:pt idx="14">
                  <c:v>3136</c:v>
                </c:pt>
                <c:pt idx="15">
                  <c:v>2950</c:v>
                </c:pt>
                <c:pt idx="16">
                  <c:v>2208</c:v>
                </c:pt>
                <c:pt idx="17">
                  <c:v>2564</c:v>
                </c:pt>
                <c:pt idx="18">
                  <c:v>3532</c:v>
                </c:pt>
                <c:pt idx="19">
                  <c:v>3056</c:v>
                </c:pt>
                <c:pt idx="20">
                  <c:v>4116</c:v>
                </c:pt>
                <c:pt idx="21">
                  <c:v>5517</c:v>
                </c:pt>
                <c:pt idx="22">
                  <c:v>6589</c:v>
                </c:pt>
                <c:pt idx="23">
                  <c:v>7960</c:v>
                </c:pt>
                <c:pt idx="24">
                  <c:v>9719</c:v>
                </c:pt>
              </c:numCache>
            </c:numRef>
          </c:val>
          <c:smooth val="0"/>
          <c:extLst>
            <c:ext xmlns:c16="http://schemas.microsoft.com/office/drawing/2014/chart" uri="{C3380CC4-5D6E-409C-BE32-E72D297353CC}">
              <c16:uniqueId val="{00000000-F0A1-4FAE-A4C1-399F4226429B}"/>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Septiembre</c:v>
                </c:pt>
                <c:pt idx="1">
                  <c:v>      2019 Octubre</c:v>
                </c:pt>
                <c:pt idx="2">
                  <c:v>      2019 Noviembre</c:v>
                </c:pt>
                <c:pt idx="3">
                  <c:v>      2019 Diciembre</c:v>
                </c:pt>
                <c:pt idx="4">
                  <c:v>      2020 Enero</c:v>
                </c:pt>
                <c:pt idx="5">
                  <c:v>      2020 Febrero</c:v>
                </c:pt>
                <c:pt idx="6">
                  <c:v>      2020 Marzo</c:v>
                </c:pt>
                <c:pt idx="7">
                  <c:v>      2020 Abril</c:v>
                </c:pt>
                <c:pt idx="8">
                  <c:v>      2020 Mayo</c:v>
                </c:pt>
                <c:pt idx="9">
                  <c:v>      2020 Junio</c:v>
                </c:pt>
                <c:pt idx="10">
                  <c:v>      2020 Julio</c:v>
                </c:pt>
                <c:pt idx="11">
                  <c:v>      2020 Agosto</c:v>
                </c:pt>
                <c:pt idx="12">
                  <c:v>      2020 Septiembre</c:v>
                </c:pt>
                <c:pt idx="13">
                  <c:v>      2020 Octubre</c:v>
                </c:pt>
                <c:pt idx="14">
                  <c:v>      2020 Noviembre</c:v>
                </c:pt>
                <c:pt idx="15">
                  <c:v>      2020 Diciembre</c:v>
                </c:pt>
                <c:pt idx="16">
                  <c:v>      2021 Enero</c:v>
                </c:pt>
                <c:pt idx="17">
                  <c:v>      2021 Febrero</c:v>
                </c:pt>
                <c:pt idx="18">
                  <c:v>      2021 Marzo</c:v>
                </c:pt>
                <c:pt idx="19">
                  <c:v>      2021 Abril</c:v>
                </c:pt>
                <c:pt idx="20">
                  <c:v>      2021 Mayo</c:v>
                </c:pt>
                <c:pt idx="21">
                  <c:v>      2021 Junio</c:v>
                </c:pt>
                <c:pt idx="22">
                  <c:v>      2021 Julio</c:v>
                </c:pt>
                <c:pt idx="23">
                  <c:v>      2021 Agosto</c:v>
                </c:pt>
                <c:pt idx="24">
                  <c:v>      2021 Septiembre</c:v>
                </c:pt>
              </c:strCache>
            </c:strRef>
          </c:cat>
          <c:val>
            <c:numRef>
              <c:f>TURISMO_3!$N$7:$N$31</c:f>
              <c:numCache>
                <c:formatCode>#,##0</c:formatCode>
                <c:ptCount val="25"/>
                <c:pt idx="0">
                  <c:v>19935</c:v>
                </c:pt>
                <c:pt idx="1">
                  <c:v>20900</c:v>
                </c:pt>
                <c:pt idx="2">
                  <c:v>21055</c:v>
                </c:pt>
                <c:pt idx="3">
                  <c:v>20615</c:v>
                </c:pt>
                <c:pt idx="4">
                  <c:v>20933</c:v>
                </c:pt>
                <c:pt idx="5">
                  <c:v>20409</c:v>
                </c:pt>
                <c:pt idx="6">
                  <c:v>24951</c:v>
                </c:pt>
                <c:pt idx="7">
                  <c:v>29121</c:v>
                </c:pt>
                <c:pt idx="8">
                  <c:v>29874</c:v>
                </c:pt>
                <c:pt idx="9">
                  <c:v>29817</c:v>
                </c:pt>
                <c:pt idx="10">
                  <c:v>28751</c:v>
                </c:pt>
                <c:pt idx="11">
                  <c:v>28413</c:v>
                </c:pt>
                <c:pt idx="12">
                  <c:v>28199</c:v>
                </c:pt>
                <c:pt idx="13">
                  <c:v>29323</c:v>
                </c:pt>
                <c:pt idx="14">
                  <c:v>30095</c:v>
                </c:pt>
                <c:pt idx="15">
                  <c:v>30324</c:v>
                </c:pt>
                <c:pt idx="16">
                  <c:v>31282</c:v>
                </c:pt>
                <c:pt idx="17">
                  <c:v>31640</c:v>
                </c:pt>
                <c:pt idx="18">
                  <c:v>31328</c:v>
                </c:pt>
                <c:pt idx="19">
                  <c:v>31238</c:v>
                </c:pt>
                <c:pt idx="20">
                  <c:v>30397</c:v>
                </c:pt>
                <c:pt idx="21">
                  <c:v>29863</c:v>
                </c:pt>
                <c:pt idx="22">
                  <c:v>26844</c:v>
                </c:pt>
                <c:pt idx="23">
                  <c:v>23866</c:v>
                </c:pt>
                <c:pt idx="24">
                  <c:v>20960</c:v>
                </c:pt>
              </c:numCache>
            </c:numRef>
          </c:val>
          <c:smooth val="0"/>
          <c:extLst>
            <c:ext xmlns:c16="http://schemas.microsoft.com/office/drawing/2014/chart" uri="{C3380CC4-5D6E-409C-BE32-E72D297353CC}">
              <c16:uniqueId val="{00000001-F0A1-4FAE-A4C1-399F4226429B}"/>
            </c:ext>
          </c:extLst>
        </c:ser>
        <c:dLbls>
          <c:showLegendKey val="0"/>
          <c:showVal val="0"/>
          <c:showCatName val="0"/>
          <c:showSerName val="0"/>
          <c:showPercent val="0"/>
          <c:showBubbleSize val="0"/>
        </c:dLbls>
        <c:axId val="204622336"/>
        <c:axId val="204720384"/>
        <c:axId val="200359040"/>
      </c:line3DChart>
      <c:catAx>
        <c:axId val="2046223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4720384"/>
        <c:crosses val="autoZero"/>
        <c:auto val="1"/>
        <c:lblAlgn val="ctr"/>
        <c:lblOffset val="100"/>
        <c:noMultiLvlLbl val="0"/>
      </c:catAx>
      <c:valAx>
        <c:axId val="20472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622336"/>
        <c:crosses val="autoZero"/>
        <c:crossBetween val="between"/>
      </c:valAx>
      <c:serAx>
        <c:axId val="200359040"/>
        <c:scaling>
          <c:orientation val="minMax"/>
        </c:scaling>
        <c:delete val="1"/>
        <c:axPos val="b"/>
        <c:majorTickMark val="out"/>
        <c:minorTickMark val="none"/>
        <c:tickLblPos val="nextTo"/>
        <c:crossAx val="20472038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C652-4493-98FD-A06A9B4082F7}"/>
            </c:ext>
          </c:extLst>
        </c:ser>
        <c:dLbls>
          <c:showLegendKey val="0"/>
          <c:showVal val="0"/>
          <c:showCatName val="0"/>
          <c:showSerName val="0"/>
          <c:showPercent val="0"/>
          <c:showBubbleSize val="0"/>
        </c:dLbls>
        <c:gapWidth val="150"/>
        <c:axId val="204622848"/>
        <c:axId val="204722688"/>
      </c:barChart>
      <c:catAx>
        <c:axId val="204622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4722688"/>
        <c:crosses val="autoZero"/>
        <c:auto val="1"/>
        <c:lblAlgn val="ctr"/>
        <c:lblOffset val="100"/>
        <c:noMultiLvlLbl val="0"/>
      </c:catAx>
      <c:valAx>
        <c:axId val="204722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62284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1484-4302-B676-BEFC9C9ED310}"/>
            </c:ext>
          </c:extLst>
        </c:ser>
        <c:dLbls>
          <c:showLegendKey val="0"/>
          <c:showVal val="0"/>
          <c:showCatName val="0"/>
          <c:showSerName val="0"/>
          <c:showPercent val="0"/>
          <c:showBubbleSize val="0"/>
        </c:dLbls>
        <c:smooth val="0"/>
        <c:axId val="172234240"/>
        <c:axId val="204724416"/>
      </c:lineChart>
      <c:catAx>
        <c:axId val="17223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4724416"/>
        <c:crosses val="autoZero"/>
        <c:auto val="1"/>
        <c:lblAlgn val="ctr"/>
        <c:lblOffset val="100"/>
        <c:noMultiLvlLbl val="0"/>
      </c:catAx>
      <c:valAx>
        <c:axId val="204724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223424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28.619</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12.334</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16.285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7991" y="653662"/>
          <a:ext cx="1145068" cy="1145145"/>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6742" y="513822"/>
          <a:ext cx="339679" cy="339783"/>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7984" y="697758"/>
          <a:ext cx="1057188" cy="105710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13" y="18625"/>
          <a:ext cx="2240079" cy="39554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13" y="18625"/>
        <a:ext cx="2240079" cy="39554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8349" y="677878"/>
          <a:ext cx="1145068" cy="1145145"/>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18672" y="473465"/>
          <a:ext cx="339679" cy="339783"/>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8342" y="721974"/>
          <a:ext cx="1057188" cy="105710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55" y="0"/>
          <a:ext cx="2401511" cy="4924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55" y="0"/>
        <a:ext cx="2401511" cy="49240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12.334</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16.285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28.619</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2.xml"/><Relationship Id="rId1" Type="http://schemas.openxmlformats.org/officeDocument/2006/relationships/chart" Target="../charts/chart21.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4.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3.xml"/><Relationship Id="rId6" Type="http://schemas.openxmlformats.org/officeDocument/2006/relationships/diagramData" Target="../diagrams/data3.xml"/><Relationship Id="rId5" Type="http://schemas.openxmlformats.org/officeDocument/2006/relationships/chart" Target="../charts/chart26.xml"/><Relationship Id="rId10" Type="http://schemas.microsoft.com/office/2007/relationships/diagramDrawing" Target="../diagrams/drawing3.xml"/><Relationship Id="rId4" Type="http://schemas.openxmlformats.org/officeDocument/2006/relationships/chart" Target="../charts/chart25.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6.xml"/><Relationship Id="rId7" Type="http://schemas.openxmlformats.org/officeDocument/2006/relationships/hyperlink" Target="#&#205;NDICE!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chart" Target="../charts/chart15.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23431"/>
          <a:ext cx="15326591" cy="4499841"/>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893142" y="11168064"/>
            <a:ext cx="38729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septiembre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275096"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175948</xdr:colOff>
      <xdr:row>36</xdr:row>
      <xdr:rowOff>82020</xdr:rowOff>
    </xdr:from>
    <xdr:to>
      <xdr:col>12</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9510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editAs="oneCell">
    <xdr:from>
      <xdr:col>21</xdr:col>
      <xdr:colOff>535783</xdr:colOff>
      <xdr:row>4</xdr:row>
      <xdr:rowOff>35719</xdr:rowOff>
    </xdr:from>
    <xdr:to>
      <xdr:col>28</xdr:col>
      <xdr:colOff>71834</xdr:colOff>
      <xdr:row>19</xdr:row>
      <xdr:rowOff>100250</xdr:rowOff>
    </xdr:to>
    <xdr:pic>
      <xdr:nvPicPr>
        <xdr:cNvPr id="7" name="6 Imagen"/>
        <xdr:cNvPicPr>
          <a:picLocks noChangeAspect="1"/>
        </xdr:cNvPicPr>
      </xdr:nvPicPr>
      <xdr:blipFill>
        <a:blip xmlns:r="http://schemas.openxmlformats.org/officeDocument/2006/relationships" r:embed="rId2"/>
        <a:stretch>
          <a:fillRect/>
        </a:stretch>
      </xdr:blipFill>
      <xdr:spPr>
        <a:xfrm>
          <a:off x="17490283" y="1273969"/>
          <a:ext cx="4870051" cy="292203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11</xdr:col>
      <xdr:colOff>5118</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03585" y="10694458"/>
          <a:ext cx="801190"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197300</xdr:colOff>
      <xdr:row>33</xdr:row>
      <xdr:rowOff>15306</xdr:rowOff>
    </xdr:from>
    <xdr:to>
      <xdr:col>18</xdr:col>
      <xdr:colOff>614021</xdr:colOff>
      <xdr:row>47</xdr:row>
      <xdr:rowOff>91506</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1006929</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S30" sqref="S30"/>
    </sheetView>
  </sheetViews>
  <sheetFormatPr baseColWidth="10" defaultRowHeight="15"/>
  <cols>
    <col min="1" max="1" width="26.5703125" style="457" customWidth="1"/>
    <col min="2" max="2" width="11.42578125" style="181" customWidth="1"/>
    <col min="3" max="15" width="11.42578125" style="181"/>
    <col min="16" max="16" width="43.28515625" style="478" bestFit="1" customWidth="1"/>
    <col min="17" max="16384" width="11.42578125" style="181"/>
  </cols>
  <sheetData>
    <row r="1" spans="1:16" ht="45.75" customHeight="1">
      <c r="A1" s="482"/>
      <c r="B1" s="482"/>
      <c r="C1" s="482"/>
      <c r="D1" s="482"/>
      <c r="E1" s="482"/>
      <c r="F1" s="482"/>
      <c r="G1" s="482"/>
      <c r="H1" s="482"/>
      <c r="I1" s="482"/>
      <c r="J1" s="482"/>
      <c r="K1" s="482"/>
      <c r="L1" s="482"/>
      <c r="M1" s="482"/>
      <c r="N1" s="482"/>
      <c r="O1" s="482"/>
      <c r="P1" s="482"/>
    </row>
    <row r="2" spans="1:16" ht="32.25" customHeight="1">
      <c r="A2" s="452" t="s">
        <v>711</v>
      </c>
      <c r="B2" s="483" t="s">
        <v>710</v>
      </c>
      <c r="C2" s="483"/>
      <c r="D2" s="483"/>
      <c r="E2" s="483"/>
      <c r="F2" s="483"/>
      <c r="G2" s="483"/>
      <c r="H2" s="483"/>
      <c r="I2" s="483"/>
      <c r="J2" s="483"/>
      <c r="K2" s="483"/>
      <c r="L2" s="483"/>
      <c r="M2" s="483"/>
      <c r="N2" s="483"/>
      <c r="O2" s="451"/>
      <c r="P2" s="475" t="s">
        <v>709</v>
      </c>
    </row>
    <row r="3" spans="1:16" s="462" customFormat="1" ht="18" customHeight="1">
      <c r="A3" s="458" t="s">
        <v>507</v>
      </c>
      <c r="B3" s="459" t="s">
        <v>462</v>
      </c>
      <c r="C3" s="460"/>
      <c r="D3" s="461"/>
      <c r="E3" s="461"/>
      <c r="F3" s="461"/>
      <c r="G3" s="461"/>
      <c r="H3" s="461"/>
      <c r="I3" s="461"/>
      <c r="J3" s="461"/>
      <c r="K3" s="461"/>
      <c r="L3" s="461"/>
      <c r="M3" s="461"/>
      <c r="N3" s="461"/>
      <c r="O3" s="461"/>
      <c r="P3" s="480" t="s">
        <v>747</v>
      </c>
    </row>
    <row r="4" spans="1:16" s="462" customFormat="1" ht="18" customHeight="1">
      <c r="A4" s="458" t="s">
        <v>508</v>
      </c>
      <c r="B4" s="459" t="s">
        <v>44</v>
      </c>
      <c r="C4" s="460"/>
      <c r="D4" s="461"/>
      <c r="E4" s="461"/>
      <c r="F4" s="461"/>
      <c r="G4" s="461"/>
      <c r="H4" s="461"/>
      <c r="I4" s="461"/>
      <c r="J4" s="461"/>
      <c r="K4" s="461"/>
      <c r="L4" s="461"/>
      <c r="M4" s="461"/>
      <c r="N4" s="461"/>
      <c r="O4" s="461"/>
      <c r="P4" s="480" t="s">
        <v>747</v>
      </c>
    </row>
    <row r="5" spans="1:16" s="454" customFormat="1" ht="27.75" customHeight="1">
      <c r="A5" s="455" t="s">
        <v>419</v>
      </c>
      <c r="B5" s="183" t="s">
        <v>463</v>
      </c>
      <c r="C5" s="463"/>
      <c r="D5" s="453"/>
      <c r="E5" s="453"/>
      <c r="F5" s="453"/>
      <c r="G5" s="453"/>
      <c r="H5" s="453"/>
      <c r="I5" s="453"/>
      <c r="J5" s="453"/>
      <c r="K5" s="453"/>
      <c r="L5" s="453"/>
      <c r="M5" s="453"/>
      <c r="N5" s="453"/>
      <c r="O5" s="453"/>
      <c r="P5" s="477" t="s">
        <v>743</v>
      </c>
    </row>
    <row r="6" spans="1:16" s="462" customFormat="1" ht="18" customHeight="1">
      <c r="A6" s="458" t="s">
        <v>421</v>
      </c>
      <c r="B6" s="459" t="s">
        <v>418</v>
      </c>
      <c r="C6" s="460"/>
      <c r="D6" s="461"/>
      <c r="E6" s="461"/>
      <c r="F6" s="461"/>
      <c r="G6" s="461"/>
      <c r="H6" s="461"/>
      <c r="I6" s="461"/>
      <c r="J6" s="461"/>
      <c r="K6" s="461"/>
      <c r="L6" s="461"/>
      <c r="M6" s="461"/>
      <c r="N6" s="461"/>
      <c r="O6" s="461"/>
      <c r="P6" s="476" t="s">
        <v>743</v>
      </c>
    </row>
    <row r="7" spans="1:16" s="462" customFormat="1" ht="18" customHeight="1">
      <c r="A7" s="458" t="s">
        <v>420</v>
      </c>
      <c r="B7" s="459" t="s">
        <v>423</v>
      </c>
      <c r="C7" s="460"/>
      <c r="D7" s="461"/>
      <c r="E7" s="461"/>
      <c r="F7" s="461"/>
      <c r="G7" s="461"/>
      <c r="H7" s="461"/>
      <c r="I7" s="461"/>
      <c r="J7" s="461"/>
      <c r="K7" s="461"/>
      <c r="L7" s="461"/>
      <c r="M7" s="461"/>
      <c r="N7" s="461"/>
      <c r="O7" s="461"/>
      <c r="P7" s="476" t="s">
        <v>717</v>
      </c>
    </row>
    <row r="8" spans="1:16" s="454" customFormat="1" ht="27.75" customHeight="1">
      <c r="A8" s="455" t="s">
        <v>427</v>
      </c>
      <c r="B8" s="183" t="s">
        <v>424</v>
      </c>
      <c r="C8" s="463"/>
      <c r="D8" s="453"/>
      <c r="E8" s="453"/>
      <c r="F8" s="453"/>
      <c r="G8" s="453"/>
      <c r="H8" s="453"/>
      <c r="I8" s="453"/>
      <c r="J8" s="453"/>
      <c r="K8" s="453"/>
      <c r="L8" s="453"/>
      <c r="M8" s="453"/>
      <c r="N8" s="453"/>
      <c r="O8" s="453"/>
      <c r="P8" s="477" t="s">
        <v>717</v>
      </c>
    </row>
    <row r="9" spans="1:16" s="462" customFormat="1" ht="18" customHeight="1">
      <c r="A9" s="458" t="s">
        <v>428</v>
      </c>
      <c r="B9" s="459" t="s">
        <v>440</v>
      </c>
      <c r="C9" s="460"/>
      <c r="D9" s="461"/>
      <c r="E9" s="461"/>
      <c r="F9" s="461"/>
      <c r="G9" s="461"/>
      <c r="H9" s="461"/>
      <c r="I9" s="461"/>
      <c r="J9" s="461"/>
      <c r="K9" s="461"/>
      <c r="L9" s="461"/>
      <c r="M9" s="461"/>
      <c r="N9" s="461"/>
      <c r="O9" s="461"/>
      <c r="P9" s="480" t="s">
        <v>747</v>
      </c>
    </row>
    <row r="10" spans="1:16" s="462" customFormat="1" ht="18" customHeight="1">
      <c r="A10" s="458" t="s">
        <v>429</v>
      </c>
      <c r="B10" s="459" t="s">
        <v>464</v>
      </c>
      <c r="C10" s="460"/>
      <c r="D10" s="461"/>
      <c r="E10" s="461"/>
      <c r="F10" s="461"/>
      <c r="G10" s="461"/>
      <c r="H10" s="461"/>
      <c r="I10" s="461"/>
      <c r="J10" s="461"/>
      <c r="K10" s="461"/>
      <c r="L10" s="461"/>
      <c r="M10" s="461"/>
      <c r="N10" s="461"/>
      <c r="O10" s="461"/>
      <c r="P10" s="476" t="s">
        <v>717</v>
      </c>
    </row>
    <row r="11" spans="1:16" s="462" customFormat="1" ht="18" customHeight="1">
      <c r="A11" s="458" t="s">
        <v>430</v>
      </c>
      <c r="B11" s="459" t="s">
        <v>439</v>
      </c>
      <c r="C11" s="460"/>
      <c r="D11" s="461"/>
      <c r="E11" s="461"/>
      <c r="F11" s="461"/>
      <c r="G11" s="461"/>
      <c r="H11" s="461"/>
      <c r="I11" s="461"/>
      <c r="J11" s="461"/>
      <c r="K11" s="461"/>
      <c r="L11" s="461"/>
      <c r="M11" s="461"/>
      <c r="N11" s="461"/>
      <c r="O11" s="461"/>
      <c r="P11" s="480" t="s">
        <v>747</v>
      </c>
    </row>
    <row r="12" spans="1:16" s="462" customFormat="1" ht="18" customHeight="1">
      <c r="A12" s="458" t="s">
        <v>431</v>
      </c>
      <c r="B12" s="459" t="s">
        <v>435</v>
      </c>
      <c r="C12" s="460"/>
      <c r="D12" s="461"/>
      <c r="E12" s="461"/>
      <c r="F12" s="461"/>
      <c r="G12" s="461"/>
      <c r="H12" s="461"/>
      <c r="I12" s="461"/>
      <c r="J12" s="461"/>
      <c r="K12" s="461"/>
      <c r="L12" s="461"/>
      <c r="M12" s="461"/>
      <c r="N12" s="461"/>
      <c r="O12" s="461"/>
      <c r="P12" s="476" t="s">
        <v>717</v>
      </c>
    </row>
    <row r="13" spans="1:16" s="462" customFormat="1" ht="18" customHeight="1">
      <c r="A13" s="458" t="s">
        <v>432</v>
      </c>
      <c r="B13" s="459" t="s">
        <v>436</v>
      </c>
      <c r="C13" s="460"/>
      <c r="D13" s="461"/>
      <c r="E13" s="461"/>
      <c r="F13" s="461"/>
      <c r="G13" s="461"/>
      <c r="H13" s="461"/>
      <c r="I13" s="461"/>
      <c r="J13" s="461"/>
      <c r="K13" s="461"/>
      <c r="L13" s="461"/>
      <c r="M13" s="461"/>
      <c r="N13" s="461"/>
      <c r="O13" s="461"/>
      <c r="P13" s="476" t="s">
        <v>717</v>
      </c>
    </row>
    <row r="14" spans="1:16" s="462" customFormat="1" ht="18" customHeight="1">
      <c r="A14" s="458" t="s">
        <v>433</v>
      </c>
      <c r="B14" s="459" t="s">
        <v>437</v>
      </c>
      <c r="C14" s="460"/>
      <c r="D14" s="461"/>
      <c r="E14" s="461"/>
      <c r="F14" s="461"/>
      <c r="G14" s="461"/>
      <c r="H14" s="461"/>
      <c r="I14" s="461"/>
      <c r="J14" s="461"/>
      <c r="K14" s="461"/>
      <c r="L14" s="461"/>
      <c r="M14" s="461"/>
      <c r="N14" s="461"/>
      <c r="O14" s="461"/>
      <c r="P14" s="476" t="s">
        <v>717</v>
      </c>
    </row>
    <row r="15" spans="1:16" s="462" customFormat="1" ht="18" customHeight="1">
      <c r="A15" s="458" t="s">
        <v>434</v>
      </c>
      <c r="B15" s="459" t="s">
        <v>438</v>
      </c>
      <c r="C15" s="460"/>
      <c r="D15" s="461"/>
      <c r="E15" s="461"/>
      <c r="F15" s="461"/>
      <c r="G15" s="461"/>
      <c r="H15" s="461"/>
      <c r="I15" s="461"/>
      <c r="J15" s="461"/>
      <c r="K15" s="461"/>
      <c r="L15" s="461"/>
      <c r="M15" s="461"/>
      <c r="N15" s="461"/>
      <c r="O15" s="461"/>
      <c r="P15" s="476" t="s">
        <v>748</v>
      </c>
    </row>
    <row r="16" spans="1:16" s="462" customFormat="1" ht="36.75" customHeight="1">
      <c r="A16" s="458" t="s">
        <v>474</v>
      </c>
      <c r="B16" s="459" t="s">
        <v>475</v>
      </c>
      <c r="C16" s="460"/>
      <c r="D16" s="461"/>
      <c r="E16" s="461"/>
      <c r="F16" s="461"/>
      <c r="G16" s="461"/>
      <c r="H16" s="461"/>
      <c r="I16" s="461"/>
      <c r="J16" s="461"/>
      <c r="K16" s="461"/>
      <c r="L16" s="461"/>
      <c r="M16" s="461"/>
      <c r="N16" s="461"/>
      <c r="O16" s="461"/>
      <c r="P16" s="476" t="s">
        <v>745</v>
      </c>
    </row>
    <row r="17" spans="1:16" s="454" customFormat="1" ht="21" customHeight="1">
      <c r="A17" s="455" t="s">
        <v>441</v>
      </c>
      <c r="B17" s="183" t="s">
        <v>505</v>
      </c>
      <c r="C17" s="463"/>
      <c r="D17" s="453"/>
      <c r="E17" s="453"/>
      <c r="F17" s="453"/>
      <c r="G17" s="453"/>
      <c r="H17" s="453"/>
      <c r="I17" s="453"/>
      <c r="J17" s="453"/>
      <c r="K17" s="453"/>
      <c r="L17" s="453"/>
      <c r="M17" s="453"/>
      <c r="N17" s="453"/>
      <c r="O17" s="453"/>
      <c r="P17" s="477" t="s">
        <v>717</v>
      </c>
    </row>
    <row r="18" spans="1:16" s="462" customFormat="1" ht="18" customHeight="1">
      <c r="A18" s="458" t="s">
        <v>442</v>
      </c>
      <c r="B18" s="459" t="s">
        <v>445</v>
      </c>
      <c r="C18" s="460"/>
      <c r="D18" s="461"/>
      <c r="E18" s="461"/>
      <c r="F18" s="461"/>
      <c r="G18" s="461"/>
      <c r="H18" s="461"/>
      <c r="I18" s="461"/>
      <c r="J18" s="461"/>
      <c r="K18" s="461"/>
      <c r="L18" s="461"/>
      <c r="M18" s="461"/>
      <c r="N18" s="461"/>
      <c r="O18" s="461"/>
      <c r="P18" s="476" t="s">
        <v>717</v>
      </c>
    </row>
    <row r="19" spans="1:16" s="462" customFormat="1" ht="18" customHeight="1">
      <c r="A19" s="458" t="s">
        <v>443</v>
      </c>
      <c r="B19" s="459" t="s">
        <v>446</v>
      </c>
      <c r="C19" s="460"/>
      <c r="D19" s="461"/>
      <c r="E19" s="461"/>
      <c r="F19" s="461"/>
      <c r="G19" s="461"/>
      <c r="H19" s="461"/>
      <c r="I19" s="461"/>
      <c r="J19" s="461"/>
      <c r="K19" s="461"/>
      <c r="L19" s="461"/>
      <c r="M19" s="461"/>
      <c r="N19" s="461"/>
      <c r="O19" s="461"/>
      <c r="P19" s="476" t="s">
        <v>717</v>
      </c>
    </row>
    <row r="20" spans="1:16" s="462" customFormat="1" ht="18" customHeight="1">
      <c r="A20" s="458" t="s">
        <v>444</v>
      </c>
      <c r="B20" s="459" t="s">
        <v>447</v>
      </c>
      <c r="C20" s="460"/>
      <c r="D20" s="461"/>
      <c r="E20" s="461"/>
      <c r="F20" s="461"/>
      <c r="G20" s="461"/>
      <c r="H20" s="461"/>
      <c r="I20" s="461"/>
      <c r="J20" s="461"/>
      <c r="K20" s="461"/>
      <c r="L20" s="461"/>
      <c r="M20" s="461"/>
      <c r="N20" s="461"/>
      <c r="O20" s="461"/>
      <c r="P20" s="476" t="s">
        <v>717</v>
      </c>
    </row>
    <row r="21" spans="1:16" s="454" customFormat="1" ht="27.75" customHeight="1">
      <c r="A21" s="455" t="s">
        <v>451</v>
      </c>
      <c r="B21" s="183" t="s">
        <v>448</v>
      </c>
      <c r="C21" s="463"/>
      <c r="D21" s="453"/>
      <c r="E21" s="453"/>
      <c r="F21" s="453"/>
      <c r="G21" s="453"/>
      <c r="H21" s="453"/>
      <c r="I21" s="453"/>
      <c r="J21" s="453"/>
      <c r="K21" s="453"/>
      <c r="L21" s="453"/>
      <c r="M21" s="453"/>
      <c r="N21" s="453"/>
      <c r="O21" s="453"/>
      <c r="P21" s="477" t="s">
        <v>717</v>
      </c>
    </row>
    <row r="22" spans="1:16" s="462" customFormat="1" ht="18" customHeight="1">
      <c r="A22" s="458" t="s">
        <v>452</v>
      </c>
      <c r="B22" s="459" t="s">
        <v>449</v>
      </c>
      <c r="C22" s="460"/>
      <c r="D22" s="461"/>
      <c r="E22" s="461"/>
      <c r="F22" s="461"/>
      <c r="G22" s="461"/>
      <c r="H22" s="461"/>
      <c r="I22" s="461"/>
      <c r="J22" s="461"/>
      <c r="K22" s="461"/>
      <c r="L22" s="461"/>
      <c r="M22" s="461"/>
      <c r="N22" s="461"/>
      <c r="O22" s="461"/>
      <c r="P22" s="476" t="s">
        <v>717</v>
      </c>
    </row>
    <row r="23" spans="1:16" s="462" customFormat="1" ht="28.5" customHeight="1">
      <c r="A23" s="458" t="s">
        <v>453</v>
      </c>
      <c r="B23" s="459" t="s">
        <v>450</v>
      </c>
      <c r="C23" s="460"/>
      <c r="D23" s="461"/>
      <c r="E23" s="461"/>
      <c r="F23" s="461"/>
      <c r="G23" s="461"/>
      <c r="H23" s="461"/>
      <c r="I23" s="461"/>
      <c r="J23" s="461"/>
      <c r="K23" s="461"/>
      <c r="L23" s="461"/>
      <c r="M23" s="461"/>
      <c r="N23" s="461"/>
      <c r="O23" s="461"/>
      <c r="P23" s="476" t="s">
        <v>743</v>
      </c>
    </row>
    <row r="24" spans="1:16" s="462" customFormat="1" ht="38.25" customHeight="1">
      <c r="A24" s="458" t="s">
        <v>538</v>
      </c>
      <c r="B24" s="484" t="s">
        <v>537</v>
      </c>
      <c r="C24" s="484"/>
      <c r="D24" s="484"/>
      <c r="E24" s="484"/>
      <c r="F24" s="484"/>
      <c r="G24" s="484"/>
      <c r="H24" s="484"/>
      <c r="I24" s="484"/>
      <c r="J24" s="484"/>
      <c r="K24" s="484"/>
      <c r="L24" s="484"/>
      <c r="M24" s="484"/>
      <c r="N24" s="484"/>
      <c r="O24" s="484"/>
      <c r="P24" s="481" t="s">
        <v>749</v>
      </c>
    </row>
    <row r="25" spans="1:16" s="454" customFormat="1" ht="27.75" customHeight="1">
      <c r="A25" s="455" t="s">
        <v>458</v>
      </c>
      <c r="B25" s="183" t="s">
        <v>454</v>
      </c>
      <c r="C25" s="463"/>
      <c r="D25" s="453"/>
      <c r="E25" s="453"/>
      <c r="F25" s="453"/>
      <c r="G25" s="453"/>
      <c r="H25" s="453"/>
      <c r="I25" s="453"/>
      <c r="J25" s="453"/>
      <c r="K25" s="453"/>
      <c r="L25" s="453"/>
      <c r="M25" s="453"/>
      <c r="N25" s="453"/>
      <c r="O25" s="453"/>
      <c r="P25" s="476" t="s">
        <v>742</v>
      </c>
    </row>
    <row r="26" spans="1:16" s="462" customFormat="1" ht="18" customHeight="1">
      <c r="A26" s="458" t="s">
        <v>459</v>
      </c>
      <c r="B26" s="459" t="s">
        <v>455</v>
      </c>
      <c r="C26" s="460"/>
      <c r="D26" s="461"/>
      <c r="E26" s="461"/>
      <c r="F26" s="461"/>
      <c r="G26" s="461"/>
      <c r="H26" s="461"/>
      <c r="I26" s="461"/>
      <c r="J26" s="461"/>
      <c r="K26" s="461"/>
      <c r="L26" s="461"/>
      <c r="M26" s="461"/>
      <c r="N26" s="461"/>
      <c r="O26" s="461"/>
      <c r="P26" s="476" t="s">
        <v>741</v>
      </c>
    </row>
    <row r="27" spans="1:16" s="462" customFormat="1" ht="27.75" customHeight="1">
      <c r="A27" s="458" t="s">
        <v>539</v>
      </c>
      <c r="B27" s="460" t="s">
        <v>540</v>
      </c>
      <c r="C27" s="460"/>
      <c r="D27" s="460"/>
      <c r="E27" s="460"/>
      <c r="F27" s="460"/>
      <c r="G27" s="460"/>
      <c r="H27" s="460"/>
      <c r="I27" s="460"/>
      <c r="J27" s="460"/>
      <c r="K27" s="460"/>
      <c r="L27" s="460"/>
      <c r="M27" s="461"/>
      <c r="N27" s="461"/>
      <c r="O27" s="461"/>
      <c r="P27" s="476" t="s">
        <v>743</v>
      </c>
    </row>
    <row r="28" spans="1:16" s="454" customFormat="1" ht="27.75" customHeight="1">
      <c r="A28" s="455" t="s">
        <v>460</v>
      </c>
      <c r="B28" s="183" t="s">
        <v>456</v>
      </c>
      <c r="C28" s="463"/>
      <c r="D28" s="453"/>
      <c r="E28" s="453"/>
      <c r="F28" s="453"/>
      <c r="G28" s="453"/>
      <c r="H28" s="453"/>
      <c r="I28" s="453"/>
      <c r="J28" s="453"/>
      <c r="K28" s="453"/>
      <c r="L28" s="453"/>
      <c r="M28" s="453"/>
      <c r="N28" s="453"/>
      <c r="O28" s="453"/>
      <c r="P28" s="476" t="s">
        <v>746</v>
      </c>
    </row>
    <row r="29" spans="1:16" s="462" customFormat="1" ht="18" customHeight="1">
      <c r="A29" s="458" t="s">
        <v>461</v>
      </c>
      <c r="B29" s="459" t="s">
        <v>457</v>
      </c>
      <c r="C29" s="460"/>
      <c r="D29" s="461"/>
      <c r="E29" s="461"/>
      <c r="F29" s="461"/>
      <c r="G29" s="461"/>
      <c r="H29" s="461"/>
      <c r="I29" s="461"/>
      <c r="J29" s="461"/>
      <c r="K29" s="461"/>
      <c r="L29" s="461"/>
      <c r="M29" s="461"/>
      <c r="N29" s="461"/>
      <c r="O29" s="461"/>
      <c r="P29" s="476" t="s">
        <v>746</v>
      </c>
    </row>
    <row r="30" spans="1:16" ht="18" customHeight="1">
      <c r="A30" s="456"/>
      <c r="B30" s="182"/>
      <c r="C30" s="182"/>
      <c r="D30" s="182"/>
      <c r="E30" s="182"/>
      <c r="F30" s="182"/>
      <c r="G30" s="182"/>
      <c r="H30" s="182"/>
      <c r="I30" s="182"/>
      <c r="J30" s="182"/>
      <c r="K30" s="182"/>
      <c r="L30" s="182"/>
      <c r="M30" s="182"/>
      <c r="N30" s="182"/>
      <c r="O30" s="182"/>
      <c r="P30" s="477"/>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sqref="A1:I1"/>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19" t="s">
        <v>426</v>
      </c>
      <c r="B1" s="519"/>
      <c r="C1" s="519"/>
      <c r="D1" s="519"/>
      <c r="E1" s="519"/>
      <c r="F1" s="519"/>
      <c r="G1" s="519"/>
      <c r="H1" s="519"/>
      <c r="I1" s="519"/>
    </row>
    <row r="2" spans="1:21" ht="31.5" customHeight="1" thickBot="1">
      <c r="A2" s="42" t="s">
        <v>108</v>
      </c>
      <c r="B2" s="43" t="s">
        <v>148</v>
      </c>
      <c r="C2" s="43" t="s">
        <v>147</v>
      </c>
      <c r="D2" s="43" t="s">
        <v>146</v>
      </c>
      <c r="E2" s="43" t="s">
        <v>145</v>
      </c>
      <c r="F2" s="43" t="s">
        <v>144</v>
      </c>
      <c r="G2" s="44" t="s">
        <v>612</v>
      </c>
      <c r="H2" s="42" t="s">
        <v>116</v>
      </c>
      <c r="I2" s="43" t="s">
        <v>117</v>
      </c>
    </row>
    <row r="3" spans="1:21">
      <c r="A3" s="41"/>
      <c r="B3" s="69"/>
      <c r="C3" s="69"/>
      <c r="D3" s="69"/>
      <c r="E3" s="69"/>
      <c r="F3" s="69"/>
      <c r="G3" s="68"/>
      <c r="H3" s="67"/>
      <c r="I3" s="45"/>
    </row>
    <row r="4" spans="1:21">
      <c r="A4" s="41" t="s">
        <v>581</v>
      </c>
      <c r="B4" s="48">
        <v>6</v>
      </c>
      <c r="C4" s="48">
        <v>4492</v>
      </c>
      <c r="D4" s="48">
        <v>889</v>
      </c>
      <c r="E4" s="48">
        <v>149</v>
      </c>
      <c r="F4" s="48">
        <v>148</v>
      </c>
      <c r="G4" s="52">
        <v>5684</v>
      </c>
      <c r="H4" s="48">
        <v>3099</v>
      </c>
      <c r="I4" s="66">
        <f t="shared" ref="I4:I34" si="0">G4*100/H4-100</f>
        <v>83.414004517586307</v>
      </c>
      <c r="L4" s="373"/>
      <c r="M4" s="373"/>
      <c r="N4" s="373"/>
      <c r="O4" s="6"/>
      <c r="P4" s="373"/>
      <c r="Q4" s="373"/>
      <c r="R4" s="373"/>
      <c r="S4" s="6"/>
      <c r="T4" s="373"/>
      <c r="U4" s="373"/>
    </row>
    <row r="5" spans="1:21">
      <c r="A5" s="41" t="s">
        <v>582</v>
      </c>
      <c r="B5" s="48">
        <v>0</v>
      </c>
      <c r="C5" s="48">
        <v>311</v>
      </c>
      <c r="D5" s="48">
        <v>229</v>
      </c>
      <c r="E5" s="48">
        <v>40</v>
      </c>
      <c r="F5" s="48">
        <v>50</v>
      </c>
      <c r="G5" s="52">
        <v>630</v>
      </c>
      <c r="H5" s="48">
        <v>516</v>
      </c>
      <c r="I5" s="66">
        <f t="shared" si="0"/>
        <v>22.093023255813947</v>
      </c>
      <c r="L5" s="373"/>
      <c r="M5" s="373"/>
      <c r="N5" s="373"/>
      <c r="O5" s="373"/>
      <c r="P5" s="373"/>
      <c r="Q5" s="373"/>
      <c r="R5" s="373"/>
      <c r="S5" s="373"/>
      <c r="T5" s="373"/>
      <c r="U5" s="373"/>
    </row>
    <row r="6" spans="1:21">
      <c r="A6" s="41" t="s">
        <v>583</v>
      </c>
      <c r="B6" s="48">
        <v>1</v>
      </c>
      <c r="C6" s="48">
        <v>587</v>
      </c>
      <c r="D6" s="48">
        <v>265</v>
      </c>
      <c r="E6" s="48">
        <v>35</v>
      </c>
      <c r="F6" s="48">
        <v>47</v>
      </c>
      <c r="G6" s="52">
        <v>935</v>
      </c>
      <c r="H6" s="48">
        <v>701</v>
      </c>
      <c r="I6" s="66">
        <f t="shared" si="0"/>
        <v>33.380884450784606</v>
      </c>
      <c r="L6" s="373"/>
      <c r="M6" s="373"/>
      <c r="N6" s="373"/>
      <c r="O6" s="373"/>
      <c r="P6" s="373"/>
      <c r="Q6" s="373"/>
      <c r="R6" s="373"/>
      <c r="S6" s="373"/>
      <c r="T6" s="373"/>
      <c r="U6" s="373"/>
    </row>
    <row r="7" spans="1:21">
      <c r="A7" s="41" t="s">
        <v>584</v>
      </c>
      <c r="B7" s="48">
        <v>17</v>
      </c>
      <c r="C7" s="48">
        <v>9900</v>
      </c>
      <c r="D7" s="48">
        <v>1883</v>
      </c>
      <c r="E7" s="48">
        <v>272</v>
      </c>
      <c r="F7" s="48">
        <v>270</v>
      </c>
      <c r="G7" s="52">
        <v>12342</v>
      </c>
      <c r="H7" s="48">
        <v>7327</v>
      </c>
      <c r="I7" s="66">
        <f t="shared" si="0"/>
        <v>68.44547563805105</v>
      </c>
      <c r="L7" s="373"/>
      <c r="M7" s="373"/>
      <c r="N7" s="373"/>
      <c r="O7" s="6"/>
      <c r="P7" s="6"/>
      <c r="Q7" s="373"/>
      <c r="R7" s="373"/>
      <c r="S7" s="6"/>
      <c r="T7" s="373"/>
      <c r="U7" s="373"/>
    </row>
    <row r="8" spans="1:21">
      <c r="A8" s="41" t="s">
        <v>585</v>
      </c>
      <c r="B8" s="48">
        <v>1</v>
      </c>
      <c r="C8" s="48">
        <v>297</v>
      </c>
      <c r="D8" s="48">
        <v>241</v>
      </c>
      <c r="E8" s="48">
        <v>22</v>
      </c>
      <c r="F8" s="48">
        <v>33</v>
      </c>
      <c r="G8" s="52">
        <v>594</v>
      </c>
      <c r="H8" s="48">
        <v>519</v>
      </c>
      <c r="I8" s="66">
        <f t="shared" si="0"/>
        <v>14.450867052023128</v>
      </c>
      <c r="L8" s="373"/>
      <c r="M8" s="373"/>
      <c r="N8" s="373"/>
      <c r="O8" s="373"/>
      <c r="P8" s="373"/>
      <c r="Q8" s="373"/>
      <c r="R8" s="373"/>
      <c r="S8" s="373"/>
      <c r="T8" s="373"/>
      <c r="U8" s="373"/>
    </row>
    <row r="9" spans="1:21">
      <c r="A9" s="41" t="s">
        <v>586</v>
      </c>
      <c r="B9" s="48">
        <v>1</v>
      </c>
      <c r="C9" s="48">
        <v>1358</v>
      </c>
      <c r="D9" s="48">
        <v>1018</v>
      </c>
      <c r="E9" s="48">
        <v>228</v>
      </c>
      <c r="F9" s="48">
        <v>194</v>
      </c>
      <c r="G9" s="52">
        <v>2799</v>
      </c>
      <c r="H9" s="48">
        <v>2319</v>
      </c>
      <c r="I9" s="66">
        <f t="shared" si="0"/>
        <v>20.698576972833123</v>
      </c>
      <c r="L9" s="373"/>
      <c r="M9" s="373"/>
      <c r="N9" s="373"/>
      <c r="O9" s="6"/>
      <c r="P9" s="6"/>
      <c r="Q9" s="373"/>
      <c r="R9" s="373"/>
      <c r="S9" s="6"/>
      <c r="T9" s="373"/>
      <c r="U9" s="373"/>
    </row>
    <row r="10" spans="1:21">
      <c r="A10" s="41" t="s">
        <v>587</v>
      </c>
      <c r="B10" s="48">
        <v>2</v>
      </c>
      <c r="C10" s="48">
        <v>713</v>
      </c>
      <c r="D10" s="48">
        <v>593</v>
      </c>
      <c r="E10" s="48">
        <v>158</v>
      </c>
      <c r="F10" s="48">
        <v>92</v>
      </c>
      <c r="G10" s="52">
        <v>1558</v>
      </c>
      <c r="H10" s="48">
        <v>1372</v>
      </c>
      <c r="I10" s="66">
        <f t="shared" si="0"/>
        <v>13.556851311953352</v>
      </c>
      <c r="L10" s="373"/>
      <c r="M10" s="373"/>
      <c r="N10" s="373"/>
      <c r="O10" s="373"/>
      <c r="P10" s="373"/>
      <c r="Q10" s="373"/>
      <c r="R10" s="373"/>
      <c r="S10" s="6"/>
      <c r="T10" s="373"/>
      <c r="U10" s="373"/>
    </row>
    <row r="11" spans="1:21">
      <c r="A11" s="41" t="s">
        <v>588</v>
      </c>
      <c r="B11" s="48">
        <v>1</v>
      </c>
      <c r="C11" s="48">
        <v>430</v>
      </c>
      <c r="D11" s="48">
        <v>440</v>
      </c>
      <c r="E11" s="48">
        <v>68</v>
      </c>
      <c r="F11" s="48">
        <v>60</v>
      </c>
      <c r="G11" s="52">
        <v>999</v>
      </c>
      <c r="H11" s="48">
        <v>850</v>
      </c>
      <c r="I11" s="66">
        <f t="shared" si="0"/>
        <v>17.529411764705884</v>
      </c>
      <c r="L11" s="373"/>
      <c r="M11" s="373"/>
      <c r="N11" s="373"/>
      <c r="O11" s="373"/>
      <c r="P11" s="373"/>
      <c r="Q11" s="373"/>
      <c r="R11" s="373"/>
      <c r="S11" s="373"/>
      <c r="T11" s="373"/>
      <c r="U11" s="373"/>
    </row>
    <row r="12" spans="1:21">
      <c r="A12" s="41" t="s">
        <v>589</v>
      </c>
      <c r="B12" s="48">
        <v>0</v>
      </c>
      <c r="C12" s="48">
        <v>218</v>
      </c>
      <c r="D12" s="48">
        <v>131</v>
      </c>
      <c r="E12" s="48">
        <v>10</v>
      </c>
      <c r="F12" s="48">
        <v>7</v>
      </c>
      <c r="G12" s="52">
        <v>366</v>
      </c>
      <c r="H12" s="48">
        <v>294</v>
      </c>
      <c r="I12" s="66">
        <f t="shared" si="0"/>
        <v>24.489795918367349</v>
      </c>
      <c r="L12" s="373"/>
      <c r="M12" s="373"/>
      <c r="N12" s="373"/>
      <c r="O12" s="373"/>
      <c r="P12" s="373"/>
      <c r="Q12" s="373"/>
      <c r="R12" s="373"/>
      <c r="S12" s="373"/>
      <c r="T12" s="373"/>
      <c r="U12" s="373"/>
    </row>
    <row r="13" spans="1:21">
      <c r="A13" s="41" t="s">
        <v>590</v>
      </c>
      <c r="B13" s="48">
        <v>0</v>
      </c>
      <c r="C13" s="48">
        <v>154</v>
      </c>
      <c r="D13" s="48">
        <v>104</v>
      </c>
      <c r="E13" s="48">
        <v>24</v>
      </c>
      <c r="F13" s="48">
        <v>20</v>
      </c>
      <c r="G13" s="52">
        <v>302</v>
      </c>
      <c r="H13" s="48">
        <v>251</v>
      </c>
      <c r="I13" s="66">
        <f t="shared" si="0"/>
        <v>20.318725099601593</v>
      </c>
      <c r="L13" s="373"/>
      <c r="M13" s="373"/>
      <c r="N13" s="373"/>
      <c r="O13" s="373"/>
      <c r="P13" s="373"/>
      <c r="Q13" s="373"/>
      <c r="R13" s="373"/>
      <c r="S13" s="373"/>
      <c r="T13" s="373"/>
      <c r="U13" s="373"/>
    </row>
    <row r="14" spans="1:21">
      <c r="A14" s="41" t="s">
        <v>591</v>
      </c>
      <c r="B14" s="48">
        <v>0</v>
      </c>
      <c r="C14" s="48">
        <v>299</v>
      </c>
      <c r="D14" s="48">
        <v>248</v>
      </c>
      <c r="E14" s="48">
        <v>20</v>
      </c>
      <c r="F14" s="48">
        <v>55</v>
      </c>
      <c r="G14" s="52">
        <v>622</v>
      </c>
      <c r="H14" s="48">
        <v>511</v>
      </c>
      <c r="I14" s="66">
        <f t="shared" si="0"/>
        <v>21.722113502935414</v>
      </c>
      <c r="L14" s="373"/>
      <c r="M14" s="373"/>
      <c r="N14" s="373"/>
      <c r="O14" s="373"/>
      <c r="P14" s="373"/>
      <c r="Q14" s="373"/>
      <c r="R14" s="373"/>
      <c r="S14" s="373"/>
      <c r="T14" s="373"/>
      <c r="U14" s="373"/>
    </row>
    <row r="15" spans="1:21">
      <c r="A15" s="41" t="s">
        <v>592</v>
      </c>
      <c r="B15" s="48">
        <v>10</v>
      </c>
      <c r="C15" s="48">
        <v>5491</v>
      </c>
      <c r="D15" s="48">
        <v>1375</v>
      </c>
      <c r="E15" s="48">
        <v>250</v>
      </c>
      <c r="F15" s="48">
        <v>191</v>
      </c>
      <c r="G15" s="52">
        <v>7317</v>
      </c>
      <c r="H15" s="48">
        <v>4545</v>
      </c>
      <c r="I15" s="66">
        <f t="shared" si="0"/>
        <v>60.990099009901002</v>
      </c>
      <c r="L15" s="373"/>
      <c r="M15" s="373"/>
      <c r="N15" s="373"/>
      <c r="O15" s="6"/>
      <c r="P15" s="6"/>
      <c r="Q15" s="373"/>
      <c r="R15" s="373"/>
      <c r="S15" s="6"/>
      <c r="T15" s="373"/>
      <c r="U15" s="373"/>
    </row>
    <row r="16" spans="1:21">
      <c r="A16" s="41" t="s">
        <v>593</v>
      </c>
      <c r="B16" s="48">
        <v>5</v>
      </c>
      <c r="C16" s="48">
        <v>1945</v>
      </c>
      <c r="D16" s="48">
        <v>597</v>
      </c>
      <c r="E16" s="48">
        <v>84</v>
      </c>
      <c r="F16" s="48">
        <v>101</v>
      </c>
      <c r="G16" s="52">
        <v>2732</v>
      </c>
      <c r="H16" s="48">
        <v>1814</v>
      </c>
      <c r="I16" s="66">
        <f t="shared" si="0"/>
        <v>50.606394707828002</v>
      </c>
      <c r="L16" s="373"/>
      <c r="M16" s="373"/>
      <c r="N16" s="373"/>
      <c r="O16" s="6"/>
      <c r="P16" s="373"/>
      <c r="Q16" s="373"/>
      <c r="R16" s="373"/>
      <c r="S16" s="6"/>
      <c r="T16" s="373"/>
      <c r="U16" s="373"/>
    </row>
    <row r="17" spans="1:21">
      <c r="A17" s="41" t="s">
        <v>594</v>
      </c>
      <c r="B17" s="48">
        <v>1</v>
      </c>
      <c r="C17" s="48">
        <v>1396</v>
      </c>
      <c r="D17" s="48">
        <v>941</v>
      </c>
      <c r="E17" s="48">
        <v>145</v>
      </c>
      <c r="F17" s="48">
        <v>185</v>
      </c>
      <c r="G17" s="52">
        <v>2668</v>
      </c>
      <c r="H17" s="48">
        <v>2249</v>
      </c>
      <c r="I17" s="66">
        <f t="shared" si="0"/>
        <v>18.630502445531349</v>
      </c>
      <c r="L17" s="373"/>
      <c r="M17" s="373"/>
      <c r="N17" s="373"/>
      <c r="O17" s="6"/>
      <c r="P17" s="373"/>
      <c r="Q17" s="373"/>
      <c r="R17" s="373"/>
      <c r="S17" s="6"/>
      <c r="T17" s="373"/>
      <c r="U17" s="373"/>
    </row>
    <row r="18" spans="1:21">
      <c r="A18" s="41" t="s">
        <v>595</v>
      </c>
      <c r="B18" s="48">
        <v>1</v>
      </c>
      <c r="C18" s="48">
        <v>1689</v>
      </c>
      <c r="D18" s="48">
        <v>1208</v>
      </c>
      <c r="E18" s="48">
        <v>148</v>
      </c>
      <c r="F18" s="48">
        <v>231</v>
      </c>
      <c r="G18" s="52">
        <v>3277</v>
      </c>
      <c r="H18" s="48">
        <v>2596</v>
      </c>
      <c r="I18" s="66">
        <f t="shared" si="0"/>
        <v>26.232665639445301</v>
      </c>
      <c r="L18" s="373"/>
      <c r="M18" s="373"/>
      <c r="N18" s="373"/>
      <c r="O18" s="6"/>
      <c r="P18" s="6"/>
      <c r="Q18" s="373"/>
      <c r="R18" s="373"/>
      <c r="S18" s="6"/>
      <c r="T18" s="373"/>
      <c r="U18" s="373"/>
    </row>
    <row r="19" spans="1:21">
      <c r="A19" s="41" t="s">
        <v>596</v>
      </c>
      <c r="B19" s="48">
        <v>0</v>
      </c>
      <c r="C19" s="48">
        <v>288</v>
      </c>
      <c r="D19" s="48">
        <v>258</v>
      </c>
      <c r="E19" s="48">
        <v>29</v>
      </c>
      <c r="F19" s="48">
        <v>49</v>
      </c>
      <c r="G19" s="52">
        <v>624</v>
      </c>
      <c r="H19" s="48">
        <v>549</v>
      </c>
      <c r="I19" s="66">
        <f t="shared" si="0"/>
        <v>13.661202185792348</v>
      </c>
      <c r="L19" s="373"/>
      <c r="M19" s="373"/>
      <c r="N19" s="373"/>
      <c r="O19" s="373"/>
      <c r="P19" s="373"/>
      <c r="Q19" s="373"/>
      <c r="R19" s="373"/>
      <c r="S19" s="373"/>
      <c r="T19" s="373"/>
      <c r="U19" s="373"/>
    </row>
    <row r="20" spans="1:21">
      <c r="A20" s="41" t="s">
        <v>597</v>
      </c>
      <c r="B20" s="48">
        <v>15</v>
      </c>
      <c r="C20" s="48">
        <v>9264</v>
      </c>
      <c r="D20" s="48">
        <v>7773</v>
      </c>
      <c r="E20" s="48">
        <v>1587</v>
      </c>
      <c r="F20" s="48">
        <v>1278</v>
      </c>
      <c r="G20" s="52">
        <v>19917</v>
      </c>
      <c r="H20" s="48">
        <v>16555</v>
      </c>
      <c r="I20" s="66">
        <f t="shared" si="0"/>
        <v>20.308064028994266</v>
      </c>
      <c r="L20" s="373"/>
      <c r="M20" s="373"/>
      <c r="N20" s="373"/>
      <c r="O20" s="6"/>
      <c r="P20" s="6"/>
      <c r="Q20" s="6"/>
      <c r="R20" s="6"/>
      <c r="S20" s="6"/>
      <c r="T20" s="373"/>
      <c r="U20" s="373"/>
    </row>
    <row r="21" spans="1:21">
      <c r="A21" s="41" t="s">
        <v>598</v>
      </c>
      <c r="B21" s="48">
        <v>1</v>
      </c>
      <c r="C21" s="48">
        <v>508</v>
      </c>
      <c r="D21" s="48">
        <v>546</v>
      </c>
      <c r="E21" s="48">
        <v>70</v>
      </c>
      <c r="F21" s="48">
        <v>96</v>
      </c>
      <c r="G21" s="52">
        <v>1221</v>
      </c>
      <c r="H21" s="48">
        <v>1029</v>
      </c>
      <c r="I21" s="66">
        <f t="shared" si="0"/>
        <v>18.658892128279888</v>
      </c>
      <c r="L21" s="373"/>
      <c r="M21" s="373"/>
      <c r="N21" s="373"/>
      <c r="O21" s="373"/>
      <c r="P21" s="373"/>
      <c r="Q21" s="373"/>
      <c r="R21" s="373"/>
      <c r="S21" s="6"/>
      <c r="T21" s="373"/>
      <c r="U21" s="373"/>
    </row>
    <row r="22" spans="1:21">
      <c r="A22" s="41" t="s">
        <v>599</v>
      </c>
      <c r="B22" s="48">
        <v>6</v>
      </c>
      <c r="C22" s="48">
        <v>2744</v>
      </c>
      <c r="D22" s="48">
        <v>1997</v>
      </c>
      <c r="E22" s="48">
        <v>344</v>
      </c>
      <c r="F22" s="48">
        <v>346</v>
      </c>
      <c r="G22" s="52">
        <v>5437</v>
      </c>
      <c r="H22" s="48">
        <v>4364</v>
      </c>
      <c r="I22" s="66">
        <f t="shared" si="0"/>
        <v>24.58753437213565</v>
      </c>
      <c r="L22" s="373"/>
      <c r="M22" s="373"/>
      <c r="N22" s="373"/>
      <c r="O22" s="6"/>
      <c r="P22" s="6"/>
      <c r="Q22" s="373"/>
      <c r="R22" s="373"/>
      <c r="S22" s="6"/>
      <c r="T22" s="373"/>
      <c r="U22" s="373"/>
    </row>
    <row r="23" spans="1:21">
      <c r="A23" s="41" t="s">
        <v>600</v>
      </c>
      <c r="B23" s="48">
        <v>4</v>
      </c>
      <c r="C23" s="48">
        <v>584</v>
      </c>
      <c r="D23" s="48">
        <v>569</v>
      </c>
      <c r="E23" s="48">
        <v>52</v>
      </c>
      <c r="F23" s="48">
        <v>90</v>
      </c>
      <c r="G23" s="52">
        <v>1299</v>
      </c>
      <c r="H23" s="48">
        <v>1052</v>
      </c>
      <c r="I23" s="66">
        <f t="shared" si="0"/>
        <v>23.479087452471489</v>
      </c>
      <c r="L23" s="373"/>
      <c r="M23" s="373"/>
      <c r="N23" s="373"/>
      <c r="O23" s="373"/>
      <c r="P23" s="373"/>
      <c r="Q23" s="373"/>
      <c r="R23" s="373"/>
      <c r="S23" s="6"/>
      <c r="T23" s="373"/>
      <c r="U23" s="373"/>
    </row>
    <row r="24" spans="1:21">
      <c r="A24" s="41" t="s">
        <v>601</v>
      </c>
      <c r="B24" s="48">
        <v>2</v>
      </c>
      <c r="C24" s="48">
        <v>2619</v>
      </c>
      <c r="D24" s="48">
        <v>1863</v>
      </c>
      <c r="E24" s="48">
        <v>249</v>
      </c>
      <c r="F24" s="48">
        <v>330</v>
      </c>
      <c r="G24" s="52">
        <v>5063</v>
      </c>
      <c r="H24" s="48">
        <v>4093</v>
      </c>
      <c r="I24" s="66">
        <f t="shared" si="0"/>
        <v>23.698998289763011</v>
      </c>
      <c r="L24" s="373"/>
      <c r="M24" s="373"/>
      <c r="N24" s="373"/>
      <c r="O24" s="6"/>
      <c r="P24" s="6"/>
      <c r="Q24" s="373"/>
      <c r="R24" s="373"/>
      <c r="S24" s="6"/>
      <c r="T24" s="373"/>
      <c r="U24" s="373"/>
    </row>
    <row r="25" spans="1:21">
      <c r="A25" s="41" t="s">
        <v>602</v>
      </c>
      <c r="B25" s="48">
        <v>1</v>
      </c>
      <c r="C25" s="48">
        <v>312</v>
      </c>
      <c r="D25" s="48">
        <v>230</v>
      </c>
      <c r="E25" s="48">
        <v>22</v>
      </c>
      <c r="F25" s="48">
        <v>30</v>
      </c>
      <c r="G25" s="52">
        <v>595</v>
      </c>
      <c r="H25" s="48">
        <v>525</v>
      </c>
      <c r="I25" s="66">
        <f t="shared" si="0"/>
        <v>13.333333333333329</v>
      </c>
      <c r="L25" s="373"/>
      <c r="M25" s="373"/>
      <c r="N25" s="373"/>
      <c r="O25" s="373"/>
      <c r="P25" s="373"/>
      <c r="Q25" s="373"/>
      <c r="R25" s="373"/>
      <c r="S25" s="373"/>
      <c r="T25" s="373"/>
      <c r="U25" s="373"/>
    </row>
    <row r="26" spans="1:21">
      <c r="A26" s="41" t="s">
        <v>603</v>
      </c>
      <c r="B26" s="48">
        <v>0</v>
      </c>
      <c r="C26" s="48">
        <v>2244</v>
      </c>
      <c r="D26" s="48">
        <v>1386</v>
      </c>
      <c r="E26" s="48">
        <v>248</v>
      </c>
      <c r="F26" s="48">
        <v>179</v>
      </c>
      <c r="G26" s="52">
        <v>4057</v>
      </c>
      <c r="H26" s="48">
        <v>3096</v>
      </c>
      <c r="I26" s="66">
        <f t="shared" si="0"/>
        <v>31.040051679586554</v>
      </c>
      <c r="L26" s="373"/>
      <c r="M26" s="373"/>
      <c r="N26" s="373"/>
      <c r="O26" s="6"/>
      <c r="P26" s="6"/>
      <c r="Q26" s="373"/>
      <c r="R26" s="373"/>
      <c r="S26" s="6"/>
      <c r="T26" s="373"/>
      <c r="U26" s="373"/>
    </row>
    <row r="27" spans="1:21">
      <c r="A27" s="41" t="s">
        <v>604</v>
      </c>
      <c r="B27" s="48">
        <v>0</v>
      </c>
      <c r="C27" s="48">
        <v>252</v>
      </c>
      <c r="D27" s="48">
        <v>266</v>
      </c>
      <c r="E27" s="48">
        <v>24</v>
      </c>
      <c r="F27" s="48">
        <v>46</v>
      </c>
      <c r="G27" s="52">
        <v>588</v>
      </c>
      <c r="H27" s="48">
        <v>523</v>
      </c>
      <c r="I27" s="66">
        <f t="shared" si="0"/>
        <v>12.428298279158696</v>
      </c>
      <c r="L27" s="373"/>
      <c r="M27" s="373"/>
      <c r="N27" s="373"/>
      <c r="O27" s="373"/>
      <c r="P27" s="373"/>
      <c r="Q27" s="373"/>
      <c r="R27" s="373"/>
      <c r="S27" s="373"/>
      <c r="T27" s="373"/>
      <c r="U27" s="373"/>
    </row>
    <row r="28" spans="1:21">
      <c r="A28" s="41" t="s">
        <v>605</v>
      </c>
      <c r="B28" s="48">
        <v>4</v>
      </c>
      <c r="C28" s="48">
        <v>1626</v>
      </c>
      <c r="D28" s="48">
        <v>432</v>
      </c>
      <c r="E28" s="48">
        <v>72</v>
      </c>
      <c r="F28" s="48">
        <v>58</v>
      </c>
      <c r="G28" s="52">
        <v>2192</v>
      </c>
      <c r="H28" s="48">
        <v>1358</v>
      </c>
      <c r="I28" s="66">
        <f t="shared" si="0"/>
        <v>61.413843888070687</v>
      </c>
      <c r="L28" s="373"/>
      <c r="M28" s="373"/>
      <c r="N28" s="373"/>
      <c r="O28" s="6"/>
      <c r="P28" s="373"/>
      <c r="Q28" s="373"/>
      <c r="R28" s="373"/>
      <c r="S28" s="6"/>
      <c r="T28" s="373"/>
      <c r="U28" s="373"/>
    </row>
    <row r="29" spans="1:21">
      <c r="A29" s="41" t="s">
        <v>606</v>
      </c>
      <c r="B29" s="48">
        <v>13</v>
      </c>
      <c r="C29" s="48">
        <v>13505</v>
      </c>
      <c r="D29" s="48">
        <v>9122</v>
      </c>
      <c r="E29" s="48">
        <v>2015</v>
      </c>
      <c r="F29" s="48">
        <v>1661</v>
      </c>
      <c r="G29" s="52">
        <v>26316</v>
      </c>
      <c r="H29" s="48">
        <v>21580</v>
      </c>
      <c r="I29" s="66">
        <f t="shared" si="0"/>
        <v>21.946246524559783</v>
      </c>
      <c r="L29" s="373"/>
      <c r="M29" s="373"/>
      <c r="N29" s="373"/>
      <c r="O29" s="6"/>
      <c r="P29" s="6"/>
      <c r="Q29" s="6"/>
      <c r="R29" s="6"/>
      <c r="S29" s="6"/>
      <c r="T29" s="373"/>
      <c r="U29" s="373"/>
    </row>
    <row r="30" spans="1:21">
      <c r="A30" s="41" t="s">
        <v>607</v>
      </c>
      <c r="B30" s="48">
        <v>2</v>
      </c>
      <c r="C30" s="48">
        <v>1030</v>
      </c>
      <c r="D30" s="48">
        <v>677</v>
      </c>
      <c r="E30" s="48">
        <v>116</v>
      </c>
      <c r="F30" s="48">
        <v>150</v>
      </c>
      <c r="G30" s="52">
        <v>1975</v>
      </c>
      <c r="H30" s="48">
        <v>1589</v>
      </c>
      <c r="I30" s="66">
        <f t="shared" si="0"/>
        <v>24.29200755191944</v>
      </c>
      <c r="L30" s="373"/>
      <c r="M30" s="373"/>
      <c r="N30" s="373"/>
      <c r="O30" s="6"/>
      <c r="P30" s="373"/>
      <c r="Q30" s="373"/>
      <c r="R30" s="373"/>
      <c r="S30" s="6"/>
      <c r="T30" s="373"/>
      <c r="U30" s="373"/>
    </row>
    <row r="31" spans="1:21">
      <c r="A31" s="41" t="s">
        <v>608</v>
      </c>
      <c r="B31" s="48">
        <v>1</v>
      </c>
      <c r="C31" s="48">
        <v>897</v>
      </c>
      <c r="D31" s="48">
        <v>194</v>
      </c>
      <c r="E31" s="48">
        <v>31</v>
      </c>
      <c r="F31" s="48">
        <v>34</v>
      </c>
      <c r="G31" s="52">
        <v>1157</v>
      </c>
      <c r="H31" s="48">
        <v>652</v>
      </c>
      <c r="I31" s="66">
        <f t="shared" si="0"/>
        <v>77.453987730061357</v>
      </c>
      <c r="L31" s="373"/>
      <c r="M31" s="373"/>
      <c r="N31" s="373"/>
      <c r="O31" s="373"/>
      <c r="P31" s="373"/>
      <c r="Q31" s="373"/>
      <c r="R31" s="373"/>
      <c r="S31" s="6"/>
      <c r="T31" s="373"/>
      <c r="U31" s="373"/>
    </row>
    <row r="32" spans="1:21">
      <c r="A32" s="41" t="s">
        <v>609</v>
      </c>
      <c r="B32" s="48">
        <v>4</v>
      </c>
      <c r="C32" s="48">
        <v>1357</v>
      </c>
      <c r="D32" s="48">
        <v>1324</v>
      </c>
      <c r="E32" s="48">
        <v>202</v>
      </c>
      <c r="F32" s="48">
        <v>195</v>
      </c>
      <c r="G32" s="52">
        <v>3082</v>
      </c>
      <c r="H32" s="48">
        <v>2686</v>
      </c>
      <c r="I32" s="66">
        <f t="shared" si="0"/>
        <v>14.743112434847362</v>
      </c>
      <c r="L32" s="373"/>
      <c r="M32" s="373"/>
      <c r="N32" s="373"/>
      <c r="O32" s="6"/>
      <c r="P32" s="6"/>
      <c r="Q32" s="373"/>
      <c r="R32" s="373"/>
      <c r="S32" s="6"/>
      <c r="T32" s="373"/>
      <c r="U32" s="373"/>
    </row>
    <row r="33" spans="1:21">
      <c r="A33" s="41" t="s">
        <v>610</v>
      </c>
      <c r="B33" s="48">
        <v>1</v>
      </c>
      <c r="C33" s="48">
        <v>411</v>
      </c>
      <c r="D33" s="48">
        <v>425</v>
      </c>
      <c r="E33" s="48">
        <v>128</v>
      </c>
      <c r="F33" s="48">
        <v>122</v>
      </c>
      <c r="G33" s="52">
        <v>1087</v>
      </c>
      <c r="H33" s="48">
        <v>924</v>
      </c>
      <c r="I33" s="66">
        <f t="shared" si="0"/>
        <v>17.640692640692635</v>
      </c>
      <c r="L33" s="373"/>
      <c r="M33" s="373"/>
      <c r="N33" s="373"/>
      <c r="O33" s="373"/>
      <c r="P33" s="373"/>
      <c r="Q33" s="373"/>
      <c r="R33" s="373"/>
      <c r="S33" s="6"/>
      <c r="T33" s="373"/>
      <c r="U33" s="373"/>
    </row>
    <row r="34" spans="1:21">
      <c r="A34" s="41" t="s">
        <v>611</v>
      </c>
      <c r="B34" s="48">
        <v>0</v>
      </c>
      <c r="C34" s="48">
        <v>130</v>
      </c>
      <c r="D34" s="48">
        <v>48</v>
      </c>
      <c r="E34" s="48">
        <v>8</v>
      </c>
      <c r="F34" s="48">
        <v>3</v>
      </c>
      <c r="G34" s="52">
        <v>189</v>
      </c>
      <c r="H34" s="48">
        <v>112</v>
      </c>
      <c r="I34" s="66">
        <f t="shared" si="0"/>
        <v>68.75</v>
      </c>
      <c r="L34" s="373"/>
      <c r="M34" s="373"/>
      <c r="N34" s="373"/>
      <c r="O34" s="373"/>
      <c r="P34" s="373"/>
      <c r="Q34" s="373"/>
      <c r="R34" s="373"/>
      <c r="S34" s="373"/>
      <c r="T34" s="373"/>
      <c r="U34" s="373"/>
    </row>
    <row r="35" spans="1:21">
      <c r="A35" s="41"/>
      <c r="B35" s="48"/>
      <c r="C35" s="48"/>
      <c r="D35" s="48"/>
      <c r="E35" s="48"/>
      <c r="F35" s="48"/>
      <c r="G35" s="48"/>
      <c r="H35" s="48"/>
      <c r="I35" s="66"/>
      <c r="L35" s="373"/>
      <c r="M35" s="373"/>
      <c r="N35" s="6"/>
      <c r="O35" s="6"/>
      <c r="P35" s="6"/>
      <c r="Q35" s="6"/>
      <c r="R35" s="6"/>
      <c r="S35" s="6"/>
    </row>
    <row r="36" spans="1:21">
      <c r="A36" s="54" t="s">
        <v>140</v>
      </c>
      <c r="B36" s="56">
        <f t="shared" ref="B36:H36" si="1">SUM(B4:B34)</f>
        <v>100</v>
      </c>
      <c r="C36" s="56">
        <f t="shared" si="1"/>
        <v>67051</v>
      </c>
      <c r="D36" s="56">
        <f t="shared" si="1"/>
        <v>37272</v>
      </c>
      <c r="E36" s="56">
        <f t="shared" si="1"/>
        <v>6850</v>
      </c>
      <c r="F36" s="56">
        <f t="shared" si="1"/>
        <v>6351</v>
      </c>
      <c r="G36" s="56">
        <f t="shared" si="1"/>
        <v>117624</v>
      </c>
      <c r="H36" s="56">
        <f t="shared" si="1"/>
        <v>89650</v>
      </c>
      <c r="I36" s="57">
        <f>G36*100/H36-100</f>
        <v>31.203569436698274</v>
      </c>
    </row>
    <row r="40" spans="1:21">
      <c r="A40" s="40" t="s">
        <v>105</v>
      </c>
      <c r="B40" s="40" t="s">
        <v>106</v>
      </c>
      <c r="C40" s="41"/>
      <c r="D40" s="41"/>
      <c r="E40" s="41"/>
      <c r="F40" s="41"/>
      <c r="G40" s="41"/>
      <c r="H40" s="41"/>
      <c r="I40" s="41"/>
    </row>
    <row r="41" spans="1:21">
      <c r="A41" s="40" t="s">
        <v>107</v>
      </c>
      <c r="B41" s="40" t="s">
        <v>47</v>
      </c>
      <c r="C41" s="41"/>
      <c r="D41" s="41"/>
      <c r="E41" s="41"/>
      <c r="F41" s="41"/>
      <c r="G41" s="41"/>
      <c r="H41" s="41"/>
      <c r="I41" s="41"/>
    </row>
  </sheetData>
  <sheetProtection password="CCE3"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K16" sqref="K1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20" t="s">
        <v>718</v>
      </c>
      <c r="B1" s="520"/>
      <c r="C1" s="520"/>
      <c r="D1" s="520"/>
      <c r="E1" s="520"/>
      <c r="F1" s="520"/>
      <c r="G1" s="520"/>
    </row>
    <row r="2" spans="1:14" ht="25.5">
      <c r="A2" s="62" t="s">
        <v>94</v>
      </c>
      <c r="B2" s="61" t="s">
        <v>177</v>
      </c>
      <c r="C2" s="61" t="s">
        <v>176</v>
      </c>
      <c r="D2" s="61" t="s">
        <v>175</v>
      </c>
      <c r="E2" s="62" t="s">
        <v>174</v>
      </c>
      <c r="F2" s="61" t="s">
        <v>173</v>
      </c>
      <c r="G2" s="63" t="s">
        <v>143</v>
      </c>
    </row>
    <row r="3" spans="1:14">
      <c r="A3" s="191" t="s">
        <v>717</v>
      </c>
      <c r="B3" s="137">
        <v>72</v>
      </c>
      <c r="C3" s="137">
        <v>51627</v>
      </c>
      <c r="D3" s="137">
        <v>29936</v>
      </c>
      <c r="E3" s="137">
        <v>6012</v>
      </c>
      <c r="F3" s="137">
        <v>5283</v>
      </c>
      <c r="G3" s="140">
        <v>92930</v>
      </c>
      <c r="I3" s="357"/>
      <c r="J3" s="6"/>
      <c r="K3" s="6"/>
      <c r="L3" s="6"/>
      <c r="M3" s="6"/>
      <c r="N3" s="6"/>
    </row>
    <row r="6" spans="1:14">
      <c r="H6" s="6"/>
      <c r="I6" s="137"/>
      <c r="J6" s="137"/>
      <c r="K6" s="137"/>
      <c r="L6" s="137"/>
      <c r="M6" s="137"/>
      <c r="N6" s="137"/>
    </row>
    <row r="7" spans="1:14">
      <c r="I7" s="137"/>
      <c r="J7" s="137"/>
      <c r="K7" s="137"/>
      <c r="L7" s="137"/>
      <c r="M7" s="137"/>
      <c r="N7" s="137"/>
    </row>
    <row r="10" spans="1:14">
      <c r="H10" s="137"/>
      <c r="I10" s="137"/>
      <c r="J10" s="137"/>
      <c r="K10" s="137"/>
      <c r="L10" s="137"/>
      <c r="M10" s="137"/>
    </row>
    <row r="27" spans="1:2">
      <c r="A27" s="40" t="s">
        <v>105</v>
      </c>
      <c r="B27" s="40" t="s">
        <v>106</v>
      </c>
    </row>
    <row r="28" spans="1:2">
      <c r="A28" s="40" t="s">
        <v>107</v>
      </c>
      <c r="B28" s="40"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K24" sqref="K24"/>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20" t="s">
        <v>719</v>
      </c>
      <c r="B1" s="520"/>
      <c r="C1" s="520"/>
      <c r="D1" s="520"/>
      <c r="E1" s="520"/>
      <c r="F1" s="520"/>
      <c r="G1" s="520"/>
      <c r="H1" s="520"/>
      <c r="I1" s="520"/>
      <c r="J1" s="520"/>
      <c r="K1" s="520"/>
      <c r="L1" s="520"/>
    </row>
    <row r="2" spans="1:18" ht="96.75" customHeight="1">
      <c r="A2" s="62" t="s">
        <v>94</v>
      </c>
      <c r="B2" s="61" t="s">
        <v>149</v>
      </c>
      <c r="C2" s="62" t="s">
        <v>150</v>
      </c>
      <c r="D2" s="61" t="s">
        <v>151</v>
      </c>
      <c r="E2" s="62" t="s">
        <v>152</v>
      </c>
      <c r="F2" s="61" t="s">
        <v>153</v>
      </c>
      <c r="G2" s="62" t="s">
        <v>154</v>
      </c>
      <c r="H2" s="61" t="s">
        <v>155</v>
      </c>
      <c r="I2" s="62" t="s">
        <v>156</v>
      </c>
      <c r="J2" s="61" t="s">
        <v>157</v>
      </c>
      <c r="K2" s="62" t="s">
        <v>158</v>
      </c>
      <c r="L2" s="63" t="s">
        <v>143</v>
      </c>
    </row>
    <row r="3" spans="1:18">
      <c r="A3" s="191" t="s">
        <v>717</v>
      </c>
      <c r="B3" s="138">
        <v>51</v>
      </c>
      <c r="C3" s="138">
        <v>470</v>
      </c>
      <c r="D3" s="138">
        <v>5437</v>
      </c>
      <c r="E3" s="138">
        <v>5394</v>
      </c>
      <c r="F3" s="138">
        <v>9894</v>
      </c>
      <c r="G3" s="138">
        <v>32898</v>
      </c>
      <c r="H3" s="138">
        <v>1114</v>
      </c>
      <c r="I3" s="138">
        <v>8764</v>
      </c>
      <c r="J3" s="138">
        <v>3447</v>
      </c>
      <c r="K3" s="138">
        <v>25461</v>
      </c>
      <c r="L3" s="140">
        <v>92930</v>
      </c>
      <c r="M3" s="363"/>
      <c r="N3" s="363"/>
      <c r="O3" s="363"/>
      <c r="P3" s="363"/>
      <c r="Q3" s="363"/>
      <c r="R3" s="363"/>
    </row>
    <row r="8" spans="1:18">
      <c r="I8" s="6"/>
    </row>
    <row r="12" spans="1:18">
      <c r="H12" s="138"/>
      <c r="I12" s="138"/>
      <c r="J12" s="138"/>
      <c r="K12" s="138"/>
      <c r="L12" s="138"/>
      <c r="M12" s="138"/>
      <c r="N12" s="138"/>
      <c r="O12" s="138"/>
      <c r="P12" s="138"/>
      <c r="Q12" s="138"/>
      <c r="R12" s="138"/>
    </row>
    <row r="33" spans="1:2">
      <c r="A33" s="40" t="s">
        <v>105</v>
      </c>
      <c r="B33" s="40" t="s">
        <v>106</v>
      </c>
    </row>
    <row r="34" spans="1:2">
      <c r="A34" s="40" t="s">
        <v>107</v>
      </c>
      <c r="B34" s="40"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0"/>
  <sheetViews>
    <sheetView showGridLines="0" zoomScale="80" zoomScaleNormal="80" workbookViewId="0">
      <selection activeCell="T17" sqref="T17"/>
    </sheetView>
  </sheetViews>
  <sheetFormatPr baseColWidth="10" defaultRowHeight="15"/>
  <cols>
    <col min="1" max="1" width="18.42578125" customWidth="1"/>
    <col min="2" max="4" width="16" customWidth="1"/>
  </cols>
  <sheetData>
    <row r="1" spans="1:20" ht="35.25" customHeight="1">
      <c r="A1" s="502" t="s">
        <v>275</v>
      </c>
      <c r="B1" s="502"/>
      <c r="C1" s="502"/>
      <c r="D1" s="502"/>
    </row>
    <row r="2" spans="1:20" ht="15.75">
      <c r="A2" s="521" t="s">
        <v>717</v>
      </c>
      <c r="B2" s="521"/>
      <c r="C2" s="521"/>
      <c r="D2" s="521"/>
    </row>
    <row r="3" spans="1:20" ht="15.75" customHeight="1">
      <c r="A3" s="111"/>
      <c r="B3" s="61" t="s">
        <v>160</v>
      </c>
      <c r="C3" s="62" t="s">
        <v>161</v>
      </c>
      <c r="D3" s="72" t="s">
        <v>162</v>
      </c>
      <c r="N3" s="522" t="s">
        <v>720</v>
      </c>
      <c r="O3" s="522"/>
      <c r="P3" s="522"/>
      <c r="Q3" s="522"/>
      <c r="R3" s="522"/>
      <c r="S3" s="522"/>
      <c r="T3" s="522"/>
    </row>
    <row r="4" spans="1:20">
      <c r="A4" s="217" t="s">
        <v>163</v>
      </c>
      <c r="B4" s="204">
        <v>5532</v>
      </c>
      <c r="C4" s="205">
        <v>7371</v>
      </c>
      <c r="D4" s="206">
        <v>12903</v>
      </c>
      <c r="N4" s="522"/>
      <c r="O4" s="522"/>
      <c r="P4" s="522"/>
      <c r="Q4" s="522"/>
      <c r="R4" s="522"/>
      <c r="S4" s="522"/>
      <c r="T4" s="522"/>
    </row>
    <row r="5" spans="1:20" ht="30" customHeight="1">
      <c r="A5" s="218" t="s">
        <v>164</v>
      </c>
      <c r="B5" s="207">
        <v>4079</v>
      </c>
      <c r="C5" s="208">
        <v>5149</v>
      </c>
      <c r="D5" s="209">
        <v>9228</v>
      </c>
      <c r="N5" s="522"/>
      <c r="O5" s="522"/>
      <c r="P5" s="522"/>
      <c r="Q5" s="522"/>
      <c r="R5" s="522"/>
      <c r="S5" s="522"/>
      <c r="T5" s="522"/>
    </row>
    <row r="6" spans="1:20" ht="30" customHeight="1">
      <c r="A6" s="219" t="s">
        <v>165</v>
      </c>
      <c r="B6" s="207">
        <v>37543</v>
      </c>
      <c r="C6" s="208">
        <v>50949</v>
      </c>
      <c r="D6" s="209">
        <v>88492</v>
      </c>
      <c r="N6" s="522"/>
      <c r="O6" s="522"/>
      <c r="P6" s="522"/>
      <c r="Q6" s="522"/>
      <c r="R6" s="522"/>
      <c r="S6" s="522"/>
      <c r="T6" s="522"/>
    </row>
    <row r="7" spans="1:20" ht="51" customHeight="1">
      <c r="A7" s="61" t="s">
        <v>166</v>
      </c>
      <c r="B7" s="210">
        <f>SUM(B4:B6)</f>
        <v>47154</v>
      </c>
      <c r="C7" s="211">
        <f>SUM(C4:C6)</f>
        <v>63469</v>
      </c>
      <c r="D7" s="212">
        <f>SUM(D4:D6)</f>
        <v>110623</v>
      </c>
      <c r="N7" s="522"/>
      <c r="O7" s="522"/>
      <c r="P7" s="522"/>
      <c r="Q7" s="522"/>
      <c r="R7" s="522"/>
      <c r="S7" s="522"/>
      <c r="T7" s="522"/>
    </row>
    <row r="8" spans="1:20">
      <c r="A8" s="217" t="s">
        <v>167</v>
      </c>
      <c r="B8" s="6">
        <v>754</v>
      </c>
      <c r="C8" s="6">
        <v>762</v>
      </c>
      <c r="D8" s="6">
        <v>1516</v>
      </c>
      <c r="N8" s="522"/>
      <c r="O8" s="522"/>
      <c r="P8" s="522"/>
      <c r="Q8" s="522"/>
      <c r="R8" s="522"/>
      <c r="S8" s="522"/>
      <c r="T8" s="522"/>
    </row>
    <row r="9" spans="1:20">
      <c r="A9" s="218" t="s">
        <v>168</v>
      </c>
      <c r="B9" s="6">
        <v>3375</v>
      </c>
      <c r="C9" s="6">
        <v>4399</v>
      </c>
      <c r="D9" s="6">
        <v>7774</v>
      </c>
      <c r="N9" s="522"/>
      <c r="O9" s="522"/>
      <c r="P9" s="522"/>
      <c r="Q9" s="522"/>
      <c r="R9" s="522"/>
      <c r="S9" s="522"/>
      <c r="T9" s="522"/>
    </row>
    <row r="10" spans="1:20">
      <c r="A10" s="218" t="s">
        <v>169</v>
      </c>
      <c r="B10" s="6">
        <v>332</v>
      </c>
      <c r="C10" s="6">
        <v>383</v>
      </c>
      <c r="D10" s="6">
        <v>715</v>
      </c>
      <c r="N10" s="522"/>
      <c r="O10" s="522"/>
      <c r="P10" s="522"/>
      <c r="Q10" s="522"/>
      <c r="R10" s="522"/>
      <c r="S10" s="522"/>
      <c r="T10" s="522"/>
    </row>
    <row r="11" spans="1:20">
      <c r="A11" s="219" t="s">
        <v>170</v>
      </c>
      <c r="B11" s="6">
        <v>40213</v>
      </c>
      <c r="C11" s="6">
        <v>52717</v>
      </c>
      <c r="D11" s="6">
        <v>92930</v>
      </c>
      <c r="N11" s="522"/>
      <c r="O11" s="522"/>
      <c r="P11" s="522"/>
      <c r="Q11" s="522"/>
      <c r="R11" s="522"/>
      <c r="S11" s="522"/>
      <c r="T11" s="522"/>
    </row>
    <row r="12" spans="1:20" ht="38.25" customHeight="1">
      <c r="A12" s="61" t="s">
        <v>171</v>
      </c>
      <c r="B12" s="210">
        <f>SUM(B8:B11)</f>
        <v>44674</v>
      </c>
      <c r="C12" s="211">
        <f>SUM(C8:C11)</f>
        <v>58261</v>
      </c>
      <c r="D12" s="212">
        <f>SUM(D8:D11)</f>
        <v>102935</v>
      </c>
      <c r="N12" s="522"/>
      <c r="O12" s="522"/>
      <c r="P12" s="522"/>
      <c r="Q12" s="522"/>
      <c r="R12" s="522"/>
      <c r="S12" s="522"/>
      <c r="T12" s="522"/>
    </row>
    <row r="13" spans="1:20">
      <c r="A13" s="62" t="s">
        <v>172</v>
      </c>
      <c r="B13" s="214">
        <f>B7+B12</f>
        <v>91828</v>
      </c>
      <c r="C13" s="215">
        <f>C7+C12</f>
        <v>121730</v>
      </c>
      <c r="D13" s="216">
        <f>D7+D12</f>
        <v>213558</v>
      </c>
    </row>
    <row r="15" spans="1:20">
      <c r="J15" s="6"/>
      <c r="K15" s="6"/>
      <c r="L15" s="399"/>
      <c r="M15" s="6"/>
      <c r="N15" s="6"/>
      <c r="O15" s="6"/>
      <c r="P15" s="6"/>
      <c r="Q15" s="399"/>
      <c r="R15" s="370"/>
    </row>
    <row r="16" spans="1:20">
      <c r="J16" s="6"/>
      <c r="K16" s="6"/>
      <c r="L16" s="443"/>
      <c r="M16" s="6"/>
      <c r="N16" s="6"/>
      <c r="O16" s="6"/>
      <c r="P16" s="6"/>
      <c r="Q16" s="6"/>
      <c r="R16" s="434"/>
      <c r="S16" s="434"/>
    </row>
    <row r="17" spans="1:19">
      <c r="J17" s="6"/>
      <c r="K17" s="6"/>
      <c r="L17" s="443"/>
      <c r="M17" s="6"/>
      <c r="N17" s="6"/>
      <c r="O17" s="6"/>
      <c r="P17" s="6"/>
      <c r="Q17" s="6"/>
      <c r="R17" s="434"/>
      <c r="S17" s="434"/>
    </row>
    <row r="18" spans="1:19">
      <c r="J18" s="6"/>
      <c r="K18" s="464"/>
      <c r="L18" s="464"/>
      <c r="M18" s="6"/>
      <c r="N18" s="6"/>
      <c r="O18" s="6"/>
      <c r="P18" s="6"/>
      <c r="Q18" s="6"/>
      <c r="R18" s="6"/>
      <c r="S18" s="6"/>
    </row>
    <row r="19" spans="1:19">
      <c r="A19" s="40" t="s">
        <v>105</v>
      </c>
      <c r="B19" s="40" t="s">
        <v>106</v>
      </c>
      <c r="K19" s="6"/>
      <c r="L19" s="464"/>
      <c r="M19" s="6"/>
      <c r="N19" s="6"/>
      <c r="O19" s="6"/>
      <c r="P19" s="6"/>
      <c r="Q19" s="6"/>
      <c r="R19" s="6"/>
      <c r="S19" s="6"/>
    </row>
    <row r="20" spans="1:19">
      <c r="A20" s="40" t="s">
        <v>107</v>
      </c>
      <c r="B20" s="40" t="s">
        <v>47</v>
      </c>
      <c r="I20" s="6"/>
      <c r="J20" s="6"/>
      <c r="K20" s="6"/>
      <c r="L20" s="464"/>
      <c r="M20" s="6"/>
      <c r="N20" s="6"/>
      <c r="O20" s="6"/>
      <c r="P20" s="6"/>
      <c r="Q20" s="6"/>
      <c r="R20" s="6"/>
      <c r="S20" s="6"/>
    </row>
    <row r="21" spans="1:19">
      <c r="I21" s="6"/>
      <c r="J21" s="6"/>
      <c r="K21" s="6"/>
      <c r="L21" s="464"/>
      <c r="M21" s="6"/>
      <c r="N21" s="6"/>
      <c r="O21" s="6"/>
      <c r="P21" s="6"/>
      <c r="Q21" s="6"/>
      <c r="R21" s="6"/>
      <c r="S21" s="6"/>
    </row>
    <row r="22" spans="1:19">
      <c r="I22" s="6"/>
      <c r="J22" s="6"/>
      <c r="K22" s="6"/>
      <c r="L22" s="464"/>
      <c r="M22" s="6"/>
      <c r="N22" s="6"/>
      <c r="O22" s="6"/>
      <c r="P22" s="6"/>
      <c r="Q22" s="6"/>
      <c r="R22" s="464"/>
      <c r="S22" s="6"/>
    </row>
    <row r="23" spans="1:19">
      <c r="J23" s="6"/>
      <c r="K23" s="6"/>
      <c r="L23" s="464"/>
      <c r="M23" s="6"/>
      <c r="N23" s="6"/>
      <c r="O23" s="6"/>
      <c r="P23" s="6"/>
      <c r="Q23" s="464"/>
      <c r="R23" s="464"/>
    </row>
    <row r="24" spans="1:19">
      <c r="I24" s="6"/>
      <c r="J24" s="6"/>
      <c r="K24" s="6"/>
      <c r="L24" s="6"/>
      <c r="M24" s="6"/>
      <c r="N24" s="6"/>
      <c r="O24" s="6"/>
      <c r="P24" s="6"/>
      <c r="Q24" s="464"/>
      <c r="R24" s="6"/>
      <c r="S24" s="307"/>
    </row>
    <row r="25" spans="1:19">
      <c r="K25" s="442"/>
      <c r="L25" s="464"/>
      <c r="M25" s="6"/>
      <c r="N25" s="6"/>
      <c r="O25" s="6"/>
      <c r="P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K18:P24">
    <sortCondition ref="K18"/>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3" customWidth="1"/>
    <col min="6" max="6" width="15.85546875" customWidth="1"/>
    <col min="11" max="11" width="11.42578125" style="37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6" customFormat="1" ht="43.5" customHeight="1">
      <c r="A1" s="524" t="s">
        <v>159</v>
      </c>
      <c r="B1" s="524"/>
      <c r="C1" s="524"/>
      <c r="D1" s="524"/>
      <c r="E1" s="146"/>
      <c r="F1" s="524" t="s">
        <v>579</v>
      </c>
      <c r="G1" s="524"/>
      <c r="H1" s="524"/>
      <c r="I1" s="524"/>
      <c r="J1" s="524"/>
      <c r="K1" s="524"/>
      <c r="L1" s="146"/>
      <c r="M1" s="146"/>
      <c r="N1" s="146"/>
      <c r="O1" s="146"/>
      <c r="P1" s="146"/>
      <c r="Q1" s="146"/>
      <c r="R1" s="146"/>
      <c r="S1" s="146"/>
      <c r="T1" s="146"/>
    </row>
    <row r="2" spans="1:20" ht="15.75">
      <c r="A2" s="523">
        <v>42736</v>
      </c>
      <c r="B2" s="523"/>
      <c r="C2" s="523"/>
      <c r="D2" s="523"/>
      <c r="G2" s="70">
        <v>2017</v>
      </c>
      <c r="H2" s="70">
        <v>2018</v>
      </c>
      <c r="I2" s="70">
        <v>2019</v>
      </c>
      <c r="J2" s="70">
        <v>2020</v>
      </c>
      <c r="K2" s="70">
        <v>2021</v>
      </c>
    </row>
    <row r="3" spans="1:20" ht="15.75">
      <c r="A3" s="71"/>
      <c r="B3" s="61" t="s">
        <v>160</v>
      </c>
      <c r="C3" s="62" t="s">
        <v>161</v>
      </c>
      <c r="D3" s="72" t="s">
        <v>162</v>
      </c>
      <c r="F3" s="226" t="s">
        <v>163</v>
      </c>
      <c r="G3" s="228">
        <v>11937</v>
      </c>
      <c r="H3" s="228">
        <v>11415</v>
      </c>
      <c r="I3" s="229">
        <v>10930</v>
      </c>
      <c r="J3" s="371">
        <v>11317</v>
      </c>
      <c r="K3" s="374">
        <v>19120</v>
      </c>
    </row>
    <row r="4" spans="1:20">
      <c r="A4" s="220" t="s">
        <v>163</v>
      </c>
      <c r="B4" s="205">
        <v>5394</v>
      </c>
      <c r="C4" s="205">
        <v>6543</v>
      </c>
      <c r="D4" s="206">
        <v>11937</v>
      </c>
      <c r="F4" s="227" t="s">
        <v>164</v>
      </c>
      <c r="G4" s="230">
        <v>9357</v>
      </c>
      <c r="H4" s="230">
        <v>8656</v>
      </c>
      <c r="I4" s="231">
        <v>9355</v>
      </c>
      <c r="J4" s="372">
        <v>9860</v>
      </c>
      <c r="K4" s="374">
        <v>15450</v>
      </c>
    </row>
    <row r="5" spans="1:20">
      <c r="A5" s="221" t="s">
        <v>164</v>
      </c>
      <c r="B5" s="208">
        <v>4358</v>
      </c>
      <c r="C5" s="208">
        <v>4999</v>
      </c>
      <c r="D5" s="209">
        <v>9357</v>
      </c>
      <c r="F5" s="227" t="s">
        <v>165</v>
      </c>
      <c r="G5" s="230">
        <v>100274</v>
      </c>
      <c r="H5" s="230">
        <v>92632</v>
      </c>
      <c r="I5" s="231">
        <v>88690</v>
      </c>
      <c r="J5" s="372">
        <v>87955</v>
      </c>
      <c r="K5" s="374">
        <v>109867</v>
      </c>
    </row>
    <row r="6" spans="1:20" ht="38.25">
      <c r="A6" s="221" t="s">
        <v>165</v>
      </c>
      <c r="B6" s="208">
        <v>45059</v>
      </c>
      <c r="C6" s="208">
        <v>55215</v>
      </c>
      <c r="D6" s="209">
        <v>100274</v>
      </c>
      <c r="F6" s="222" t="s">
        <v>166</v>
      </c>
      <c r="G6" s="232">
        <f>SUM(G3:G5)</f>
        <v>121568</v>
      </c>
      <c r="H6" s="232">
        <f>SUM(H3:H5)</f>
        <v>112703</v>
      </c>
      <c r="I6" s="233">
        <f>SUM(I3:I5)</f>
        <v>108975</v>
      </c>
      <c r="J6" s="232">
        <f>SUM(J3:J5)</f>
        <v>109132</v>
      </c>
      <c r="K6" s="375">
        <v>144437</v>
      </c>
    </row>
    <row r="7" spans="1:20">
      <c r="A7" s="222" t="s">
        <v>166</v>
      </c>
      <c r="B7" s="224">
        <f>SUM(B4:B6)</f>
        <v>54811</v>
      </c>
      <c r="C7" s="224">
        <f>SUM(C4:C6)</f>
        <v>66757</v>
      </c>
      <c r="D7" s="225">
        <f>SUM(D4:D6)</f>
        <v>121568</v>
      </c>
      <c r="F7" s="227" t="s">
        <v>167</v>
      </c>
      <c r="G7" s="230">
        <v>2273</v>
      </c>
      <c r="H7" s="234">
        <v>1607</v>
      </c>
      <c r="I7" s="231">
        <v>1371</v>
      </c>
      <c r="J7" s="372">
        <v>1797</v>
      </c>
      <c r="K7" s="374">
        <v>2000</v>
      </c>
    </row>
    <row r="8" spans="1:20">
      <c r="A8" s="221" t="s">
        <v>167</v>
      </c>
      <c r="B8" s="208">
        <v>1278</v>
      </c>
      <c r="C8" s="213">
        <v>995</v>
      </c>
      <c r="D8" s="209">
        <v>2273</v>
      </c>
      <c r="F8" s="227" t="s">
        <v>168</v>
      </c>
      <c r="G8" s="230">
        <v>8935</v>
      </c>
      <c r="H8" s="230">
        <v>8449</v>
      </c>
      <c r="I8" s="231">
        <v>8437</v>
      </c>
      <c r="J8" s="372">
        <v>7990</v>
      </c>
      <c r="K8" s="374">
        <v>9413</v>
      </c>
    </row>
    <row r="9" spans="1:20">
      <c r="A9" s="221" t="s">
        <v>168</v>
      </c>
      <c r="B9" s="208">
        <v>4142</v>
      </c>
      <c r="C9" s="208">
        <v>4793</v>
      </c>
      <c r="D9" s="209">
        <v>8935</v>
      </c>
      <c r="F9" s="227" t="s">
        <v>169</v>
      </c>
      <c r="G9" s="234">
        <v>1047</v>
      </c>
      <c r="H9" s="234">
        <v>892</v>
      </c>
      <c r="I9" s="231">
        <v>853</v>
      </c>
      <c r="J9" s="372">
        <v>856</v>
      </c>
      <c r="K9" s="374">
        <v>1045</v>
      </c>
    </row>
    <row r="10" spans="1:20">
      <c r="A10" s="221" t="s">
        <v>169</v>
      </c>
      <c r="B10" s="213">
        <v>553</v>
      </c>
      <c r="C10" s="213">
        <v>494</v>
      </c>
      <c r="D10" s="209">
        <v>1047</v>
      </c>
      <c r="F10" s="227" t="s">
        <v>170</v>
      </c>
      <c r="G10" s="230">
        <v>97951</v>
      </c>
      <c r="H10" s="230">
        <v>92050</v>
      </c>
      <c r="I10" s="231">
        <v>89783</v>
      </c>
      <c r="J10" s="372">
        <v>91389</v>
      </c>
      <c r="K10" s="374">
        <v>122335</v>
      </c>
    </row>
    <row r="11" spans="1:20" ht="25.5">
      <c r="A11" s="221" t="s">
        <v>170</v>
      </c>
      <c r="B11" s="208">
        <v>45576</v>
      </c>
      <c r="C11" s="208">
        <v>52375</v>
      </c>
      <c r="D11" s="209">
        <v>97951</v>
      </c>
      <c r="F11" s="222" t="s">
        <v>171</v>
      </c>
      <c r="G11" s="232">
        <f>SUM(G7:G10)</f>
        <v>110206</v>
      </c>
      <c r="H11" s="232">
        <f>SUM(H7:H10)</f>
        <v>102998</v>
      </c>
      <c r="I11" s="233">
        <f>SUM(I7:I10)</f>
        <v>100444</v>
      </c>
      <c r="J11" s="233">
        <f>SUM(J7:J10)</f>
        <v>102032</v>
      </c>
      <c r="K11" s="376">
        <v>134793</v>
      </c>
    </row>
    <row r="12" spans="1:20">
      <c r="A12" s="222" t="s">
        <v>171</v>
      </c>
      <c r="B12" s="224">
        <f>SUM(B8:B11)</f>
        <v>51549</v>
      </c>
      <c r="C12" s="224">
        <f>SUM(C8:C11)</f>
        <v>58657</v>
      </c>
      <c r="D12" s="225">
        <f>SUM(D8:D11)</f>
        <v>110206</v>
      </c>
      <c r="F12" s="223" t="s">
        <v>172</v>
      </c>
      <c r="G12" s="235">
        <f>SUM(G6+G11)</f>
        <v>231774</v>
      </c>
      <c r="H12" s="235">
        <f>H6+H11</f>
        <v>215701</v>
      </c>
      <c r="I12" s="236">
        <f>I6+I11</f>
        <v>209419</v>
      </c>
      <c r="J12" s="233">
        <f>J6+J11</f>
        <v>211164</v>
      </c>
      <c r="K12" s="377">
        <v>279230</v>
      </c>
    </row>
    <row r="13" spans="1:20">
      <c r="A13" s="223" t="s">
        <v>172</v>
      </c>
      <c r="B13" s="215">
        <f>SUM(B7+B12)</f>
        <v>106360</v>
      </c>
      <c r="C13" s="215">
        <f>SUM(C7+C12)</f>
        <v>125414</v>
      </c>
      <c r="D13" s="216">
        <f>SUM(D7+D12)</f>
        <v>231774</v>
      </c>
    </row>
    <row r="14" spans="1:20" ht="15.75">
      <c r="A14" s="523">
        <v>43101</v>
      </c>
      <c r="B14" s="523"/>
      <c r="C14" s="523"/>
      <c r="D14" s="523"/>
    </row>
    <row r="15" spans="1:20" ht="15.75">
      <c r="A15" s="71"/>
      <c r="B15" s="61" t="s">
        <v>160</v>
      </c>
      <c r="C15" s="62" t="s">
        <v>161</v>
      </c>
      <c r="D15" s="72" t="s">
        <v>162</v>
      </c>
    </row>
    <row r="16" spans="1:20">
      <c r="A16" s="220" t="s">
        <v>163</v>
      </c>
      <c r="B16" s="205">
        <v>5044</v>
      </c>
      <c r="C16" s="205">
        <v>6371</v>
      </c>
      <c r="D16" s="206">
        <v>11415</v>
      </c>
    </row>
    <row r="17" spans="1:8" ht="15.75">
      <c r="A17" s="221" t="s">
        <v>164</v>
      </c>
      <c r="B17" s="208">
        <v>3910</v>
      </c>
      <c r="C17" s="208">
        <v>4746</v>
      </c>
      <c r="D17" s="209">
        <v>8656</v>
      </c>
      <c r="F17" s="164"/>
      <c r="G17" s="61" t="s">
        <v>160</v>
      </c>
      <c r="H17" s="62" t="s">
        <v>161</v>
      </c>
    </row>
    <row r="18" spans="1:8">
      <c r="A18" s="221" t="s">
        <v>165</v>
      </c>
      <c r="B18" s="208">
        <v>40377</v>
      </c>
      <c r="C18" s="208">
        <v>52255</v>
      </c>
      <c r="D18" s="209">
        <v>92632</v>
      </c>
      <c r="F18" s="166">
        <v>2017</v>
      </c>
      <c r="G18" s="6">
        <f>B13</f>
        <v>106360</v>
      </c>
      <c r="H18" s="6">
        <f>C13</f>
        <v>125414</v>
      </c>
    </row>
    <row r="19" spans="1:8">
      <c r="A19" s="222" t="s">
        <v>166</v>
      </c>
      <c r="B19" s="224">
        <f>SUM(B16:B18)</f>
        <v>49331</v>
      </c>
      <c r="C19" s="224">
        <f>SUM(C16:C18)</f>
        <v>63372</v>
      </c>
      <c r="D19" s="225">
        <f>SUM(D16:D18)</f>
        <v>112703</v>
      </c>
      <c r="F19" s="166">
        <v>2018</v>
      </c>
      <c r="G19" s="6">
        <f>B25</f>
        <v>95554</v>
      </c>
      <c r="H19" s="6">
        <f>C25</f>
        <v>120147</v>
      </c>
    </row>
    <row r="20" spans="1:8">
      <c r="A20" s="221" t="s">
        <v>167</v>
      </c>
      <c r="B20" s="208">
        <v>806</v>
      </c>
      <c r="C20" s="213">
        <v>801</v>
      </c>
      <c r="D20" s="209">
        <v>1607</v>
      </c>
      <c r="F20" s="166">
        <v>2019</v>
      </c>
      <c r="G20" s="6">
        <f>B37</f>
        <v>91894</v>
      </c>
      <c r="H20" s="6">
        <f>C37</f>
        <v>117525</v>
      </c>
    </row>
    <row r="21" spans="1:8">
      <c r="A21" s="221" t="s">
        <v>168</v>
      </c>
      <c r="B21" s="208">
        <v>3810</v>
      </c>
      <c r="C21" s="208">
        <v>4639</v>
      </c>
      <c r="D21" s="209">
        <v>8449</v>
      </c>
      <c r="F21" s="166">
        <v>2020</v>
      </c>
      <c r="G21" s="6">
        <f>B49</f>
        <v>93623</v>
      </c>
      <c r="H21" s="6">
        <f>C49</f>
        <v>117541</v>
      </c>
    </row>
    <row r="22" spans="1:8">
      <c r="A22" s="221" t="s">
        <v>169</v>
      </c>
      <c r="B22" s="213">
        <v>478</v>
      </c>
      <c r="C22" s="213">
        <v>414</v>
      </c>
      <c r="D22" s="209">
        <v>892</v>
      </c>
      <c r="F22" s="166">
        <v>2021</v>
      </c>
      <c r="G22" s="6">
        <v>127504</v>
      </c>
      <c r="H22" s="6">
        <v>151726</v>
      </c>
    </row>
    <row r="23" spans="1:8">
      <c r="A23" s="221" t="s">
        <v>170</v>
      </c>
      <c r="B23" s="208">
        <v>41129</v>
      </c>
      <c r="C23" s="208">
        <v>50921</v>
      </c>
      <c r="D23" s="209">
        <v>92050</v>
      </c>
    </row>
    <row r="24" spans="1:8">
      <c r="A24" s="222" t="s">
        <v>171</v>
      </c>
      <c r="B24" s="224">
        <f>SUM(B20:B23)</f>
        <v>46223</v>
      </c>
      <c r="C24" s="224">
        <f>SUM(C20:C23)</f>
        <v>56775</v>
      </c>
      <c r="D24" s="225">
        <f>SUM(D20:D23)</f>
        <v>102998</v>
      </c>
    </row>
    <row r="25" spans="1:8">
      <c r="A25" s="223" t="s">
        <v>172</v>
      </c>
      <c r="B25" s="215">
        <f>B19+B24</f>
        <v>95554</v>
      </c>
      <c r="C25" s="215">
        <f>C19+C24</f>
        <v>120147</v>
      </c>
      <c r="D25" s="216">
        <f>D19+D24</f>
        <v>215701</v>
      </c>
    </row>
    <row r="26" spans="1:8" ht="15.75">
      <c r="A26" s="523">
        <v>43466</v>
      </c>
      <c r="B26" s="523"/>
      <c r="C26" s="523"/>
      <c r="D26" s="523"/>
    </row>
    <row r="27" spans="1:8" ht="15.75">
      <c r="A27" s="71"/>
      <c r="B27" s="61" t="s">
        <v>160</v>
      </c>
      <c r="C27" s="62" t="s">
        <v>161</v>
      </c>
      <c r="D27" s="72" t="s">
        <v>162</v>
      </c>
    </row>
    <row r="28" spans="1:8">
      <c r="A28" s="220" t="s">
        <v>163</v>
      </c>
      <c r="B28" s="205">
        <v>4768</v>
      </c>
      <c r="C28" s="205">
        <v>6162</v>
      </c>
      <c r="D28" s="206">
        <v>10930</v>
      </c>
    </row>
    <row r="29" spans="1:8">
      <c r="A29" s="221" t="s">
        <v>164</v>
      </c>
      <c r="B29" s="208">
        <v>4251</v>
      </c>
      <c r="C29" s="208">
        <v>5104</v>
      </c>
      <c r="D29" s="209">
        <v>9355</v>
      </c>
    </row>
    <row r="30" spans="1:8">
      <c r="A30" s="221" t="s">
        <v>165</v>
      </c>
      <c r="B30" s="208">
        <v>38144</v>
      </c>
      <c r="C30" s="208">
        <v>50546</v>
      </c>
      <c r="D30" s="209">
        <v>88690</v>
      </c>
    </row>
    <row r="31" spans="1:8">
      <c r="A31" s="222" t="s">
        <v>166</v>
      </c>
      <c r="B31" s="224">
        <f>SUM(B28:B30)</f>
        <v>47163</v>
      </c>
      <c r="C31" s="224">
        <f>SUM(C28:C30)</f>
        <v>61812</v>
      </c>
      <c r="D31" s="225">
        <f>SUM(D28:D30)</f>
        <v>108975</v>
      </c>
    </row>
    <row r="32" spans="1:8">
      <c r="A32" s="221" t="s">
        <v>167</v>
      </c>
      <c r="B32" s="208">
        <v>686</v>
      </c>
      <c r="C32" s="213">
        <v>685</v>
      </c>
      <c r="D32" s="209">
        <v>1371</v>
      </c>
    </row>
    <row r="33" spans="1:4">
      <c r="A33" s="221" t="s">
        <v>168</v>
      </c>
      <c r="B33" s="208">
        <v>3768</v>
      </c>
      <c r="C33" s="208">
        <v>4669</v>
      </c>
      <c r="D33" s="209">
        <v>8437</v>
      </c>
    </row>
    <row r="34" spans="1:4">
      <c r="A34" s="221" t="s">
        <v>169</v>
      </c>
      <c r="B34" s="213">
        <v>441</v>
      </c>
      <c r="C34" s="213">
        <v>412</v>
      </c>
      <c r="D34" s="209">
        <v>853</v>
      </c>
    </row>
    <row r="35" spans="1:4">
      <c r="A35" s="221" t="s">
        <v>170</v>
      </c>
      <c r="B35" s="208">
        <v>39836</v>
      </c>
      <c r="C35" s="208">
        <v>49947</v>
      </c>
      <c r="D35" s="209">
        <v>89783</v>
      </c>
    </row>
    <row r="36" spans="1:4">
      <c r="A36" s="222" t="s">
        <v>171</v>
      </c>
      <c r="B36" s="224">
        <f>SUM(B32:B35)</f>
        <v>44731</v>
      </c>
      <c r="C36" s="224">
        <f>SUM(C32:C35)</f>
        <v>55713</v>
      </c>
      <c r="D36" s="225">
        <f>SUM(D32:D35)</f>
        <v>100444</v>
      </c>
    </row>
    <row r="37" spans="1:4">
      <c r="A37" s="223" t="s">
        <v>172</v>
      </c>
      <c r="B37" s="215">
        <f>B31+B36</f>
        <v>91894</v>
      </c>
      <c r="C37" s="215">
        <f>C31+C36</f>
        <v>117525</v>
      </c>
      <c r="D37" s="216">
        <f>D31+D36</f>
        <v>209419</v>
      </c>
    </row>
    <row r="38" spans="1:4" ht="15.75">
      <c r="A38" s="523">
        <v>43831</v>
      </c>
      <c r="B38" s="523"/>
      <c r="C38" s="523"/>
      <c r="D38" s="523"/>
    </row>
    <row r="39" spans="1:4" ht="15.75">
      <c r="A39" s="71"/>
      <c r="B39" s="61" t="s">
        <v>160</v>
      </c>
      <c r="C39" s="62" t="s">
        <v>161</v>
      </c>
      <c r="D39" s="72" t="s">
        <v>162</v>
      </c>
    </row>
    <row r="40" spans="1:4">
      <c r="A40" s="220" t="s">
        <v>163</v>
      </c>
      <c r="B40" s="205">
        <v>5022</v>
      </c>
      <c r="C40" s="205">
        <v>6295</v>
      </c>
      <c r="D40" s="206">
        <v>11317</v>
      </c>
    </row>
    <row r="41" spans="1:4">
      <c r="A41" s="221" t="s">
        <v>164</v>
      </c>
      <c r="B41" s="208">
        <v>4537</v>
      </c>
      <c r="C41" s="208">
        <v>5323</v>
      </c>
      <c r="D41" s="209">
        <v>9860</v>
      </c>
    </row>
    <row r="42" spans="1:4">
      <c r="A42" s="221" t="s">
        <v>165</v>
      </c>
      <c r="B42" s="208">
        <v>38141</v>
      </c>
      <c r="C42" s="208">
        <v>49814</v>
      </c>
      <c r="D42" s="209">
        <v>87955</v>
      </c>
    </row>
    <row r="43" spans="1:4">
      <c r="A43" s="222" t="s">
        <v>166</v>
      </c>
      <c r="B43" s="224">
        <f>SUM(B40:B42)</f>
        <v>47700</v>
      </c>
      <c r="C43" s="224">
        <f>SUM(C40:C42)</f>
        <v>61432</v>
      </c>
      <c r="D43" s="225">
        <f>SUM(D40:D42)</f>
        <v>109132</v>
      </c>
    </row>
    <row r="44" spans="1:4">
      <c r="A44" s="221" t="s">
        <v>167</v>
      </c>
      <c r="B44" s="208">
        <v>970</v>
      </c>
      <c r="C44" s="213">
        <v>827</v>
      </c>
      <c r="D44" s="209">
        <v>1797</v>
      </c>
    </row>
    <row r="45" spans="1:4">
      <c r="A45" s="221" t="s">
        <v>168</v>
      </c>
      <c r="B45" s="208">
        <v>3533</v>
      </c>
      <c r="C45" s="208">
        <v>4457</v>
      </c>
      <c r="D45" s="209">
        <v>7990</v>
      </c>
    </row>
    <row r="46" spans="1:4">
      <c r="A46" s="221" t="s">
        <v>169</v>
      </c>
      <c r="B46" s="213">
        <v>437</v>
      </c>
      <c r="C46" s="213">
        <v>419</v>
      </c>
      <c r="D46" s="209">
        <v>856</v>
      </c>
    </row>
    <row r="47" spans="1:4">
      <c r="A47" s="221" t="s">
        <v>170</v>
      </c>
      <c r="B47" s="208">
        <v>40983</v>
      </c>
      <c r="C47" s="208">
        <v>50406</v>
      </c>
      <c r="D47" s="209">
        <v>91389</v>
      </c>
    </row>
    <row r="48" spans="1:4">
      <c r="A48" s="222" t="s">
        <v>171</v>
      </c>
      <c r="B48" s="224">
        <f>SUM(B44:B47)</f>
        <v>45923</v>
      </c>
      <c r="C48" s="224">
        <f>SUM(C44:C47)</f>
        <v>56109</v>
      </c>
      <c r="D48" s="225">
        <f>SUM(D44:D47)</f>
        <v>102032</v>
      </c>
    </row>
    <row r="49" spans="1:4">
      <c r="A49" s="223" t="s">
        <v>172</v>
      </c>
      <c r="B49" s="215">
        <f>B43+B48</f>
        <v>93623</v>
      </c>
      <c r="C49" s="215">
        <f>C43+C48</f>
        <v>117541</v>
      </c>
      <c r="D49" s="216">
        <f>D43+D48</f>
        <v>211164</v>
      </c>
    </row>
    <row r="50" spans="1:4" ht="15.75">
      <c r="A50" s="523">
        <v>44197</v>
      </c>
      <c r="B50" s="523"/>
      <c r="C50" s="523"/>
      <c r="D50" s="523"/>
    </row>
    <row r="51" spans="1:4" ht="15.75">
      <c r="A51" s="369"/>
      <c r="B51" s="61" t="s">
        <v>160</v>
      </c>
      <c r="C51" s="62" t="s">
        <v>161</v>
      </c>
      <c r="D51" s="72" t="s">
        <v>162</v>
      </c>
    </row>
    <row r="52" spans="1:4">
      <c r="A52" s="220" t="s">
        <v>163</v>
      </c>
      <c r="B52" s="205">
        <v>9118</v>
      </c>
      <c r="C52" s="205">
        <v>10002</v>
      </c>
      <c r="D52" s="206">
        <v>19120</v>
      </c>
    </row>
    <row r="53" spans="1:4">
      <c r="A53" s="221" t="s">
        <v>164</v>
      </c>
      <c r="B53" s="208">
        <v>7317</v>
      </c>
      <c r="C53" s="208">
        <v>8133</v>
      </c>
      <c r="D53" s="209">
        <v>15450</v>
      </c>
    </row>
    <row r="54" spans="1:4">
      <c r="A54" s="221" t="s">
        <v>165</v>
      </c>
      <c r="B54" s="208">
        <v>48854</v>
      </c>
      <c r="C54" s="208">
        <v>61013</v>
      </c>
      <c r="D54" s="209">
        <v>109867</v>
      </c>
    </row>
    <row r="55" spans="1:4">
      <c r="A55" s="222" t="s">
        <v>166</v>
      </c>
      <c r="B55" s="224">
        <v>65289</v>
      </c>
      <c r="C55" s="224">
        <v>79148</v>
      </c>
      <c r="D55" s="225">
        <v>144437</v>
      </c>
    </row>
    <row r="56" spans="1:4">
      <c r="A56" s="221" t="s">
        <v>167</v>
      </c>
      <c r="B56" s="208">
        <v>1040</v>
      </c>
      <c r="C56" s="213">
        <v>960</v>
      </c>
      <c r="D56" s="209">
        <v>2000</v>
      </c>
    </row>
    <row r="57" spans="1:4">
      <c r="A57" s="221" t="s">
        <v>168</v>
      </c>
      <c r="B57" s="208">
        <v>4177</v>
      </c>
      <c r="C57" s="208">
        <v>5236</v>
      </c>
      <c r="D57" s="209">
        <v>9413</v>
      </c>
    </row>
    <row r="58" spans="1:4">
      <c r="A58" s="221" t="s">
        <v>169</v>
      </c>
      <c r="B58" s="213">
        <v>541</v>
      </c>
      <c r="C58" s="213">
        <v>504</v>
      </c>
      <c r="D58" s="209">
        <v>1045</v>
      </c>
    </row>
    <row r="59" spans="1:4">
      <c r="A59" s="221" t="s">
        <v>170</v>
      </c>
      <c r="B59" s="208">
        <v>56457</v>
      </c>
      <c r="C59" s="208">
        <v>65878</v>
      </c>
      <c r="D59" s="209">
        <v>122335</v>
      </c>
    </row>
    <row r="60" spans="1:4">
      <c r="A60" s="222" t="s">
        <v>171</v>
      </c>
      <c r="B60" s="224">
        <v>62215</v>
      </c>
      <c r="C60" s="224">
        <v>72578</v>
      </c>
      <c r="D60" s="225">
        <v>134793</v>
      </c>
    </row>
    <row r="61" spans="1:4">
      <c r="A61" s="223" t="s">
        <v>172</v>
      </c>
      <c r="B61" s="215">
        <v>127504</v>
      </c>
      <c r="C61" s="215">
        <v>151726</v>
      </c>
      <c r="D61" s="216">
        <v>279230</v>
      </c>
    </row>
    <row r="64" spans="1:4">
      <c r="A64" s="40" t="s">
        <v>105</v>
      </c>
      <c r="B64" s="40" t="s">
        <v>106</v>
      </c>
    </row>
    <row r="65" spans="1:2">
      <c r="A65" s="40" t="s">
        <v>107</v>
      </c>
      <c r="B65" s="40"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sqref="A1:E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15" customFormat="1" ht="15.75">
      <c r="A1" s="526" t="s">
        <v>490</v>
      </c>
      <c r="B1" s="526"/>
      <c r="C1" s="526"/>
      <c r="D1" s="526"/>
      <c r="E1" s="526"/>
      <c r="N1" s="525" t="s">
        <v>651</v>
      </c>
      <c r="O1" s="525"/>
      <c r="P1" s="525"/>
    </row>
    <row r="2" spans="1:20">
      <c r="A2" s="16" t="s">
        <v>661</v>
      </c>
      <c r="N2" s="16" t="s">
        <v>661</v>
      </c>
    </row>
    <row r="3" spans="1:20" ht="38.25" customHeight="1">
      <c r="A3" s="186" t="s">
        <v>491</v>
      </c>
      <c r="B3" s="527" t="s">
        <v>465</v>
      </c>
      <c r="C3" s="527"/>
      <c r="D3" s="528" t="s">
        <v>466</v>
      </c>
      <c r="E3" s="528"/>
      <c r="N3" s="414" t="s">
        <v>649</v>
      </c>
      <c r="O3" s="413" t="s">
        <v>465</v>
      </c>
      <c r="P3" s="414" t="s">
        <v>466</v>
      </c>
      <c r="R3" s="438"/>
    </row>
    <row r="4" spans="1:20" s="412" customFormat="1" ht="16.5" customHeight="1">
      <c r="A4" s="411"/>
      <c r="B4" s="419" t="s">
        <v>626</v>
      </c>
      <c r="C4" s="411" t="s">
        <v>625</v>
      </c>
      <c r="D4" s="419" t="s">
        <v>626</v>
      </c>
      <c r="E4" s="411" t="s">
        <v>625</v>
      </c>
      <c r="N4" s="189" t="s">
        <v>627</v>
      </c>
      <c r="O4" s="418">
        <v>30790</v>
      </c>
      <c r="P4" s="418">
        <v>3778</v>
      </c>
      <c r="R4" s="438"/>
    </row>
    <row r="5" spans="1:20">
      <c r="A5" s="417">
        <v>43891</v>
      </c>
      <c r="B5" s="416">
        <v>66130</v>
      </c>
      <c r="C5" s="416">
        <f>B5</f>
        <v>66130</v>
      </c>
      <c r="D5" s="410">
        <v>9369</v>
      </c>
      <c r="E5" s="410">
        <f>D5</f>
        <v>9369</v>
      </c>
      <c r="N5" s="189" t="s">
        <v>628</v>
      </c>
      <c r="O5" s="418">
        <v>17430</v>
      </c>
      <c r="P5" s="418">
        <v>1925</v>
      </c>
      <c r="Q5" s="438"/>
      <c r="R5" s="438"/>
      <c r="T5" s="6"/>
    </row>
    <row r="6" spans="1:20">
      <c r="A6" s="417">
        <v>43922</v>
      </c>
      <c r="B6" s="416">
        <v>18717</v>
      </c>
      <c r="C6" s="416">
        <f>C5+B6</f>
        <v>84847</v>
      </c>
      <c r="D6" s="410">
        <v>3099</v>
      </c>
      <c r="E6" s="410">
        <f>E5+D6</f>
        <v>12468</v>
      </c>
      <c r="N6" s="189" t="s">
        <v>629</v>
      </c>
      <c r="O6" s="418">
        <v>16393</v>
      </c>
      <c r="P6" s="418">
        <v>3026</v>
      </c>
      <c r="Q6" s="438"/>
      <c r="R6" s="438"/>
      <c r="T6" s="6"/>
    </row>
    <row r="7" spans="1:20">
      <c r="A7" s="417">
        <v>43952</v>
      </c>
      <c r="B7" s="416">
        <v>1064</v>
      </c>
      <c r="C7" s="416">
        <f t="shared" ref="C7:C19" si="0">C6+B7</f>
        <v>85911</v>
      </c>
      <c r="D7" s="410">
        <v>255</v>
      </c>
      <c r="E7" s="410">
        <f t="shared" ref="E7:E19" si="1">E6+D7</f>
        <v>12723</v>
      </c>
      <c r="N7" s="189" t="s">
        <v>630</v>
      </c>
      <c r="O7" s="418">
        <v>4980</v>
      </c>
      <c r="P7" s="418">
        <v>784</v>
      </c>
      <c r="Q7" s="438"/>
      <c r="R7" s="438"/>
      <c r="T7" s="6"/>
    </row>
    <row r="8" spans="1:20">
      <c r="A8" s="417">
        <v>43983</v>
      </c>
      <c r="B8" s="416">
        <v>273</v>
      </c>
      <c r="C8" s="416">
        <f t="shared" si="0"/>
        <v>86184</v>
      </c>
      <c r="D8" s="410">
        <v>52</v>
      </c>
      <c r="E8" s="410">
        <f t="shared" si="1"/>
        <v>12775</v>
      </c>
      <c r="N8" s="189" t="s">
        <v>632</v>
      </c>
      <c r="O8" s="418">
        <v>4011</v>
      </c>
      <c r="P8" s="418">
        <v>513</v>
      </c>
      <c r="Q8" s="438"/>
      <c r="R8" s="438"/>
      <c r="T8" s="6"/>
    </row>
    <row r="9" spans="1:20" s="314" customFormat="1">
      <c r="A9" s="417">
        <v>44013</v>
      </c>
      <c r="B9" s="416">
        <v>337</v>
      </c>
      <c r="C9" s="416">
        <f t="shared" si="0"/>
        <v>86521</v>
      </c>
      <c r="D9" s="410">
        <v>23</v>
      </c>
      <c r="E9" s="410">
        <f t="shared" si="1"/>
        <v>12798</v>
      </c>
      <c r="N9" s="189" t="s">
        <v>633</v>
      </c>
      <c r="O9" s="418">
        <v>3781</v>
      </c>
      <c r="P9" s="418">
        <v>530</v>
      </c>
      <c r="Q9" s="438"/>
      <c r="R9" s="438"/>
      <c r="T9" s="6"/>
    </row>
    <row r="10" spans="1:20" s="356" customFormat="1">
      <c r="A10" s="417">
        <v>44044</v>
      </c>
      <c r="B10" s="416">
        <v>105</v>
      </c>
      <c r="C10" s="416">
        <f t="shared" si="0"/>
        <v>86626</v>
      </c>
      <c r="D10" s="410">
        <v>19</v>
      </c>
      <c r="E10" s="410">
        <f t="shared" si="1"/>
        <v>12817</v>
      </c>
      <c r="N10" s="189" t="s">
        <v>631</v>
      </c>
      <c r="O10" s="418">
        <v>2944</v>
      </c>
      <c r="P10" s="418">
        <v>433</v>
      </c>
      <c r="Q10" s="438"/>
      <c r="R10" s="438"/>
      <c r="T10" s="6"/>
    </row>
    <row r="11" spans="1:20" s="360" customFormat="1">
      <c r="A11" s="417">
        <v>44075</v>
      </c>
      <c r="B11" s="416">
        <v>643</v>
      </c>
      <c r="C11" s="416">
        <f t="shared" si="0"/>
        <v>87269</v>
      </c>
      <c r="D11" s="410">
        <v>33</v>
      </c>
      <c r="E11" s="410">
        <f t="shared" si="1"/>
        <v>12850</v>
      </c>
      <c r="N11" s="189" t="s">
        <v>634</v>
      </c>
      <c r="O11" s="418">
        <v>2811</v>
      </c>
      <c r="P11" s="418">
        <v>458</v>
      </c>
      <c r="R11" s="438"/>
      <c r="S11" s="438"/>
      <c r="T11" s="438"/>
    </row>
    <row r="12" spans="1:20">
      <c r="A12" s="417">
        <v>44105</v>
      </c>
      <c r="B12" s="416">
        <v>1749</v>
      </c>
      <c r="C12" s="416">
        <f t="shared" si="0"/>
        <v>89018</v>
      </c>
      <c r="D12" s="410">
        <v>266</v>
      </c>
      <c r="E12" s="410">
        <f t="shared" si="1"/>
        <v>13116</v>
      </c>
      <c r="N12" s="189" t="s">
        <v>635</v>
      </c>
      <c r="O12" s="418">
        <v>2759</v>
      </c>
      <c r="P12" s="418">
        <v>883</v>
      </c>
      <c r="R12" s="438"/>
      <c r="S12" s="438"/>
      <c r="T12" s="438"/>
    </row>
    <row r="13" spans="1:20" s="361" customFormat="1">
      <c r="A13" s="417">
        <v>44136</v>
      </c>
      <c r="B13" s="416">
        <v>790</v>
      </c>
      <c r="C13" s="416">
        <f t="shared" si="0"/>
        <v>89808</v>
      </c>
      <c r="D13" s="410">
        <v>87</v>
      </c>
      <c r="E13" s="410">
        <f t="shared" si="1"/>
        <v>13203</v>
      </c>
      <c r="N13" s="189" t="s">
        <v>636</v>
      </c>
      <c r="O13" s="418">
        <v>2319</v>
      </c>
      <c r="P13" s="418">
        <v>470</v>
      </c>
      <c r="R13" s="438"/>
      <c r="S13" s="438"/>
      <c r="T13" s="438"/>
    </row>
    <row r="14" spans="1:20" s="412" customFormat="1">
      <c r="A14" s="417">
        <v>44166</v>
      </c>
      <c r="B14" s="416">
        <v>1943</v>
      </c>
      <c r="C14" s="416">
        <f t="shared" si="0"/>
        <v>91751</v>
      </c>
      <c r="D14" s="410">
        <v>367</v>
      </c>
      <c r="E14" s="410">
        <f t="shared" si="1"/>
        <v>13570</v>
      </c>
      <c r="N14" s="189" t="s">
        <v>638</v>
      </c>
      <c r="O14" s="418">
        <v>1894</v>
      </c>
      <c r="P14" s="418">
        <v>349</v>
      </c>
      <c r="R14" s="438"/>
      <c r="S14" s="438"/>
      <c r="T14" s="438"/>
    </row>
    <row r="15" spans="1:20" s="412" customFormat="1">
      <c r="A15" s="417">
        <v>44197</v>
      </c>
      <c r="B15" s="416">
        <v>615</v>
      </c>
      <c r="C15" s="416">
        <f t="shared" si="0"/>
        <v>92366</v>
      </c>
      <c r="D15" s="410">
        <v>156</v>
      </c>
      <c r="E15" s="410">
        <f t="shared" si="1"/>
        <v>13726</v>
      </c>
      <c r="N15" s="189" t="s">
        <v>637</v>
      </c>
      <c r="O15" s="418">
        <v>1792</v>
      </c>
      <c r="P15" s="418">
        <v>403</v>
      </c>
      <c r="R15" s="438"/>
      <c r="S15" s="438"/>
      <c r="T15" s="438"/>
    </row>
    <row r="16" spans="1:20" s="412" customFormat="1">
      <c r="A16" s="440">
        <v>44228</v>
      </c>
      <c r="B16" s="416">
        <v>540</v>
      </c>
      <c r="C16" s="416">
        <f t="shared" si="0"/>
        <v>92906</v>
      </c>
      <c r="D16" s="441">
        <v>65</v>
      </c>
      <c r="E16" s="410">
        <f t="shared" si="1"/>
        <v>13791</v>
      </c>
      <c r="N16" s="189" t="s">
        <v>639</v>
      </c>
      <c r="O16" s="418">
        <v>824</v>
      </c>
      <c r="P16" s="418">
        <v>95</v>
      </c>
      <c r="R16" s="438"/>
      <c r="S16" s="438"/>
      <c r="T16" s="438"/>
    </row>
    <row r="17" spans="1:20" s="438" customFormat="1">
      <c r="A17" s="417">
        <v>44256</v>
      </c>
      <c r="B17" s="416">
        <v>833</v>
      </c>
      <c r="C17" s="416">
        <f t="shared" si="0"/>
        <v>93739</v>
      </c>
      <c r="D17" s="441">
        <v>131</v>
      </c>
      <c r="E17" s="410">
        <f t="shared" si="1"/>
        <v>13922</v>
      </c>
      <c r="N17" s="189" t="s">
        <v>641</v>
      </c>
      <c r="O17" s="418">
        <v>470</v>
      </c>
      <c r="P17" s="418">
        <v>197</v>
      </c>
    </row>
    <row r="18" spans="1:20" s="438" customFormat="1">
      <c r="A18" s="440">
        <v>44287</v>
      </c>
      <c r="B18" s="416">
        <v>157</v>
      </c>
      <c r="C18" s="416">
        <f t="shared" si="0"/>
        <v>93896</v>
      </c>
      <c r="D18" s="441">
        <v>39</v>
      </c>
      <c r="E18" s="410">
        <f t="shared" si="1"/>
        <v>13961</v>
      </c>
      <c r="N18" s="189" t="s">
        <v>640</v>
      </c>
      <c r="O18" s="418">
        <v>456</v>
      </c>
      <c r="P18" s="418">
        <v>64</v>
      </c>
    </row>
    <row r="19" spans="1:20" s="438" customFormat="1">
      <c r="A19" s="417">
        <v>44317</v>
      </c>
      <c r="B19" s="421">
        <v>104</v>
      </c>
      <c r="C19" s="421">
        <f t="shared" si="0"/>
        <v>94000</v>
      </c>
      <c r="D19" s="422">
        <v>15</v>
      </c>
      <c r="E19" s="422">
        <f t="shared" si="1"/>
        <v>13976</v>
      </c>
      <c r="N19" s="189" t="s">
        <v>642</v>
      </c>
      <c r="O19" s="418">
        <v>159</v>
      </c>
      <c r="P19" s="418">
        <v>15</v>
      </c>
    </row>
    <row r="20" spans="1:20" s="412" customFormat="1">
      <c r="A20" s="440"/>
      <c r="B20" s="410"/>
      <c r="C20" s="416"/>
      <c r="D20" s="410"/>
      <c r="E20" s="410"/>
      <c r="N20" s="189" t="s">
        <v>643</v>
      </c>
      <c r="O20" s="418">
        <v>95</v>
      </c>
      <c r="P20" s="418">
        <v>38</v>
      </c>
      <c r="R20" s="438"/>
      <c r="T20" s="6"/>
    </row>
    <row r="21" spans="1:20" s="412" customFormat="1" ht="26.25">
      <c r="A21" s="270"/>
      <c r="B21" s="410"/>
      <c r="C21" s="416"/>
      <c r="D21" s="410"/>
      <c r="E21" s="410"/>
      <c r="N21" s="423" t="s">
        <v>648</v>
      </c>
      <c r="O21" s="418">
        <v>41</v>
      </c>
      <c r="P21" s="418">
        <v>7</v>
      </c>
      <c r="R21" s="438"/>
      <c r="T21" s="6"/>
    </row>
    <row r="22" spans="1:20" ht="15" customHeight="1">
      <c r="A22" s="493" t="s">
        <v>652</v>
      </c>
      <c r="B22" s="493"/>
      <c r="C22" s="493"/>
      <c r="D22" s="493"/>
      <c r="E22" s="493"/>
      <c r="N22" s="189" t="s">
        <v>644</v>
      </c>
      <c r="O22" s="418">
        <v>28</v>
      </c>
      <c r="P22" s="418">
        <v>3</v>
      </c>
      <c r="R22" s="438"/>
      <c r="T22" s="6"/>
    </row>
    <row r="23" spans="1:20">
      <c r="A23" s="493"/>
      <c r="B23" s="493"/>
      <c r="C23" s="493"/>
      <c r="D23" s="493"/>
      <c r="E23" s="493"/>
      <c r="N23" s="189" t="s">
        <v>645</v>
      </c>
      <c r="O23" s="418">
        <v>14</v>
      </c>
      <c r="P23" s="418">
        <v>2</v>
      </c>
      <c r="R23" s="438"/>
      <c r="T23" s="6"/>
    </row>
    <row r="24" spans="1:20">
      <c r="A24" s="493"/>
      <c r="B24" s="493"/>
      <c r="C24" s="493"/>
      <c r="D24" s="493"/>
      <c r="E24" s="493"/>
      <c r="N24" s="189" t="s">
        <v>646</v>
      </c>
      <c r="O24" s="418">
        <v>6</v>
      </c>
      <c r="P24" s="418">
        <v>2</v>
      </c>
      <c r="R24" s="438"/>
      <c r="T24" s="6"/>
    </row>
    <row r="25" spans="1:20" ht="14.25" customHeight="1">
      <c r="A25" s="493"/>
      <c r="B25" s="493"/>
      <c r="C25" s="493"/>
      <c r="D25" s="493"/>
      <c r="E25" s="493"/>
      <c r="N25" s="189" t="s">
        <v>647</v>
      </c>
      <c r="O25" s="418">
        <v>3</v>
      </c>
      <c r="P25" s="418">
        <v>1</v>
      </c>
      <c r="R25" s="438"/>
      <c r="T25" s="6"/>
    </row>
    <row r="26" spans="1:20">
      <c r="A26" s="493"/>
      <c r="B26" s="493"/>
      <c r="C26" s="493"/>
      <c r="D26" s="493"/>
      <c r="E26" s="493"/>
      <c r="N26" s="437" t="s">
        <v>162</v>
      </c>
      <c r="O26" s="420">
        <f>SUM(O4:O25)</f>
        <v>94000</v>
      </c>
      <c r="P26" s="420">
        <f>SUM(P4:P25)</f>
        <v>13976</v>
      </c>
      <c r="T26" s="438"/>
    </row>
    <row r="27" spans="1:20" s="185" customFormat="1">
      <c r="A27" s="493"/>
      <c r="B27" s="493"/>
      <c r="C27" s="493"/>
      <c r="D27" s="493"/>
      <c r="E27" s="493"/>
      <c r="N27" s="438"/>
      <c r="O27" s="418"/>
      <c r="P27" s="418"/>
    </row>
    <row r="28" spans="1:20">
      <c r="A28" s="493"/>
      <c r="B28" s="493"/>
      <c r="C28" s="493"/>
      <c r="D28" s="493"/>
      <c r="E28" s="493"/>
      <c r="N28" s="438"/>
      <c r="O28" s="418"/>
      <c r="P28" s="418"/>
    </row>
    <row r="29" spans="1:20" ht="129" customHeight="1">
      <c r="A29" s="493"/>
      <c r="B29" s="493"/>
      <c r="C29" s="493"/>
      <c r="D29" s="493"/>
      <c r="E29" s="493"/>
      <c r="N29" s="185"/>
      <c r="O29" s="185"/>
      <c r="P29" s="185"/>
    </row>
    <row r="30" spans="1:20" s="425" customFormat="1" ht="129" customHeight="1">
      <c r="A30" s="493"/>
      <c r="B30" s="493"/>
      <c r="C30" s="493"/>
      <c r="D30" s="493"/>
      <c r="E30" s="493"/>
      <c r="N30" s="185"/>
      <c r="O30" s="185"/>
      <c r="P30" s="185"/>
    </row>
    <row r="31" spans="1:20" ht="39" customHeight="1">
      <c r="A31" s="525" t="s">
        <v>650</v>
      </c>
      <c r="B31" s="525"/>
      <c r="C31" s="525"/>
      <c r="D31" s="36"/>
      <c r="E31" s="36"/>
      <c r="O31" s="415"/>
    </row>
    <row r="32" spans="1:20">
      <c r="A32" s="16" t="s">
        <v>661</v>
      </c>
      <c r="B32" s="17"/>
      <c r="C32" s="17"/>
      <c r="D32" s="17"/>
      <c r="E32" s="17"/>
    </row>
    <row r="33" spans="1:5" ht="38.25">
      <c r="A33" s="186" t="s">
        <v>43</v>
      </c>
      <c r="B33" s="187" t="s">
        <v>465</v>
      </c>
      <c r="C33" s="186" t="s">
        <v>466</v>
      </c>
      <c r="D33" s="36"/>
      <c r="E33" s="36"/>
    </row>
    <row r="34" spans="1:5">
      <c r="A34" s="189" t="s">
        <v>118</v>
      </c>
      <c r="B34" s="36">
        <v>14872</v>
      </c>
      <c r="C34" s="36">
        <v>1351</v>
      </c>
      <c r="D34" s="36"/>
      <c r="E34" s="36"/>
    </row>
    <row r="35" spans="1:5">
      <c r="A35" s="189" t="s">
        <v>119</v>
      </c>
      <c r="B35" s="36">
        <v>905</v>
      </c>
      <c r="C35" s="36">
        <v>77</v>
      </c>
      <c r="D35" s="36"/>
      <c r="E35" s="36"/>
    </row>
    <row r="36" spans="1:5">
      <c r="A36" s="189" t="s">
        <v>120</v>
      </c>
      <c r="B36" s="36">
        <v>418</v>
      </c>
      <c r="C36" s="36">
        <v>74</v>
      </c>
      <c r="D36" s="36"/>
      <c r="E36" s="36"/>
    </row>
    <row r="37" spans="1:5">
      <c r="A37" s="189" t="s">
        <v>121</v>
      </c>
      <c r="B37" s="36">
        <v>13102</v>
      </c>
      <c r="C37" s="36">
        <v>1853</v>
      </c>
      <c r="D37" s="36"/>
      <c r="E37" s="36"/>
    </row>
    <row r="38" spans="1:5">
      <c r="A38" s="189" t="s">
        <v>468</v>
      </c>
      <c r="B38" s="36">
        <v>277</v>
      </c>
      <c r="C38" s="36">
        <v>51</v>
      </c>
      <c r="D38" s="36"/>
      <c r="E38" s="36"/>
    </row>
    <row r="39" spans="1:5">
      <c r="A39" s="189" t="s">
        <v>122</v>
      </c>
      <c r="B39" s="36">
        <v>1566</v>
      </c>
      <c r="C39" s="36">
        <v>274</v>
      </c>
      <c r="D39" s="36"/>
      <c r="E39" s="36"/>
    </row>
    <row r="40" spans="1:5">
      <c r="A40" s="189" t="s">
        <v>123</v>
      </c>
      <c r="B40" s="36">
        <v>107</v>
      </c>
      <c r="C40" s="36">
        <v>22</v>
      </c>
      <c r="D40" s="36"/>
      <c r="E40" s="36"/>
    </row>
    <row r="41" spans="1:5">
      <c r="A41" s="189" t="s">
        <v>124</v>
      </c>
      <c r="B41" s="36">
        <v>196</v>
      </c>
      <c r="C41" s="36">
        <v>53</v>
      </c>
      <c r="D41" s="36"/>
      <c r="E41" s="36"/>
    </row>
    <row r="42" spans="1:5">
      <c r="A42" s="189" t="s">
        <v>469</v>
      </c>
      <c r="B42" s="36">
        <v>2489</v>
      </c>
      <c r="C42" s="36">
        <v>630</v>
      </c>
      <c r="D42" s="36"/>
      <c r="E42" s="36"/>
    </row>
    <row r="43" spans="1:5" s="438" customFormat="1">
      <c r="A43" s="189" t="s">
        <v>125</v>
      </c>
      <c r="B43" s="17">
        <v>143</v>
      </c>
      <c r="C43" s="17">
        <v>45</v>
      </c>
      <c r="D43" s="36"/>
      <c r="E43" s="36"/>
    </row>
    <row r="44" spans="1:5">
      <c r="A44" s="189" t="s">
        <v>126</v>
      </c>
      <c r="B44" s="36">
        <v>1576</v>
      </c>
      <c r="C44" s="36">
        <v>234</v>
      </c>
      <c r="D44" s="36"/>
      <c r="E44" s="36"/>
    </row>
    <row r="45" spans="1:5">
      <c r="A45" s="189" t="s">
        <v>470</v>
      </c>
      <c r="B45" s="36">
        <v>1056</v>
      </c>
      <c r="C45" s="36">
        <v>205</v>
      </c>
      <c r="D45" s="36"/>
      <c r="E45" s="36"/>
    </row>
    <row r="46" spans="1:5">
      <c r="A46" s="189" t="s">
        <v>127</v>
      </c>
      <c r="B46" s="36">
        <v>1165</v>
      </c>
      <c r="C46" s="17">
        <v>255</v>
      </c>
      <c r="D46" s="17"/>
      <c r="E46" s="17"/>
    </row>
    <row r="47" spans="1:5">
      <c r="A47" s="189" t="s">
        <v>471</v>
      </c>
      <c r="B47" s="36">
        <v>13716</v>
      </c>
      <c r="C47" s="36">
        <v>1945</v>
      </c>
      <c r="D47" s="17"/>
      <c r="E47" s="36"/>
    </row>
    <row r="48" spans="1:5">
      <c r="A48" s="189" t="s">
        <v>472</v>
      </c>
      <c r="B48" s="17">
        <v>459</v>
      </c>
      <c r="C48" s="17">
        <v>101</v>
      </c>
      <c r="D48" s="17"/>
      <c r="E48" s="17"/>
    </row>
    <row r="49" spans="1:19">
      <c r="A49" s="189" t="s">
        <v>128</v>
      </c>
      <c r="B49" s="36">
        <v>2612</v>
      </c>
      <c r="C49" s="17">
        <v>512</v>
      </c>
      <c r="D49" s="17"/>
      <c r="E49" s="17"/>
    </row>
    <row r="50" spans="1:19">
      <c r="A50" s="189" t="s">
        <v>129</v>
      </c>
      <c r="B50" s="36">
        <v>4469</v>
      </c>
      <c r="C50" s="17">
        <v>742</v>
      </c>
      <c r="D50" s="17"/>
      <c r="E50" s="17"/>
    </row>
    <row r="51" spans="1:19">
      <c r="A51" s="189" t="s">
        <v>130</v>
      </c>
      <c r="B51" s="36">
        <v>1509</v>
      </c>
      <c r="C51" s="17">
        <v>418</v>
      </c>
      <c r="D51" s="17"/>
      <c r="E51" s="17"/>
    </row>
    <row r="52" spans="1:19" s="438" customFormat="1">
      <c r="A52" s="189" t="s">
        <v>131</v>
      </c>
      <c r="B52" s="36">
        <v>1596</v>
      </c>
      <c r="C52" s="36">
        <v>186</v>
      </c>
      <c r="D52" s="17"/>
      <c r="E52" s="17"/>
    </row>
    <row r="53" spans="1:19" s="438" customFormat="1">
      <c r="A53" s="189" t="s">
        <v>132</v>
      </c>
      <c r="B53" s="17">
        <v>122</v>
      </c>
      <c r="C53" s="17">
        <v>42</v>
      </c>
      <c r="D53" s="17"/>
      <c r="E53" s="17"/>
    </row>
    <row r="54" spans="1:19" s="438" customFormat="1">
      <c r="A54" s="189" t="s">
        <v>133</v>
      </c>
      <c r="B54" s="36">
        <v>2623</v>
      </c>
      <c r="C54" s="17">
        <v>424</v>
      </c>
      <c r="D54" s="17"/>
      <c r="E54" s="17"/>
    </row>
    <row r="55" spans="1:19" s="438" customFormat="1">
      <c r="A55" s="189" t="s">
        <v>134</v>
      </c>
      <c r="B55" s="36">
        <v>23420</v>
      </c>
      <c r="C55" s="36">
        <v>3421</v>
      </c>
      <c r="D55" s="17"/>
      <c r="E55" s="17"/>
    </row>
    <row r="56" spans="1:19" s="438" customFormat="1">
      <c r="A56" s="189" t="s">
        <v>135</v>
      </c>
      <c r="B56" s="36">
        <v>1540</v>
      </c>
      <c r="C56" s="17">
        <v>250</v>
      </c>
      <c r="D56" s="17"/>
      <c r="E56" s="17"/>
    </row>
    <row r="57" spans="1:19" s="438" customFormat="1">
      <c r="A57" s="189" t="s">
        <v>136</v>
      </c>
      <c r="B57" s="36">
        <v>1377</v>
      </c>
      <c r="C57" s="17">
        <v>216</v>
      </c>
      <c r="D57" s="17"/>
      <c r="E57" s="17"/>
    </row>
    <row r="58" spans="1:19">
      <c r="A58" s="189" t="s">
        <v>663</v>
      </c>
      <c r="B58" s="36">
        <v>384</v>
      </c>
      <c r="C58" s="36">
        <v>91</v>
      </c>
      <c r="D58" s="17"/>
      <c r="E58" s="17"/>
      <c r="P58" s="438"/>
      <c r="Q58" s="438"/>
      <c r="R58" s="438"/>
      <c r="S58" s="438"/>
    </row>
    <row r="59" spans="1:19" s="438" customFormat="1">
      <c r="A59" s="189" t="s">
        <v>137</v>
      </c>
      <c r="B59" s="17">
        <v>84</v>
      </c>
      <c r="C59" s="17">
        <v>23</v>
      </c>
      <c r="D59" s="17"/>
      <c r="E59" s="17"/>
    </row>
    <row r="60" spans="1:19">
      <c r="A60" s="189" t="s">
        <v>138</v>
      </c>
      <c r="B60" s="36">
        <v>1313</v>
      </c>
      <c r="C60" s="17">
        <v>235</v>
      </c>
      <c r="D60" s="17"/>
      <c r="E60" s="17"/>
      <c r="P60" s="438"/>
      <c r="Q60" s="438"/>
      <c r="R60" s="438"/>
      <c r="S60" s="438"/>
    </row>
    <row r="61" spans="1:19" s="438" customFormat="1">
      <c r="A61" s="189" t="s">
        <v>664</v>
      </c>
      <c r="B61" s="36">
        <v>84</v>
      </c>
      <c r="C61" s="36">
        <v>23</v>
      </c>
      <c r="D61" s="17"/>
      <c r="E61" s="17"/>
    </row>
    <row r="62" spans="1:19">
      <c r="A62" s="189" t="s">
        <v>139</v>
      </c>
      <c r="B62" s="17">
        <v>427</v>
      </c>
      <c r="C62" s="17">
        <v>121</v>
      </c>
      <c r="D62" s="17"/>
      <c r="E62" s="17"/>
      <c r="P62" s="438"/>
      <c r="Q62" s="438"/>
      <c r="R62" s="438"/>
      <c r="S62" s="438"/>
    </row>
    <row r="63" spans="1:19" s="438" customFormat="1">
      <c r="A63" s="189" t="s">
        <v>662</v>
      </c>
      <c r="B63" s="17">
        <v>321</v>
      </c>
      <c r="C63" s="17">
        <v>80</v>
      </c>
      <c r="D63" s="17"/>
      <c r="E63" s="17"/>
    </row>
    <row r="64" spans="1:19">
      <c r="A64" s="189" t="s">
        <v>473</v>
      </c>
      <c r="B64" s="17">
        <v>72</v>
      </c>
      <c r="C64" s="17">
        <v>22</v>
      </c>
      <c r="D64" s="17"/>
      <c r="E64" s="17"/>
      <c r="P64" s="438"/>
      <c r="Q64" s="438"/>
      <c r="R64" s="438"/>
      <c r="S64" s="438"/>
    </row>
    <row r="65" spans="1:19">
      <c r="A65" s="190" t="s">
        <v>467</v>
      </c>
      <c r="B65" s="188">
        <f>SUM(B34:B64)</f>
        <v>94000</v>
      </c>
      <c r="C65" s="188">
        <f>SUM(C34:C64)</f>
        <v>13976</v>
      </c>
      <c r="D65" s="412"/>
      <c r="E65" s="412"/>
      <c r="P65" s="438"/>
      <c r="Q65" s="438"/>
      <c r="R65" s="438"/>
      <c r="S65" s="438"/>
    </row>
    <row r="66" spans="1:19">
      <c r="B66" s="6"/>
      <c r="C66" s="6"/>
      <c r="D66" s="6"/>
      <c r="E66" s="6"/>
      <c r="P66" s="438"/>
      <c r="Q66" s="438"/>
      <c r="R66" s="438"/>
      <c r="S66" s="438"/>
    </row>
    <row r="67" spans="1:19">
      <c r="A67" s="271" t="s">
        <v>492</v>
      </c>
      <c r="B67" s="315"/>
    </row>
    <row r="69" spans="1:19">
      <c r="A69" s="40" t="s">
        <v>312</v>
      </c>
      <c r="B69" s="40"/>
    </row>
    <row r="70" spans="1:19">
      <c r="A70" s="40" t="s">
        <v>314</v>
      </c>
      <c r="B70" s="40"/>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G27" sqref="G27"/>
    </sheetView>
  </sheetViews>
  <sheetFormatPr baseColWidth="10" defaultRowHeight="15"/>
  <cols>
    <col min="1" max="1" width="16.28515625" customWidth="1"/>
    <col min="2" max="2" width="14.5703125" customWidth="1"/>
    <col min="3" max="6" width="14.7109375" customWidth="1"/>
    <col min="8" max="8" width="13" customWidth="1"/>
    <col min="9" max="9" width="11.42578125" style="363"/>
    <col min="12" max="12" width="11.42578125" style="363"/>
    <col min="14" max="14" width="11.42578125" style="424"/>
  </cols>
  <sheetData>
    <row r="1" spans="1:19" ht="53.25" customHeight="1">
      <c r="A1" s="529" t="s">
        <v>498</v>
      </c>
      <c r="B1" s="529"/>
      <c r="C1" s="529"/>
      <c r="D1" s="529"/>
      <c r="E1" s="529"/>
      <c r="F1" s="529"/>
    </row>
    <row r="2" spans="1:19" ht="30" customHeight="1">
      <c r="A2" s="22" t="s">
        <v>94</v>
      </c>
      <c r="B2" s="167" t="s">
        <v>95</v>
      </c>
      <c r="C2" s="167" t="s">
        <v>96</v>
      </c>
      <c r="D2" s="169" t="s">
        <v>393</v>
      </c>
      <c r="E2" s="169" t="s">
        <v>392</v>
      </c>
      <c r="F2" s="168" t="s">
        <v>499</v>
      </c>
    </row>
    <row r="3" spans="1:19" ht="15" customHeight="1">
      <c r="A3" s="25">
        <v>44197</v>
      </c>
      <c r="B3" s="27">
        <v>6675</v>
      </c>
      <c r="C3" s="27">
        <v>6466</v>
      </c>
      <c r="D3" s="27">
        <v>1895</v>
      </c>
      <c r="E3" s="199">
        <v>11246</v>
      </c>
      <c r="F3" s="26">
        <v>13141</v>
      </c>
      <c r="G3" s="6"/>
    </row>
    <row r="4" spans="1:19" ht="15" customHeight="1">
      <c r="A4" s="25">
        <v>44228</v>
      </c>
      <c r="B4" s="402">
        <v>6908</v>
      </c>
      <c r="C4" s="402">
        <v>6347</v>
      </c>
      <c r="D4" s="326">
        <v>1984</v>
      </c>
      <c r="E4" s="326">
        <v>11271</v>
      </c>
      <c r="F4" s="26">
        <v>13255</v>
      </c>
      <c r="G4" s="6"/>
    </row>
    <row r="5" spans="1:19">
      <c r="A5" s="25">
        <v>44256</v>
      </c>
      <c r="B5" s="27">
        <v>9348</v>
      </c>
      <c r="C5" s="27">
        <v>7850</v>
      </c>
      <c r="D5" s="326">
        <v>2911</v>
      </c>
      <c r="E5" s="199">
        <v>14287</v>
      </c>
      <c r="F5" s="26">
        <v>17198</v>
      </c>
      <c r="G5" s="6"/>
    </row>
    <row r="6" spans="1:19">
      <c r="A6" s="25">
        <v>44287</v>
      </c>
      <c r="B6" s="200">
        <v>8561</v>
      </c>
      <c r="C6" s="200">
        <v>7226</v>
      </c>
      <c r="D6" s="326">
        <v>2222</v>
      </c>
      <c r="E6" s="430">
        <v>13565</v>
      </c>
      <c r="F6" s="26">
        <v>15787</v>
      </c>
      <c r="G6" s="6"/>
    </row>
    <row r="7" spans="1:19">
      <c r="A7" s="25">
        <v>44317</v>
      </c>
      <c r="B7" s="200">
        <v>8952</v>
      </c>
      <c r="C7" s="200">
        <v>7715</v>
      </c>
      <c r="D7" s="200">
        <v>2416</v>
      </c>
      <c r="E7" s="200">
        <v>14251</v>
      </c>
      <c r="F7" s="26">
        <v>16667</v>
      </c>
      <c r="G7" s="6"/>
      <c r="Q7" s="137"/>
      <c r="R7" s="137"/>
      <c r="S7" s="137"/>
    </row>
    <row r="8" spans="1:19">
      <c r="A8" s="25">
        <v>44348</v>
      </c>
      <c r="B8" s="200">
        <v>10765</v>
      </c>
      <c r="C8" s="200">
        <v>9490</v>
      </c>
      <c r="D8" s="200">
        <v>2589</v>
      </c>
      <c r="E8" s="200">
        <v>17666</v>
      </c>
      <c r="F8" s="26">
        <v>20255</v>
      </c>
      <c r="G8" s="6"/>
      <c r="Q8" s="137"/>
      <c r="R8" s="137"/>
      <c r="S8" s="137"/>
    </row>
    <row r="9" spans="1:19">
      <c r="A9" s="25">
        <v>44378</v>
      </c>
      <c r="B9" s="200">
        <v>11412</v>
      </c>
      <c r="C9" s="200">
        <v>10197</v>
      </c>
      <c r="D9" s="200">
        <v>2519</v>
      </c>
      <c r="E9" s="200">
        <v>19090</v>
      </c>
      <c r="F9" s="26">
        <v>21609</v>
      </c>
      <c r="Q9" s="137"/>
      <c r="R9" s="137"/>
      <c r="S9" s="137"/>
    </row>
    <row r="10" spans="1:19" s="316" customFormat="1">
      <c r="A10" s="25">
        <v>44409</v>
      </c>
      <c r="B10" s="200">
        <v>11447</v>
      </c>
      <c r="C10" s="200">
        <v>10400</v>
      </c>
      <c r="D10" s="200">
        <v>3441</v>
      </c>
      <c r="E10" s="200">
        <v>18406</v>
      </c>
      <c r="F10" s="26">
        <v>21847</v>
      </c>
      <c r="I10" s="363"/>
      <c r="L10" s="363"/>
      <c r="N10" s="424"/>
      <c r="Q10" s="137"/>
      <c r="R10" s="137"/>
      <c r="S10" s="137"/>
    </row>
    <row r="11" spans="1:19" s="324" customFormat="1">
      <c r="A11" s="139">
        <v>44440</v>
      </c>
      <c r="B11" s="426">
        <v>13510</v>
      </c>
      <c r="C11" s="426">
        <v>13641</v>
      </c>
      <c r="D11" s="198">
        <v>3552</v>
      </c>
      <c r="E11" s="198">
        <v>23599</v>
      </c>
      <c r="F11" s="140">
        <v>27151</v>
      </c>
      <c r="I11" s="363"/>
      <c r="L11" s="363"/>
      <c r="N11" s="424"/>
      <c r="Q11" s="137"/>
      <c r="R11" s="137"/>
      <c r="S11" s="137"/>
    </row>
    <row r="12" spans="1:19" s="324" customFormat="1">
      <c r="A12" s="25">
        <v>44470</v>
      </c>
      <c r="B12" s="474"/>
      <c r="C12" s="474"/>
      <c r="D12" s="27"/>
      <c r="E12" s="326"/>
      <c r="F12" s="450"/>
      <c r="I12" s="363"/>
      <c r="L12" s="363"/>
      <c r="N12" s="424"/>
      <c r="Q12" s="137"/>
      <c r="R12" s="137"/>
      <c r="S12" s="137"/>
    </row>
    <row r="13" spans="1:19" s="324" customFormat="1">
      <c r="A13" s="25">
        <v>44501</v>
      </c>
      <c r="B13" s="27"/>
      <c r="C13" s="27"/>
      <c r="D13" s="27"/>
      <c r="E13" s="27"/>
      <c r="F13" s="450"/>
      <c r="I13" s="363"/>
      <c r="L13" s="363"/>
      <c r="N13" s="424"/>
      <c r="Q13" s="137"/>
      <c r="R13" s="137"/>
      <c r="S13" s="137"/>
    </row>
    <row r="14" spans="1:19" s="324" customFormat="1">
      <c r="A14" s="25">
        <v>44531</v>
      </c>
      <c r="B14" s="27"/>
      <c r="C14" s="27"/>
      <c r="D14" s="27"/>
      <c r="E14" s="27"/>
      <c r="F14" s="26"/>
      <c r="I14" s="363"/>
      <c r="L14" s="363"/>
      <c r="N14" s="424"/>
      <c r="Q14" s="137"/>
      <c r="R14" s="137"/>
      <c r="S14" s="137"/>
    </row>
    <row r="15" spans="1:19" s="424" customFormat="1">
      <c r="A15" s="6"/>
      <c r="B15" s="6"/>
      <c r="C15" s="6"/>
      <c r="D15" s="6"/>
      <c r="E15" s="6"/>
      <c r="F15" s="6"/>
      <c r="Q15" s="137"/>
      <c r="R15" s="137"/>
      <c r="S15" s="137"/>
    </row>
    <row r="16" spans="1:19" ht="15" customHeight="1">
      <c r="A16" s="496" t="s">
        <v>730</v>
      </c>
      <c r="B16" s="496"/>
      <c r="C16" s="496"/>
      <c r="D16" s="496"/>
      <c r="E16" s="496"/>
      <c r="F16" s="496"/>
      <c r="G16" s="6"/>
      <c r="H16" s="6"/>
      <c r="I16" s="163"/>
    </row>
    <row r="17" spans="1:21">
      <c r="A17" s="496"/>
      <c r="B17" s="496"/>
      <c r="C17" s="496"/>
      <c r="D17" s="496"/>
      <c r="E17" s="496"/>
      <c r="F17" s="496"/>
      <c r="G17" s="163"/>
      <c r="H17" s="163"/>
      <c r="I17" s="163"/>
    </row>
    <row r="18" spans="1:21" ht="18" customHeight="1">
      <c r="A18" s="496"/>
      <c r="B18" s="496"/>
      <c r="C18" s="496"/>
      <c r="D18" s="496"/>
      <c r="E18" s="496"/>
      <c r="F18" s="496"/>
      <c r="G18" s="163"/>
      <c r="H18" s="529" t="s">
        <v>500</v>
      </c>
      <c r="I18" s="529"/>
      <c r="J18" s="529"/>
      <c r="K18" s="529"/>
      <c r="L18" s="529"/>
      <c r="M18" s="529"/>
      <c r="N18" s="529"/>
      <c r="O18" s="529"/>
      <c r="P18" s="529"/>
      <c r="Q18" s="529"/>
      <c r="R18" s="529"/>
      <c r="S18" s="529"/>
      <c r="T18" s="529"/>
      <c r="U18" s="529"/>
    </row>
    <row r="19" spans="1:21" ht="42.75" customHeight="1">
      <c r="A19" s="496"/>
      <c r="B19" s="496"/>
      <c r="C19" s="496"/>
      <c r="D19" s="496"/>
      <c r="E19" s="496"/>
      <c r="F19" s="496"/>
      <c r="H19" s="24" t="s">
        <v>94</v>
      </c>
      <c r="I19" s="22" t="s">
        <v>501</v>
      </c>
      <c r="J19" s="21" t="s">
        <v>502</v>
      </c>
      <c r="K19" s="22" t="s">
        <v>577</v>
      </c>
      <c r="L19" s="21" t="s">
        <v>503</v>
      </c>
      <c r="M19" s="22" t="s">
        <v>578</v>
      </c>
      <c r="N19" s="21" t="s">
        <v>653</v>
      </c>
      <c r="T19" s="170"/>
    </row>
    <row r="20" spans="1:21" ht="27.75" customHeight="1">
      <c r="A20" s="496"/>
      <c r="B20" s="496"/>
      <c r="C20" s="496"/>
      <c r="D20" s="496"/>
      <c r="E20" s="496"/>
      <c r="F20" s="496"/>
      <c r="H20" s="25" t="s">
        <v>567</v>
      </c>
      <c r="I20" s="27">
        <v>29181</v>
      </c>
      <c r="J20" s="27">
        <v>28756</v>
      </c>
      <c r="K20" s="26">
        <f>F3</f>
        <v>13141</v>
      </c>
      <c r="L20" s="318">
        <f>((J20-I20)/I20)*100</f>
        <v>-1.4564271272403275</v>
      </c>
      <c r="M20" s="318">
        <f>((K20-J20)/J20)*100</f>
        <v>-54.301710947280569</v>
      </c>
      <c r="N20" s="318">
        <f>((K20-I20)/I20)*100</f>
        <v>-54.967273225729073</v>
      </c>
      <c r="T20" s="170"/>
    </row>
    <row r="21" spans="1:21">
      <c r="A21" s="496"/>
      <c r="B21" s="496"/>
      <c r="C21" s="496"/>
      <c r="D21" s="496"/>
      <c r="E21" s="496"/>
      <c r="F21" s="496"/>
      <c r="H21" s="25" t="s">
        <v>80</v>
      </c>
      <c r="I21" s="27">
        <v>26188</v>
      </c>
      <c r="J21" s="402">
        <v>26145</v>
      </c>
      <c r="K21" s="26">
        <v>13255</v>
      </c>
      <c r="L21" s="318">
        <f t="shared" ref="L21:L31" si="0">((J21-I21)/I21)*100</f>
        <v>-0.16419734229418054</v>
      </c>
      <c r="M21" s="318">
        <f t="shared" ref="M21:M26" si="1">((K21-J21)/J21)*100</f>
        <v>-49.301969783897491</v>
      </c>
      <c r="N21" s="318">
        <f t="shared" ref="N21:N23" si="2">((K21-I21)/I21)*100</f>
        <v>-49.385214602107837</v>
      </c>
      <c r="T21" s="170"/>
    </row>
    <row r="22" spans="1:21">
      <c r="A22" s="496"/>
      <c r="B22" s="496"/>
      <c r="C22" s="496"/>
      <c r="D22" s="496"/>
      <c r="E22" s="496"/>
      <c r="F22" s="496"/>
      <c r="H22" s="25" t="s">
        <v>81</v>
      </c>
      <c r="I22" s="27">
        <v>29566</v>
      </c>
      <c r="J22" s="27">
        <v>19538</v>
      </c>
      <c r="K22" s="26">
        <v>17198</v>
      </c>
      <c r="L22" s="318">
        <f t="shared" si="0"/>
        <v>-33.917337482243113</v>
      </c>
      <c r="M22" s="318">
        <f t="shared" si="1"/>
        <v>-11.976660866004709</v>
      </c>
      <c r="N22" s="318">
        <f t="shared" si="2"/>
        <v>-41.83183386322127</v>
      </c>
    </row>
    <row r="23" spans="1:21">
      <c r="A23" s="496"/>
      <c r="B23" s="496"/>
      <c r="C23" s="496"/>
      <c r="D23" s="496"/>
      <c r="E23" s="496"/>
      <c r="F23" s="496"/>
      <c r="G23" s="12"/>
      <c r="H23" s="25" t="s">
        <v>82</v>
      </c>
      <c r="I23" s="27">
        <v>28557</v>
      </c>
      <c r="J23" s="430">
        <v>6497</v>
      </c>
      <c r="K23" s="26">
        <v>15787</v>
      </c>
      <c r="L23" s="318">
        <f t="shared" si="0"/>
        <v>-77.249010750428965</v>
      </c>
      <c r="M23" s="318">
        <f t="shared" si="1"/>
        <v>142.98907187932892</v>
      </c>
      <c r="N23" s="318">
        <f t="shared" si="2"/>
        <v>-44.717582379101444</v>
      </c>
    </row>
    <row r="24" spans="1:21">
      <c r="A24" s="496"/>
      <c r="B24" s="496"/>
      <c r="C24" s="496"/>
      <c r="D24" s="496"/>
      <c r="E24" s="496"/>
      <c r="F24" s="496"/>
      <c r="G24" s="6"/>
      <c r="H24" s="25" t="s">
        <v>83</v>
      </c>
      <c r="I24" s="27">
        <v>29444</v>
      </c>
      <c r="J24" s="27">
        <v>7911</v>
      </c>
      <c r="K24" s="26">
        <v>16667</v>
      </c>
      <c r="L24" s="318">
        <f t="shared" si="0"/>
        <v>-73.13204727618529</v>
      </c>
      <c r="M24" s="318">
        <f t="shared" si="1"/>
        <v>110.68132979395777</v>
      </c>
      <c r="N24" s="318">
        <f t="shared" ref="N24" si="3">((K24-I24)/I24)*100</f>
        <v>-43.394239913055294</v>
      </c>
    </row>
    <row r="25" spans="1:21">
      <c r="A25" s="496"/>
      <c r="B25" s="496"/>
      <c r="C25" s="496"/>
      <c r="D25" s="496"/>
      <c r="E25" s="496"/>
      <c r="F25" s="496"/>
      <c r="G25" s="6"/>
      <c r="H25" s="25" t="s">
        <v>84</v>
      </c>
      <c r="I25" s="27">
        <v>30042</v>
      </c>
      <c r="J25" s="27">
        <v>12822</v>
      </c>
      <c r="K25" s="26">
        <v>20255</v>
      </c>
      <c r="L25" s="318">
        <f t="shared" si="0"/>
        <v>-57.319752346714601</v>
      </c>
      <c r="M25" s="318">
        <f t="shared" si="1"/>
        <v>57.970675401653402</v>
      </c>
      <c r="N25" s="318">
        <f t="shared" ref="N25:N26" si="4">((K25-I25)/I25)*100</f>
        <v>-32.577724519006722</v>
      </c>
    </row>
    <row r="26" spans="1:21">
      <c r="A26" s="496"/>
      <c r="B26" s="496"/>
      <c r="C26" s="496"/>
      <c r="D26" s="496"/>
      <c r="E26" s="496"/>
      <c r="F26" s="496"/>
      <c r="G26" s="6"/>
      <c r="H26" s="25" t="s">
        <v>85</v>
      </c>
      <c r="I26" s="27">
        <v>35388</v>
      </c>
      <c r="J26" s="27">
        <v>17983</v>
      </c>
      <c r="K26" s="26">
        <v>21609</v>
      </c>
      <c r="L26" s="318">
        <f t="shared" si="0"/>
        <v>-49.18333898496666</v>
      </c>
      <c r="M26" s="318">
        <f t="shared" si="1"/>
        <v>20.163487738419619</v>
      </c>
      <c r="N26" s="318">
        <f t="shared" si="4"/>
        <v>-38.936927772126147</v>
      </c>
    </row>
    <row r="27" spans="1:21">
      <c r="A27" s="496"/>
      <c r="B27" s="496"/>
      <c r="C27" s="496"/>
      <c r="D27" s="496"/>
      <c r="E27" s="496"/>
      <c r="F27" s="496"/>
      <c r="H27" s="25" t="s">
        <v>86</v>
      </c>
      <c r="I27" s="27">
        <v>30425</v>
      </c>
      <c r="J27" s="326">
        <v>15247</v>
      </c>
      <c r="K27" s="26">
        <v>21847</v>
      </c>
      <c r="L27" s="318">
        <f t="shared" si="0"/>
        <v>-49.886606409202962</v>
      </c>
      <c r="M27" s="318">
        <f t="shared" ref="M27:M28" si="5">((K27-J27)/J27)*100</f>
        <v>43.287204040139045</v>
      </c>
      <c r="N27" s="318">
        <f t="shared" ref="N27:N28" si="6">((K27-I27)/I27)*100</f>
        <v>-28.193919474116679</v>
      </c>
    </row>
    <row r="28" spans="1:21">
      <c r="H28" s="139" t="s">
        <v>87</v>
      </c>
      <c r="I28" s="198">
        <v>33658</v>
      </c>
      <c r="J28" s="137">
        <v>17475</v>
      </c>
      <c r="K28" s="140">
        <v>27151</v>
      </c>
      <c r="L28" s="309">
        <f t="shared" si="0"/>
        <v>-48.080694040049913</v>
      </c>
      <c r="M28" s="309">
        <f t="shared" si="5"/>
        <v>55.370529327610875</v>
      </c>
      <c r="N28" s="309">
        <f t="shared" si="6"/>
        <v>-19.332699506803731</v>
      </c>
    </row>
    <row r="29" spans="1:21">
      <c r="H29" s="25" t="s">
        <v>88</v>
      </c>
      <c r="I29" s="27">
        <v>35515</v>
      </c>
      <c r="J29" s="326">
        <v>17219</v>
      </c>
      <c r="K29" s="26"/>
      <c r="L29" s="12">
        <f t="shared" si="0"/>
        <v>-51.51626073490074</v>
      </c>
      <c r="M29" s="318"/>
      <c r="N29" s="318"/>
    </row>
    <row r="30" spans="1:21">
      <c r="H30" s="25" t="s">
        <v>89</v>
      </c>
      <c r="I30" s="27">
        <v>31833</v>
      </c>
      <c r="J30" s="326">
        <v>16755</v>
      </c>
      <c r="K30" s="26"/>
      <c r="L30" s="12">
        <f t="shared" si="0"/>
        <v>-47.365941004617852</v>
      </c>
      <c r="M30" s="318"/>
      <c r="N30" s="318"/>
    </row>
    <row r="31" spans="1:21">
      <c r="H31" s="25" t="s">
        <v>90</v>
      </c>
      <c r="I31" s="27">
        <v>28959</v>
      </c>
      <c r="J31" s="326">
        <v>15429</v>
      </c>
      <c r="K31" s="26"/>
      <c r="L31" s="12">
        <f t="shared" si="0"/>
        <v>-46.721226561690663</v>
      </c>
      <c r="M31" s="309"/>
      <c r="N31" s="309"/>
    </row>
    <row r="33" spans="1:20" ht="15" customHeight="1">
      <c r="C33" s="40"/>
      <c r="D33" s="40"/>
      <c r="E33" s="40"/>
      <c r="H33" s="496" t="s">
        <v>731</v>
      </c>
      <c r="I33" s="496"/>
      <c r="J33" s="496"/>
      <c r="K33" s="496"/>
      <c r="L33" s="496"/>
      <c r="M33" s="496"/>
      <c r="N33" s="496"/>
      <c r="O33" s="496"/>
      <c r="P33" s="496"/>
      <c r="Q33" s="496"/>
      <c r="R33" s="496"/>
      <c r="S33" s="496"/>
      <c r="T33" s="496"/>
    </row>
    <row r="34" spans="1:20">
      <c r="H34" s="496"/>
      <c r="I34" s="496"/>
      <c r="J34" s="496"/>
      <c r="K34" s="496"/>
      <c r="L34" s="496"/>
      <c r="M34" s="496"/>
      <c r="N34" s="496"/>
      <c r="O34" s="496"/>
      <c r="P34" s="496"/>
      <c r="Q34" s="496"/>
      <c r="R34" s="496"/>
      <c r="S34" s="496"/>
      <c r="T34" s="496"/>
    </row>
    <row r="35" spans="1:20">
      <c r="H35" s="496"/>
      <c r="I35" s="496"/>
      <c r="J35" s="496"/>
      <c r="K35" s="496"/>
      <c r="L35" s="496"/>
      <c r="M35" s="496"/>
      <c r="N35" s="496"/>
      <c r="O35" s="496"/>
      <c r="P35" s="496"/>
      <c r="Q35" s="496"/>
      <c r="R35" s="496"/>
      <c r="S35" s="496"/>
      <c r="T35" s="496"/>
    </row>
    <row r="36" spans="1:20">
      <c r="H36" s="496"/>
      <c r="I36" s="496"/>
      <c r="J36" s="496"/>
      <c r="K36" s="496"/>
      <c r="L36" s="496"/>
      <c r="M36" s="496"/>
      <c r="N36" s="496"/>
      <c r="O36" s="496"/>
      <c r="P36" s="496"/>
      <c r="Q36" s="496"/>
      <c r="R36" s="496"/>
      <c r="S36" s="496"/>
      <c r="T36" s="496"/>
    </row>
    <row r="37" spans="1:20">
      <c r="H37" s="496"/>
      <c r="I37" s="496"/>
      <c r="J37" s="496"/>
      <c r="K37" s="496"/>
      <c r="L37" s="496"/>
      <c r="M37" s="496"/>
      <c r="N37" s="496"/>
      <c r="O37" s="496"/>
      <c r="P37" s="496"/>
      <c r="Q37" s="496"/>
      <c r="R37" s="496"/>
      <c r="S37" s="496"/>
      <c r="T37" s="496"/>
    </row>
    <row r="38" spans="1:20">
      <c r="H38" s="496"/>
      <c r="I38" s="496"/>
      <c r="J38" s="496"/>
      <c r="K38" s="496"/>
      <c r="L38" s="496"/>
      <c r="M38" s="496"/>
      <c r="N38" s="496"/>
      <c r="O38" s="496"/>
      <c r="P38" s="496"/>
      <c r="Q38" s="496"/>
      <c r="R38" s="496"/>
      <c r="S38" s="496"/>
      <c r="T38" s="496"/>
    </row>
    <row r="39" spans="1:20">
      <c r="H39" s="496"/>
      <c r="I39" s="496"/>
      <c r="J39" s="496"/>
      <c r="K39" s="496"/>
      <c r="L39" s="496"/>
      <c r="M39" s="496"/>
      <c r="N39" s="496"/>
      <c r="O39" s="496"/>
      <c r="P39" s="496"/>
      <c r="Q39" s="496"/>
      <c r="R39" s="496"/>
      <c r="S39" s="496"/>
      <c r="T39" s="496"/>
    </row>
    <row r="40" spans="1:20">
      <c r="H40" s="496"/>
      <c r="I40" s="496"/>
      <c r="J40" s="496"/>
      <c r="K40" s="496"/>
      <c r="L40" s="496"/>
      <c r="M40" s="496"/>
      <c r="N40" s="496"/>
      <c r="O40" s="496"/>
      <c r="P40" s="496"/>
      <c r="Q40" s="496"/>
      <c r="R40" s="496"/>
      <c r="S40" s="496"/>
      <c r="T40" s="496"/>
    </row>
    <row r="41" spans="1:20">
      <c r="H41" s="496"/>
      <c r="I41" s="496"/>
      <c r="J41" s="496"/>
      <c r="K41" s="496"/>
      <c r="L41" s="496"/>
      <c r="M41" s="496"/>
      <c r="N41" s="496"/>
      <c r="O41" s="496"/>
      <c r="P41" s="496"/>
      <c r="Q41" s="496"/>
      <c r="R41" s="496"/>
      <c r="S41" s="496"/>
      <c r="T41" s="496"/>
    </row>
    <row r="42" spans="1:20">
      <c r="M42" s="6"/>
      <c r="N42" s="6"/>
    </row>
    <row r="43" spans="1:20">
      <c r="H43" s="6"/>
      <c r="I43" s="6"/>
      <c r="J43" s="6"/>
      <c r="K43" s="6"/>
      <c r="L43" s="6"/>
      <c r="M43" s="6"/>
      <c r="N43" s="6"/>
      <c r="O43" s="6"/>
    </row>
    <row r="44" spans="1:20">
      <c r="O44" s="6"/>
    </row>
    <row r="46" spans="1:20">
      <c r="A46" s="271" t="s">
        <v>492</v>
      </c>
    </row>
    <row r="48" spans="1:20">
      <c r="A48" s="40" t="s">
        <v>105</v>
      </c>
      <c r="B48" s="40" t="s">
        <v>504</v>
      </c>
    </row>
    <row r="49" spans="1:9">
      <c r="A49" s="40" t="s">
        <v>107</v>
      </c>
      <c r="B49" s="40" t="s">
        <v>47</v>
      </c>
    </row>
    <row r="55" spans="1:9">
      <c r="I55" s="424"/>
    </row>
    <row r="56" spans="1:9">
      <c r="I56" s="424"/>
    </row>
    <row r="57" spans="1:9">
      <c r="I57" s="424"/>
    </row>
  </sheetData>
  <sheetProtection password="CCE3" sheet="1" objects="1" scenarios="1"/>
  <mergeCells count="4">
    <mergeCell ref="A1:F1"/>
    <mergeCell ref="H18:U18"/>
    <mergeCell ref="H33:T41"/>
    <mergeCell ref="A16:F27"/>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K27" sqref="K27"/>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0" t="s">
        <v>721</v>
      </c>
      <c r="B1" s="520"/>
      <c r="C1" s="520"/>
      <c r="D1" s="520"/>
      <c r="E1" s="520"/>
      <c r="F1" s="520"/>
      <c r="G1" s="520"/>
      <c r="H1" s="520"/>
    </row>
    <row r="2" spans="1:24" ht="30.75" customHeight="1">
      <c r="A2" s="62" t="s">
        <v>94</v>
      </c>
      <c r="B2" s="61" t="s">
        <v>109</v>
      </c>
      <c r="C2" s="62" t="s">
        <v>113</v>
      </c>
      <c r="D2" s="61" t="s">
        <v>111</v>
      </c>
      <c r="E2" s="62" t="s">
        <v>110</v>
      </c>
      <c r="F2" s="61" t="s">
        <v>112</v>
      </c>
      <c r="G2" s="62" t="s">
        <v>142</v>
      </c>
      <c r="H2" s="63" t="s">
        <v>143</v>
      </c>
    </row>
    <row r="3" spans="1:24">
      <c r="A3" s="191" t="s">
        <v>717</v>
      </c>
      <c r="B3" s="137">
        <v>664</v>
      </c>
      <c r="C3" s="137">
        <v>1035</v>
      </c>
      <c r="D3" s="137">
        <v>1965</v>
      </c>
      <c r="E3" s="137">
        <v>3315</v>
      </c>
      <c r="F3" s="137">
        <v>7286</v>
      </c>
      <c r="G3" s="137">
        <v>12886</v>
      </c>
      <c r="H3" s="140">
        <v>27151</v>
      </c>
      <c r="N3" s="6"/>
      <c r="O3" s="6"/>
      <c r="P3" s="6"/>
      <c r="Q3" s="6"/>
      <c r="R3" s="6"/>
      <c r="S3" s="6"/>
      <c r="T3" s="6"/>
      <c r="U3" s="6"/>
      <c r="V3" s="6"/>
      <c r="W3" s="6"/>
    </row>
    <row r="4" spans="1:24">
      <c r="A4" s="64"/>
      <c r="C4" s="6"/>
      <c r="D4" s="6"/>
      <c r="E4" s="6"/>
      <c r="F4" s="6"/>
      <c r="G4" s="6"/>
      <c r="J4" s="363"/>
      <c r="K4" s="363"/>
      <c r="L4" s="363"/>
      <c r="M4" s="363"/>
      <c r="N4" s="363"/>
      <c r="O4" s="6"/>
      <c r="P4" s="6"/>
      <c r="Q4" s="6"/>
      <c r="R4" s="6"/>
      <c r="S4" s="6"/>
      <c r="T4" s="6"/>
      <c r="U4" s="6"/>
      <c r="V4" s="6"/>
      <c r="W4" s="6"/>
    </row>
    <row r="5" spans="1:24">
      <c r="I5" s="6"/>
      <c r="J5" s="137"/>
      <c r="K5" s="137"/>
      <c r="L5" s="137"/>
      <c r="M5" s="137"/>
      <c r="N5" s="137"/>
      <c r="O5" s="137"/>
      <c r="P5" s="137"/>
      <c r="Q5" s="6"/>
      <c r="R5" s="6"/>
      <c r="S5" s="6"/>
      <c r="T5" s="6"/>
      <c r="U5" s="6"/>
      <c r="V5" s="6"/>
      <c r="W5" s="6"/>
    </row>
    <row r="6" spans="1:24">
      <c r="H6" s="6"/>
      <c r="I6" s="399"/>
      <c r="J6" s="6"/>
      <c r="K6" s="6"/>
      <c r="L6" s="6"/>
      <c r="M6" s="6"/>
      <c r="N6" s="6"/>
      <c r="O6" s="6"/>
      <c r="P6" s="6"/>
      <c r="Q6" s="65"/>
      <c r="R6" s="6"/>
      <c r="S6" s="6"/>
      <c r="T6" s="6"/>
      <c r="X6" s="6"/>
    </row>
    <row r="7" spans="1:24">
      <c r="I7" s="6"/>
      <c r="J7" s="6"/>
      <c r="K7" s="6"/>
      <c r="L7" s="6"/>
      <c r="M7" s="6"/>
      <c r="N7" s="6"/>
      <c r="O7" s="6"/>
      <c r="P7" s="6"/>
      <c r="Q7" s="6"/>
      <c r="R7" s="6"/>
      <c r="S7" s="6"/>
      <c r="T7" s="6"/>
    </row>
    <row r="8" spans="1:24">
      <c r="I8" s="137"/>
      <c r="J8" s="137"/>
      <c r="K8" s="137"/>
      <c r="L8" s="137"/>
      <c r="M8" s="137"/>
      <c r="N8" s="137"/>
      <c r="O8" s="137"/>
      <c r="P8" s="464"/>
    </row>
    <row r="9" spans="1:24">
      <c r="I9" s="6"/>
      <c r="J9" s="137"/>
      <c r="K9" s="137"/>
      <c r="L9" s="137"/>
      <c r="M9" s="137"/>
      <c r="N9" s="137"/>
      <c r="O9" s="137"/>
      <c r="P9" s="6"/>
    </row>
    <row r="10" spans="1:24">
      <c r="C10" s="6"/>
      <c r="D10" s="6"/>
      <c r="E10" s="6"/>
      <c r="F10" s="6"/>
      <c r="G10" s="6"/>
      <c r="H10" s="6"/>
      <c r="I10" s="137"/>
      <c r="J10" s="137"/>
      <c r="K10" s="137"/>
      <c r="L10" s="137"/>
      <c r="M10" s="137"/>
      <c r="N10" s="137"/>
      <c r="O10" s="137"/>
      <c r="P10" s="353"/>
    </row>
    <row r="11" spans="1:24">
      <c r="H11" s="137"/>
      <c r="I11" s="137"/>
      <c r="J11" s="137"/>
      <c r="K11" s="137"/>
      <c r="L11" s="137"/>
      <c r="M11" s="137"/>
      <c r="N11" s="137"/>
      <c r="O11" s="137"/>
      <c r="P11" s="137"/>
    </row>
    <row r="12" spans="1:24">
      <c r="G12" s="6"/>
      <c r="H12" s="6"/>
      <c r="I12" s="6"/>
      <c r="J12" s="6"/>
      <c r="K12" s="6"/>
      <c r="L12" s="6"/>
      <c r="M12" s="6"/>
      <c r="N12" s="6"/>
      <c r="O12" s="6"/>
      <c r="P12" s="6"/>
    </row>
    <row r="13" spans="1:24">
      <c r="G13" s="6"/>
      <c r="H13" s="6"/>
      <c r="I13" s="137"/>
      <c r="J13" s="137"/>
      <c r="K13" s="136"/>
      <c r="L13" s="136"/>
      <c r="M13" s="136"/>
      <c r="N13" s="136"/>
      <c r="O13" s="136"/>
      <c r="P13" s="136"/>
    </row>
    <row r="15" spans="1:24">
      <c r="J15" s="6"/>
    </row>
    <row r="16" spans="1:24">
      <c r="K16" s="6"/>
    </row>
    <row r="24" spans="1:11">
      <c r="A24" s="40" t="s">
        <v>105</v>
      </c>
      <c r="B24" s="40" t="s">
        <v>106</v>
      </c>
    </row>
    <row r="25" spans="1:11">
      <c r="A25" s="40" t="s">
        <v>107</v>
      </c>
      <c r="B25" s="40" t="s">
        <v>47</v>
      </c>
    </row>
    <row r="27" spans="1:11">
      <c r="F27" s="6"/>
      <c r="G27" s="6"/>
      <c r="H27" s="6"/>
      <c r="J27" s="6"/>
      <c r="K27" s="6"/>
    </row>
    <row r="28" spans="1:11">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N20" sqref="N2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0" t="s">
        <v>722</v>
      </c>
      <c r="B1" s="520"/>
      <c r="C1" s="520"/>
      <c r="D1" s="520"/>
      <c r="E1" s="520"/>
      <c r="F1" s="520"/>
      <c r="G1" s="520"/>
      <c r="H1" s="520"/>
    </row>
    <row r="2" spans="1:17" ht="38.25">
      <c r="A2" s="62" t="s">
        <v>94</v>
      </c>
      <c r="B2" s="61" t="s">
        <v>177</v>
      </c>
      <c r="C2" s="61" t="s">
        <v>176</v>
      </c>
      <c r="D2" s="61" t="s">
        <v>175</v>
      </c>
      <c r="E2" s="62" t="s">
        <v>174</v>
      </c>
      <c r="F2" s="61" t="s">
        <v>173</v>
      </c>
      <c r="G2" s="62" t="s">
        <v>179</v>
      </c>
      <c r="H2" s="63" t="s">
        <v>143</v>
      </c>
    </row>
    <row r="3" spans="1:17">
      <c r="A3" s="191" t="s">
        <v>717</v>
      </c>
      <c r="B3" s="136">
        <v>892</v>
      </c>
      <c r="C3" s="137">
        <v>8029</v>
      </c>
      <c r="D3" s="137">
        <v>14240</v>
      </c>
      <c r="E3" s="137">
        <v>3048</v>
      </c>
      <c r="F3" s="136">
        <v>920</v>
      </c>
      <c r="G3" s="136">
        <v>22</v>
      </c>
      <c r="H3" s="140">
        <v>27151</v>
      </c>
    </row>
    <row r="7" spans="1:17">
      <c r="J7" s="137"/>
      <c r="K7" s="137"/>
      <c r="L7" s="137"/>
      <c r="M7" s="137"/>
      <c r="N7" s="137"/>
      <c r="O7" s="137"/>
      <c r="P7" s="137"/>
      <c r="Q7" s="136"/>
    </row>
    <row r="8" spans="1:17">
      <c r="J8" s="6"/>
      <c r="K8" s="6"/>
      <c r="L8" s="6"/>
      <c r="O8" s="6"/>
    </row>
    <row r="27" spans="1:2">
      <c r="A27" s="40" t="s">
        <v>105</v>
      </c>
      <c r="B27" s="40" t="s">
        <v>106</v>
      </c>
    </row>
    <row r="28" spans="1:2">
      <c r="A28" s="40" t="s">
        <v>107</v>
      </c>
      <c r="B28" s="40"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M18" sqref="M18"/>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0" t="s">
        <v>723</v>
      </c>
      <c r="B1" s="520"/>
      <c r="C1" s="520"/>
      <c r="D1" s="520"/>
      <c r="E1" s="520"/>
      <c r="F1" s="520"/>
      <c r="G1" s="520"/>
      <c r="H1" s="520"/>
      <c r="I1" s="520"/>
      <c r="J1" s="520"/>
      <c r="K1" s="520"/>
      <c r="L1" s="520"/>
    </row>
    <row r="2" spans="1:16" ht="96.75" customHeight="1">
      <c r="A2" s="62" t="s">
        <v>94</v>
      </c>
      <c r="B2" s="61" t="s">
        <v>554</v>
      </c>
      <c r="C2" s="62" t="s">
        <v>150</v>
      </c>
      <c r="D2" s="61" t="s">
        <v>151</v>
      </c>
      <c r="E2" s="62" t="s">
        <v>152</v>
      </c>
      <c r="F2" s="61" t="s">
        <v>153</v>
      </c>
      <c r="G2" s="62" t="s">
        <v>154</v>
      </c>
      <c r="H2" s="61" t="s">
        <v>155</v>
      </c>
      <c r="I2" s="62" t="s">
        <v>156</v>
      </c>
      <c r="J2" s="61" t="s">
        <v>157</v>
      </c>
      <c r="K2" s="62" t="s">
        <v>158</v>
      </c>
      <c r="L2" s="63" t="s">
        <v>143</v>
      </c>
    </row>
    <row r="3" spans="1:16">
      <c r="A3" s="191" t="s">
        <v>717</v>
      </c>
      <c r="B3" s="422">
        <v>1</v>
      </c>
      <c r="C3" s="137">
        <v>52</v>
      </c>
      <c r="D3" s="137">
        <v>2572</v>
      </c>
      <c r="E3" s="137">
        <v>2078</v>
      </c>
      <c r="F3" s="137">
        <v>2070</v>
      </c>
      <c r="G3" s="137">
        <v>9456</v>
      </c>
      <c r="H3" s="137">
        <v>103</v>
      </c>
      <c r="I3" s="137">
        <v>1978</v>
      </c>
      <c r="J3" s="137">
        <v>1198</v>
      </c>
      <c r="K3" s="137">
        <v>7643</v>
      </c>
      <c r="L3" s="140">
        <v>27151</v>
      </c>
    </row>
    <row r="4" spans="1:16">
      <c r="A4" s="64"/>
    </row>
    <row r="8" spans="1:16">
      <c r="G8" s="137"/>
      <c r="H8" s="137"/>
      <c r="I8" s="137"/>
      <c r="J8" s="137"/>
      <c r="K8" s="137"/>
      <c r="L8" s="137"/>
      <c r="M8" s="137"/>
      <c r="N8" s="137"/>
      <c r="O8" s="137"/>
      <c r="P8" s="137"/>
    </row>
    <row r="35" spans="1:2">
      <c r="A35" s="40" t="s">
        <v>105</v>
      </c>
      <c r="B35" s="40" t="s">
        <v>106</v>
      </c>
    </row>
    <row r="36" spans="1:2">
      <c r="A36" s="40" t="s">
        <v>107</v>
      </c>
      <c r="B36" s="40"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AC3" sqref="AC3"/>
    </sheetView>
  </sheetViews>
  <sheetFormatPr baseColWidth="10" defaultRowHeight="15"/>
  <cols>
    <col min="1" max="1" width="25.7109375" style="274" customWidth="1"/>
    <col min="2" max="2" width="11.42578125" style="274"/>
    <col min="3" max="3" width="11.42578125" style="466"/>
    <col min="4" max="4" width="11.42578125" style="274"/>
    <col min="5" max="5" width="11.42578125" style="466"/>
    <col min="6" max="6" width="11.42578125" style="274"/>
    <col min="7" max="7" width="11.42578125" style="466"/>
    <col min="8" max="8" width="11.42578125" style="274"/>
    <col min="9" max="9" width="11.42578125" style="466"/>
    <col min="10" max="10" width="11.42578125" style="274"/>
    <col min="11" max="11" width="11.42578125" style="466"/>
    <col min="12" max="12" width="11.42578125" style="274"/>
    <col min="13" max="13" width="11.42578125" style="466"/>
    <col min="14" max="14" width="11.42578125" style="274"/>
    <col min="15" max="15" width="11.42578125" style="466"/>
    <col min="16" max="16" width="11.42578125" style="274"/>
    <col min="17" max="17" width="11.42578125" style="466"/>
    <col min="18" max="18" width="11.42578125" style="274"/>
    <col min="19" max="19" width="11.42578125" style="466"/>
    <col min="20" max="16384" width="11.42578125" style="274"/>
  </cols>
  <sheetData>
    <row r="1" spans="1:21" ht="28.5" customHeight="1">
      <c r="A1" s="488" t="s">
        <v>506</v>
      </c>
      <c r="B1" s="488"/>
      <c r="C1" s="488"/>
      <c r="D1" s="488"/>
      <c r="E1" s="488"/>
      <c r="F1" s="488"/>
      <c r="G1" s="488"/>
      <c r="H1" s="488"/>
      <c r="I1" s="488"/>
      <c r="J1" s="488"/>
      <c r="K1" s="488"/>
      <c r="L1" s="488"/>
      <c r="M1" s="488"/>
      <c r="N1" s="488"/>
      <c r="O1" s="488"/>
      <c r="P1" s="488"/>
      <c r="Q1" s="488"/>
      <c r="R1" s="488"/>
      <c r="S1" s="488"/>
      <c r="T1" s="488"/>
      <c r="U1" s="488"/>
    </row>
    <row r="2" spans="1:21" ht="15.75">
      <c r="A2" s="487" t="s">
        <v>43</v>
      </c>
      <c r="B2" s="489">
        <v>2011</v>
      </c>
      <c r="C2" s="489"/>
      <c r="D2" s="489">
        <v>2012</v>
      </c>
      <c r="E2" s="489"/>
      <c r="F2" s="489">
        <v>2013</v>
      </c>
      <c r="G2" s="489"/>
      <c r="H2" s="489">
        <v>2014</v>
      </c>
      <c r="I2" s="489"/>
      <c r="J2" s="489">
        <v>2015</v>
      </c>
      <c r="K2" s="489"/>
      <c r="L2" s="489">
        <v>2016</v>
      </c>
      <c r="M2" s="489"/>
      <c r="N2" s="489">
        <v>2017</v>
      </c>
      <c r="O2" s="489"/>
      <c r="P2" s="489">
        <v>2018</v>
      </c>
      <c r="Q2" s="489"/>
      <c r="R2" s="489">
        <v>2019</v>
      </c>
      <c r="S2" s="489"/>
      <c r="T2" s="489">
        <v>2020</v>
      </c>
      <c r="U2" s="489"/>
    </row>
    <row r="3" spans="1:21" s="466" customFormat="1" ht="38.25">
      <c r="A3" s="487"/>
      <c r="B3" s="467" t="s">
        <v>38</v>
      </c>
      <c r="C3" s="468" t="s">
        <v>726</v>
      </c>
      <c r="D3" s="467" t="s">
        <v>38</v>
      </c>
      <c r="E3" s="468" t="s">
        <v>726</v>
      </c>
      <c r="F3" s="467" t="s">
        <v>38</v>
      </c>
      <c r="G3" s="468" t="s">
        <v>726</v>
      </c>
      <c r="H3" s="467" t="s">
        <v>38</v>
      </c>
      <c r="I3" s="468" t="s">
        <v>726</v>
      </c>
      <c r="J3" s="467" t="s">
        <v>38</v>
      </c>
      <c r="K3" s="468" t="s">
        <v>726</v>
      </c>
      <c r="L3" s="467" t="s">
        <v>38</v>
      </c>
      <c r="M3" s="468" t="s">
        <v>726</v>
      </c>
      <c r="N3" s="467" t="s">
        <v>38</v>
      </c>
      <c r="O3" s="468" t="s">
        <v>726</v>
      </c>
      <c r="P3" s="467" t="s">
        <v>38</v>
      </c>
      <c r="Q3" s="468" t="s">
        <v>726</v>
      </c>
      <c r="R3" s="467" t="s">
        <v>38</v>
      </c>
      <c r="S3" s="468" t="s">
        <v>726</v>
      </c>
      <c r="T3" s="467" t="s">
        <v>38</v>
      </c>
      <c r="U3" s="468" t="s">
        <v>726</v>
      </c>
    </row>
    <row r="4" spans="1:21">
      <c r="A4" s="3" t="s">
        <v>1</v>
      </c>
      <c r="B4" s="6">
        <v>45134</v>
      </c>
      <c r="C4" s="469">
        <f>(B4*100)/$B$35</f>
        <v>4.9676684405457019</v>
      </c>
      <c r="D4" s="6">
        <v>46894</v>
      </c>
      <c r="E4" s="469">
        <f>(D4*100)/$D$35</f>
        <v>5.2180976543374724</v>
      </c>
      <c r="F4" s="6">
        <v>49387</v>
      </c>
      <c r="G4" s="469">
        <f>(F4*100)/$F$35</f>
        <v>5.502227094571861</v>
      </c>
      <c r="H4" s="6">
        <v>46667</v>
      </c>
      <c r="I4" s="469">
        <f>(H4*100)/$H$35</f>
        <v>5.2438602326459431</v>
      </c>
      <c r="J4" s="6">
        <v>45405</v>
      </c>
      <c r="K4" s="469">
        <f>(J4*100)/$J$35</f>
        <v>5.1121164083117909</v>
      </c>
      <c r="L4" s="6">
        <v>47316</v>
      </c>
      <c r="M4" s="469">
        <f>(L4*100)/$L$35</f>
        <v>5.3097762231641177</v>
      </c>
      <c r="N4" s="6">
        <v>46833</v>
      </c>
      <c r="O4" s="469">
        <f>(N4*100)/$N$35</f>
        <v>5.2348664708328307</v>
      </c>
      <c r="P4" s="6">
        <v>47280</v>
      </c>
      <c r="Q4" s="469">
        <f>(P4*100)/$P$35</f>
        <v>5.2259666877783344</v>
      </c>
      <c r="R4" s="6">
        <v>47869</v>
      </c>
      <c r="S4" s="469">
        <f>(R4*100)/$R$35</f>
        <v>5.2153913368437452</v>
      </c>
      <c r="T4" s="6">
        <v>49030</v>
      </c>
      <c r="U4" s="469">
        <f>(T4*100)/$T$35</f>
        <v>5.2799686410999733</v>
      </c>
    </row>
    <row r="5" spans="1:21">
      <c r="A5" s="3" t="s">
        <v>2</v>
      </c>
      <c r="B5" s="6">
        <v>5536</v>
      </c>
      <c r="C5" s="469">
        <f t="shared" ref="C5:C35" si="0">(B5*100)/$B$35</f>
        <v>0.60931919366466536</v>
      </c>
      <c r="D5" s="6">
        <v>5507</v>
      </c>
      <c r="E5" s="469">
        <f t="shared" ref="E5:E35" si="1">(D5*100)/$D$35</f>
        <v>0.6127876441002359</v>
      </c>
      <c r="F5" s="6">
        <v>5497</v>
      </c>
      <c r="G5" s="469">
        <f t="shared" ref="G5:G35" si="2">(F5*100)/$F$35</f>
        <v>0.61242315465327957</v>
      </c>
      <c r="H5" s="6">
        <v>5464</v>
      </c>
      <c r="I5" s="469">
        <f t="shared" ref="I5:I35" si="3">(H5*100)/$H$35</f>
        <v>0.61397673540569209</v>
      </c>
      <c r="J5" s="6">
        <v>5499</v>
      </c>
      <c r="K5" s="469">
        <f t="shared" ref="K5:K35" si="4">(J5*100)/$J$35</f>
        <v>0.61912846887581852</v>
      </c>
      <c r="L5" s="6">
        <v>5458</v>
      </c>
      <c r="M5" s="469">
        <f t="shared" ref="M5:M35" si="5">(L5*100)/$L$35</f>
        <v>0.6124938419568382</v>
      </c>
      <c r="N5" s="6">
        <v>5531</v>
      </c>
      <c r="O5" s="469">
        <f t="shared" ref="O5:O35" si="6">(N5*100)/$N$35</f>
        <v>0.61824026755015449</v>
      </c>
      <c r="P5" s="6">
        <v>5562</v>
      </c>
      <c r="Q5" s="469">
        <f t="shared" ref="Q5:Q35" si="7">(P5*100)/$P$35</f>
        <v>0.61478059893026848</v>
      </c>
      <c r="R5" s="6">
        <v>5551</v>
      </c>
      <c r="S5" s="469">
        <f t="shared" ref="S5:S35" si="8">(R5*100)/$R$35</f>
        <v>0.60478884686999168</v>
      </c>
      <c r="T5" s="6">
        <v>5593</v>
      </c>
      <c r="U5" s="469">
        <f t="shared" ref="U5:U35" si="9">(T5*100)/$T$35</f>
        <v>0.60230195002390685</v>
      </c>
    </row>
    <row r="6" spans="1:21">
      <c r="A6" s="3" t="s">
        <v>3</v>
      </c>
      <c r="B6" s="6">
        <v>7924</v>
      </c>
      <c r="C6" s="469">
        <f t="shared" si="0"/>
        <v>0.87215413486250148</v>
      </c>
      <c r="D6" s="6">
        <v>8090</v>
      </c>
      <c r="E6" s="469">
        <f t="shared" si="1"/>
        <v>0.9002091957092625</v>
      </c>
      <c r="F6" s="6">
        <v>7392</v>
      </c>
      <c r="G6" s="469">
        <f t="shared" si="2"/>
        <v>0.82354592672312943</v>
      </c>
      <c r="H6" s="6">
        <v>7670</v>
      </c>
      <c r="I6" s="469">
        <f t="shared" si="3"/>
        <v>0.86185972923895648</v>
      </c>
      <c r="J6" s="6">
        <v>7327</v>
      </c>
      <c r="K6" s="469">
        <f t="shared" si="4"/>
        <v>0.8249416787512498</v>
      </c>
      <c r="L6" s="6">
        <v>7423</v>
      </c>
      <c r="M6" s="469">
        <f t="shared" si="5"/>
        <v>0.83300509139714352</v>
      </c>
      <c r="N6" s="6">
        <v>7594</v>
      </c>
      <c r="O6" s="469">
        <f t="shared" si="6"/>
        <v>0.84883684537622006</v>
      </c>
      <c r="P6" s="6">
        <v>7831</v>
      </c>
      <c r="Q6" s="469">
        <f t="shared" si="7"/>
        <v>0.86557836573587421</v>
      </c>
      <c r="R6" s="6">
        <v>7988</v>
      </c>
      <c r="S6" s="469">
        <f t="shared" si="8"/>
        <v>0.87030324424382877</v>
      </c>
      <c r="T6" s="6">
        <v>8111</v>
      </c>
      <c r="U6" s="469">
        <f t="shared" si="9"/>
        <v>0.87346166934452141</v>
      </c>
    </row>
    <row r="7" spans="1:21">
      <c r="A7" s="3" t="s">
        <v>4</v>
      </c>
      <c r="B7" s="6">
        <v>75339</v>
      </c>
      <c r="C7" s="469">
        <f t="shared" si="0"/>
        <v>8.2921782390719336</v>
      </c>
      <c r="D7" s="6">
        <v>77718</v>
      </c>
      <c r="E7" s="469">
        <f t="shared" si="1"/>
        <v>8.6480170917345447</v>
      </c>
      <c r="F7" s="6">
        <v>80987</v>
      </c>
      <c r="G7" s="469">
        <f t="shared" si="2"/>
        <v>9.0227968029661909</v>
      </c>
      <c r="H7" s="6">
        <v>79890</v>
      </c>
      <c r="I7" s="469">
        <f t="shared" si="3"/>
        <v>8.977050035058701</v>
      </c>
      <c r="J7" s="6">
        <v>79928</v>
      </c>
      <c r="K7" s="469">
        <f t="shared" si="4"/>
        <v>8.9990362357349376</v>
      </c>
      <c r="L7" s="6">
        <v>79172</v>
      </c>
      <c r="M7" s="469">
        <f t="shared" si="5"/>
        <v>8.8846395118004384</v>
      </c>
      <c r="N7" s="6">
        <v>78930</v>
      </c>
      <c r="O7" s="469">
        <f t="shared" si="6"/>
        <v>8.8225825922498089</v>
      </c>
      <c r="P7" s="6">
        <v>79448</v>
      </c>
      <c r="Q7" s="469">
        <f t="shared" si="7"/>
        <v>8.7815694037777732</v>
      </c>
      <c r="R7" s="6">
        <v>81216</v>
      </c>
      <c r="S7" s="469">
        <f t="shared" si="8"/>
        <v>8.8485914226973961</v>
      </c>
      <c r="T7" s="6">
        <v>82777</v>
      </c>
      <c r="U7" s="469">
        <f t="shared" si="9"/>
        <v>8.9141334734720079</v>
      </c>
    </row>
    <row r="8" spans="1:21">
      <c r="A8" s="3" t="s">
        <v>5</v>
      </c>
      <c r="B8" s="6">
        <v>5103</v>
      </c>
      <c r="C8" s="469">
        <f t="shared" si="0"/>
        <v>0.56166109921798901</v>
      </c>
      <c r="D8" s="6">
        <v>4916</v>
      </c>
      <c r="E8" s="469">
        <f t="shared" si="1"/>
        <v>0.54702452485868158</v>
      </c>
      <c r="F8" s="6">
        <v>4961</v>
      </c>
      <c r="G8" s="469">
        <f t="shared" si="2"/>
        <v>0.5527071621311479</v>
      </c>
      <c r="H8" s="6">
        <v>4884</v>
      </c>
      <c r="I8" s="469">
        <f t="shared" si="3"/>
        <v>0.54880350946584922</v>
      </c>
      <c r="J8" s="6">
        <v>4859</v>
      </c>
      <c r="K8" s="469">
        <f t="shared" si="4"/>
        <v>0.54707132756275723</v>
      </c>
      <c r="L8" s="6">
        <v>4832</v>
      </c>
      <c r="M8" s="469">
        <f t="shared" si="5"/>
        <v>0.5422444566389597</v>
      </c>
      <c r="N8" s="6">
        <v>4797</v>
      </c>
      <c r="O8" s="469">
        <f t="shared" si="6"/>
        <v>0.53619572653011949</v>
      </c>
      <c r="P8" s="6">
        <v>4755</v>
      </c>
      <c r="Q8" s="469">
        <f t="shared" si="7"/>
        <v>0.52558104061730071</v>
      </c>
      <c r="R8" s="6">
        <v>4778</v>
      </c>
      <c r="S8" s="469">
        <f t="shared" si="8"/>
        <v>0.52056946682486405</v>
      </c>
      <c r="T8" s="6">
        <v>4786</v>
      </c>
      <c r="U8" s="469">
        <f t="shared" si="9"/>
        <v>0.5153973060637258</v>
      </c>
    </row>
    <row r="9" spans="1:21">
      <c r="A9" s="3" t="s">
        <v>6</v>
      </c>
      <c r="B9" s="6">
        <v>25957</v>
      </c>
      <c r="C9" s="469">
        <f t="shared" si="0"/>
        <v>2.8569541744858595</v>
      </c>
      <c r="D9" s="6">
        <v>26290</v>
      </c>
      <c r="E9" s="469">
        <f t="shared" si="1"/>
        <v>2.9254017002715091</v>
      </c>
      <c r="F9" s="6">
        <v>26134</v>
      </c>
      <c r="G9" s="469">
        <f t="shared" si="2"/>
        <v>2.9116002771891591</v>
      </c>
      <c r="H9" s="6">
        <v>26543</v>
      </c>
      <c r="I9" s="469">
        <f t="shared" si="3"/>
        <v>2.9825740277952573</v>
      </c>
      <c r="J9" s="6">
        <v>26490</v>
      </c>
      <c r="K9" s="469">
        <f t="shared" si="4"/>
        <v>2.982490114660926</v>
      </c>
      <c r="L9" s="6">
        <v>26746</v>
      </c>
      <c r="M9" s="469">
        <f t="shared" si="5"/>
        <v>3.0014218206261623</v>
      </c>
      <c r="N9" s="6">
        <v>27149</v>
      </c>
      <c r="O9" s="469">
        <f t="shared" si="6"/>
        <v>3.0346420220067154</v>
      </c>
      <c r="P9" s="6">
        <v>27641</v>
      </c>
      <c r="Q9" s="469">
        <f t="shared" si="7"/>
        <v>3.0552230375820839</v>
      </c>
      <c r="R9" s="6">
        <v>27985</v>
      </c>
      <c r="S9" s="469">
        <f t="shared" si="8"/>
        <v>3.0490030408316908</v>
      </c>
      <c r="T9" s="6">
        <v>28383</v>
      </c>
      <c r="U9" s="469">
        <f t="shared" si="9"/>
        <v>3.0565235557891199</v>
      </c>
    </row>
    <row r="10" spans="1:21">
      <c r="A10" s="3" t="s">
        <v>7</v>
      </c>
      <c r="B10" s="6">
        <v>3015</v>
      </c>
      <c r="C10" s="469">
        <f t="shared" si="0"/>
        <v>0.3318456229947554</v>
      </c>
      <c r="D10" s="6">
        <v>2963</v>
      </c>
      <c r="E10" s="469">
        <f t="shared" si="1"/>
        <v>0.32970579071527129</v>
      </c>
      <c r="F10" s="6">
        <v>2873</v>
      </c>
      <c r="G10" s="469">
        <f t="shared" si="2"/>
        <v>0.32008217633597824</v>
      </c>
      <c r="H10" s="6">
        <v>2846</v>
      </c>
      <c r="I10" s="469">
        <f t="shared" si="3"/>
        <v>0.31979827762895308</v>
      </c>
      <c r="J10" s="6">
        <v>2820</v>
      </c>
      <c r="K10" s="469">
        <f t="shared" si="4"/>
        <v>0.31750177891067616</v>
      </c>
      <c r="L10" s="6">
        <v>2783</v>
      </c>
      <c r="M10" s="469">
        <f t="shared" si="5"/>
        <v>0.31230677210807634</v>
      </c>
      <c r="N10" s="6">
        <v>2743</v>
      </c>
      <c r="O10" s="469">
        <f t="shared" si="6"/>
        <v>0.30660514443863202</v>
      </c>
      <c r="P10" s="6">
        <v>2768</v>
      </c>
      <c r="Q10" s="469">
        <f t="shared" si="7"/>
        <v>0.3059533796905759</v>
      </c>
      <c r="R10" s="6">
        <v>2786</v>
      </c>
      <c r="S10" s="469">
        <f t="shared" si="8"/>
        <v>0.30353841242655316</v>
      </c>
      <c r="T10" s="6">
        <v>2818</v>
      </c>
      <c r="U10" s="469">
        <f t="shared" si="9"/>
        <v>0.30346627841361873</v>
      </c>
    </row>
    <row r="11" spans="1:21">
      <c r="A11" s="3" t="s">
        <v>8</v>
      </c>
      <c r="B11" s="6">
        <v>5327</v>
      </c>
      <c r="C11" s="469">
        <f t="shared" si="0"/>
        <v>0.58631563306569223</v>
      </c>
      <c r="D11" s="6">
        <v>5090</v>
      </c>
      <c r="E11" s="469">
        <f t="shared" si="1"/>
        <v>0.56638625539680421</v>
      </c>
      <c r="F11" s="6">
        <v>5086</v>
      </c>
      <c r="G11" s="469">
        <f t="shared" si="2"/>
        <v>0.56663346635739131</v>
      </c>
      <c r="H11" s="6">
        <v>5169</v>
      </c>
      <c r="I11" s="469">
        <f t="shared" si="3"/>
        <v>0.58082828428111688</v>
      </c>
      <c r="J11" s="6">
        <v>4966</v>
      </c>
      <c r="K11" s="469">
        <f t="shared" si="4"/>
        <v>0.55911838087603472</v>
      </c>
      <c r="L11" s="6">
        <v>4916</v>
      </c>
      <c r="M11" s="469">
        <f t="shared" si="5"/>
        <v>0.55167089172953765</v>
      </c>
      <c r="N11" s="6">
        <v>4827</v>
      </c>
      <c r="O11" s="469">
        <f t="shared" si="6"/>
        <v>0.53954904564537975</v>
      </c>
      <c r="P11" s="6">
        <v>4819</v>
      </c>
      <c r="Q11" s="469">
        <f t="shared" si="7"/>
        <v>0.53265510719974185</v>
      </c>
      <c r="R11" s="6">
        <v>4871</v>
      </c>
      <c r="S11" s="469">
        <f t="shared" si="8"/>
        <v>0.53070194075008637</v>
      </c>
      <c r="T11" s="6">
        <v>4869</v>
      </c>
      <c r="U11" s="469">
        <f t="shared" si="9"/>
        <v>0.52433545407945692</v>
      </c>
    </row>
    <row r="12" spans="1:21">
      <c r="A12" s="3" t="s">
        <v>9</v>
      </c>
      <c r="B12" s="6">
        <v>41555</v>
      </c>
      <c r="C12" s="469">
        <f t="shared" si="0"/>
        <v>4.5737462233986932</v>
      </c>
      <c r="D12" s="6">
        <v>42545</v>
      </c>
      <c r="E12" s="469">
        <f t="shared" si="1"/>
        <v>4.7341656651978461</v>
      </c>
      <c r="F12" s="6">
        <v>43608</v>
      </c>
      <c r="G12" s="469">
        <f t="shared" si="2"/>
        <v>4.858386197584176</v>
      </c>
      <c r="H12" s="6">
        <v>43455</v>
      </c>
      <c r="I12" s="469">
        <f t="shared" si="3"/>
        <v>4.8829354020963303</v>
      </c>
      <c r="J12" s="6">
        <v>44846</v>
      </c>
      <c r="K12" s="469">
        <f t="shared" si="4"/>
        <v>5.0491789989461644</v>
      </c>
      <c r="L12" s="6">
        <v>45332</v>
      </c>
      <c r="M12" s="469">
        <f t="shared" si="5"/>
        <v>5.0871328038818957</v>
      </c>
      <c r="N12" s="6">
        <v>46816</v>
      </c>
      <c r="O12" s="469">
        <f t="shared" si="6"/>
        <v>5.2329662566675159</v>
      </c>
      <c r="P12" s="6">
        <v>48374</v>
      </c>
      <c r="Q12" s="469">
        <f t="shared" si="7"/>
        <v>5.3468890134219365</v>
      </c>
      <c r="R12" s="6">
        <v>50146</v>
      </c>
      <c r="S12" s="469">
        <f t="shared" si="8"/>
        <v>5.4634735210128991</v>
      </c>
      <c r="T12" s="6">
        <v>51233</v>
      </c>
      <c r="U12" s="469">
        <f t="shared" si="9"/>
        <v>5.5172064733729336</v>
      </c>
    </row>
    <row r="13" spans="1:21">
      <c r="A13" s="3" t="s">
        <v>10</v>
      </c>
      <c r="B13" s="6">
        <v>5455</v>
      </c>
      <c r="C13" s="469">
        <f t="shared" si="0"/>
        <v>0.6004039381215226</v>
      </c>
      <c r="D13" s="6">
        <v>5441</v>
      </c>
      <c r="E13" s="469">
        <f t="shared" si="1"/>
        <v>0.60544353941336182</v>
      </c>
      <c r="F13" s="6">
        <v>5448</v>
      </c>
      <c r="G13" s="469">
        <f t="shared" si="2"/>
        <v>0.60696404339659216</v>
      </c>
      <c r="H13" s="6">
        <v>5482</v>
      </c>
      <c r="I13" s="469">
        <f t="shared" si="3"/>
        <v>0.61599935276244588</v>
      </c>
      <c r="J13" s="6">
        <v>5433</v>
      </c>
      <c r="K13" s="469">
        <f t="shared" si="4"/>
        <v>0.6116975761779091</v>
      </c>
      <c r="L13" s="6">
        <v>5423</v>
      </c>
      <c r="M13" s="469">
        <f t="shared" si="5"/>
        <v>0.6085661606690973</v>
      </c>
      <c r="N13" s="6">
        <v>5426</v>
      </c>
      <c r="O13" s="469">
        <f t="shared" si="6"/>
        <v>0.6065036506467435</v>
      </c>
      <c r="P13" s="6">
        <v>5428</v>
      </c>
      <c r="Q13" s="469">
        <f t="shared" si="7"/>
        <v>0.59996927202328254</v>
      </c>
      <c r="R13" s="6">
        <v>5520</v>
      </c>
      <c r="S13" s="469">
        <f t="shared" si="8"/>
        <v>0.6014113555615842</v>
      </c>
      <c r="T13" s="6">
        <v>5540</v>
      </c>
      <c r="U13" s="469">
        <f t="shared" si="9"/>
        <v>0.59659445791747612</v>
      </c>
    </row>
    <row r="14" spans="1:21">
      <c r="A14" s="3" t="s">
        <v>11</v>
      </c>
      <c r="B14" s="6">
        <v>20396</v>
      </c>
      <c r="C14" s="469">
        <f t="shared" si="0"/>
        <v>2.244883358739977</v>
      </c>
      <c r="D14" s="6">
        <v>20387</v>
      </c>
      <c r="E14" s="469">
        <f t="shared" si="1"/>
        <v>2.2685494280500289</v>
      </c>
      <c r="F14" s="6">
        <v>20537</v>
      </c>
      <c r="G14" s="469">
        <f t="shared" si="2"/>
        <v>2.2880360791548848</v>
      </c>
      <c r="H14" s="6">
        <v>20061</v>
      </c>
      <c r="I14" s="469">
        <f t="shared" si="3"/>
        <v>2.2542070441020479</v>
      </c>
      <c r="J14" s="6">
        <v>20373</v>
      </c>
      <c r="K14" s="469">
        <f t="shared" si="4"/>
        <v>2.2937814687046827</v>
      </c>
      <c r="L14" s="6">
        <v>20460</v>
      </c>
      <c r="M14" s="469">
        <f t="shared" si="5"/>
        <v>2.296010261347913</v>
      </c>
      <c r="N14" s="6">
        <v>20537</v>
      </c>
      <c r="O14" s="469">
        <f t="shared" si="6"/>
        <v>2.295570489003349</v>
      </c>
      <c r="P14" s="6">
        <v>20991</v>
      </c>
      <c r="Q14" s="469">
        <f t="shared" si="7"/>
        <v>2.3201833067503177</v>
      </c>
      <c r="R14" s="6">
        <v>21368</v>
      </c>
      <c r="S14" s="469">
        <f t="shared" si="8"/>
        <v>2.3280720734854947</v>
      </c>
      <c r="T14" s="6">
        <v>21796</v>
      </c>
      <c r="U14" s="469">
        <f t="shared" si="9"/>
        <v>2.3471792066370596</v>
      </c>
    </row>
    <row r="15" spans="1:21">
      <c r="A15" s="3" t="s">
        <v>12</v>
      </c>
      <c r="B15" s="6">
        <v>18131</v>
      </c>
      <c r="C15" s="469">
        <f t="shared" si="0"/>
        <v>1.9955863981817281</v>
      </c>
      <c r="D15" s="6">
        <v>18445</v>
      </c>
      <c r="E15" s="469">
        <f t="shared" si="1"/>
        <v>2.0524547113544309</v>
      </c>
      <c r="F15" s="6">
        <v>18589</v>
      </c>
      <c r="G15" s="469">
        <f t="shared" si="2"/>
        <v>2.0710085540931078</v>
      </c>
      <c r="H15" s="6">
        <v>18751</v>
      </c>
      <c r="I15" s="469">
        <f t="shared" si="3"/>
        <v>2.1070054475827473</v>
      </c>
      <c r="J15" s="6">
        <v>18777</v>
      </c>
      <c r="K15" s="469">
        <f t="shared" si="4"/>
        <v>2.1140889725552361</v>
      </c>
      <c r="L15" s="6">
        <v>19000</v>
      </c>
      <c r="M15" s="469">
        <f t="shared" si="5"/>
        <v>2.132169841916439</v>
      </c>
      <c r="N15" s="6">
        <v>19273</v>
      </c>
      <c r="O15" s="469">
        <f t="shared" si="6"/>
        <v>2.154283976947049</v>
      </c>
      <c r="P15" s="6">
        <v>19739</v>
      </c>
      <c r="Q15" s="469">
        <f t="shared" si="7"/>
        <v>2.1817968792313143</v>
      </c>
      <c r="R15" s="6">
        <v>20190</v>
      </c>
      <c r="S15" s="469">
        <f t="shared" si="8"/>
        <v>2.1997274037660119</v>
      </c>
      <c r="T15" s="6">
        <v>20662</v>
      </c>
      <c r="U15" s="469">
        <f t="shared" si="9"/>
        <v>2.2250604132655041</v>
      </c>
    </row>
    <row r="16" spans="1:21">
      <c r="A16" s="3" t="s">
        <v>13</v>
      </c>
      <c r="B16" s="6">
        <v>24147</v>
      </c>
      <c r="C16" s="469">
        <f t="shared" si="0"/>
        <v>2.6577367358057575</v>
      </c>
      <c r="D16" s="6">
        <v>23726</v>
      </c>
      <c r="E16" s="469">
        <f t="shared" si="1"/>
        <v>2.6400943606177951</v>
      </c>
      <c r="F16" s="6">
        <v>23092</v>
      </c>
      <c r="G16" s="469">
        <f t="shared" si="2"/>
        <v>2.5726897375392999</v>
      </c>
      <c r="H16" s="6">
        <v>22913</v>
      </c>
      <c r="I16" s="469">
        <f t="shared" si="3"/>
        <v>2.5746795275165852</v>
      </c>
      <c r="J16" s="6">
        <v>22659</v>
      </c>
      <c r="K16" s="469">
        <f t="shared" si="4"/>
        <v>2.5511605703322733</v>
      </c>
      <c r="L16" s="6">
        <v>22606</v>
      </c>
      <c r="M16" s="469">
        <f t="shared" si="5"/>
        <v>2.5368332340191064</v>
      </c>
      <c r="N16" s="6">
        <v>22558</v>
      </c>
      <c r="O16" s="469">
        <f t="shared" si="6"/>
        <v>2.5214724200680498</v>
      </c>
      <c r="P16" s="6">
        <v>22749</v>
      </c>
      <c r="Q16" s="469">
        <f t="shared" si="7"/>
        <v>2.5144990731867454</v>
      </c>
      <c r="R16" s="6">
        <v>23254</v>
      </c>
      <c r="S16" s="469">
        <f t="shared" si="8"/>
        <v>2.5335542866357028</v>
      </c>
      <c r="T16" s="6">
        <v>23316</v>
      </c>
      <c r="U16" s="469">
        <f t="shared" si="9"/>
        <v>2.5108657727082804</v>
      </c>
    </row>
    <row r="17" spans="1:29">
      <c r="A17" s="3" t="s">
        <v>14</v>
      </c>
      <c r="B17" s="6">
        <v>153187</v>
      </c>
      <c r="C17" s="469">
        <f t="shared" si="0"/>
        <v>16.860509270214791</v>
      </c>
      <c r="D17" s="6">
        <v>153224</v>
      </c>
      <c r="E17" s="469">
        <f t="shared" si="1"/>
        <v>17.049895402145367</v>
      </c>
      <c r="F17" s="6">
        <v>151718</v>
      </c>
      <c r="G17" s="469">
        <f t="shared" si="2"/>
        <v>16.902968196777564</v>
      </c>
      <c r="H17" s="6">
        <v>153009</v>
      </c>
      <c r="I17" s="469">
        <f t="shared" si="3"/>
        <v>17.1932588410852</v>
      </c>
      <c r="J17" s="6">
        <v>152843</v>
      </c>
      <c r="K17" s="469">
        <f t="shared" si="4"/>
        <v>17.208483827675348</v>
      </c>
      <c r="L17" s="6">
        <v>153111</v>
      </c>
      <c r="M17" s="469">
        <f t="shared" si="5"/>
        <v>17.182034561350942</v>
      </c>
      <c r="N17" s="6">
        <v>153655</v>
      </c>
      <c r="O17" s="469">
        <f t="shared" si="6"/>
        <v>17.175141621843967</v>
      </c>
      <c r="P17" s="6">
        <v>155549</v>
      </c>
      <c r="Q17" s="469">
        <f t="shared" si="7"/>
        <v>17.193187231751949</v>
      </c>
      <c r="R17" s="6">
        <v>157503</v>
      </c>
      <c r="S17" s="469">
        <f t="shared" si="8"/>
        <v>17.160161727358005</v>
      </c>
      <c r="T17" s="6">
        <v>158911</v>
      </c>
      <c r="U17" s="469">
        <f t="shared" si="9"/>
        <v>17.112892040094593</v>
      </c>
    </row>
    <row r="18" spans="1:29">
      <c r="A18" s="3" t="s">
        <v>15</v>
      </c>
      <c r="B18" s="6">
        <v>8655</v>
      </c>
      <c r="C18" s="469">
        <f t="shared" si="0"/>
        <v>0.9526115645172829</v>
      </c>
      <c r="D18" s="6">
        <v>8806</v>
      </c>
      <c r="E18" s="469">
        <f t="shared" si="1"/>
        <v>0.97988160413050251</v>
      </c>
      <c r="F18" s="6">
        <v>8944</v>
      </c>
      <c r="G18" s="469">
        <f t="shared" si="2"/>
        <v>0.99645491999616753</v>
      </c>
      <c r="H18" s="6">
        <v>8745</v>
      </c>
      <c r="I18" s="469">
        <f t="shared" si="3"/>
        <v>0.98265493248952729</v>
      </c>
      <c r="J18" s="6">
        <v>8752</v>
      </c>
      <c r="K18" s="469">
        <f t="shared" si="4"/>
        <v>0.98538140745611269</v>
      </c>
      <c r="L18" s="6">
        <v>8772</v>
      </c>
      <c r="M18" s="469">
        <f t="shared" si="5"/>
        <v>0.98438915017321071</v>
      </c>
      <c r="N18" s="6">
        <v>8854</v>
      </c>
      <c r="O18" s="469">
        <f t="shared" si="6"/>
        <v>0.98967624821715205</v>
      </c>
      <c r="P18" s="6">
        <v>8956</v>
      </c>
      <c r="Q18" s="469">
        <f t="shared" si="7"/>
        <v>0.98992719238034599</v>
      </c>
      <c r="R18" s="6">
        <v>9061</v>
      </c>
      <c r="S18" s="469">
        <f t="shared" si="8"/>
        <v>0.98720802404773811</v>
      </c>
      <c r="T18" s="6">
        <v>9059</v>
      </c>
      <c r="U18" s="469">
        <f t="shared" si="9"/>
        <v>0.97555039607841443</v>
      </c>
    </row>
    <row r="19" spans="1:29" ht="15" customHeight="1">
      <c r="A19" s="3" t="s">
        <v>16</v>
      </c>
      <c r="B19" s="6">
        <v>41706</v>
      </c>
      <c r="C19" s="469">
        <f t="shared" si="0"/>
        <v>4.5903660207692436</v>
      </c>
      <c r="D19" s="6">
        <v>41726</v>
      </c>
      <c r="E19" s="469">
        <f t="shared" si="1"/>
        <v>4.6430320024925447</v>
      </c>
      <c r="F19" s="6">
        <v>41255</v>
      </c>
      <c r="G19" s="469">
        <f t="shared" si="2"/>
        <v>4.5962374468293703</v>
      </c>
      <c r="H19" s="6">
        <v>41179</v>
      </c>
      <c r="I19" s="469">
        <f t="shared" si="3"/>
        <v>4.6271866740979126</v>
      </c>
      <c r="J19" s="6">
        <v>41317</v>
      </c>
      <c r="K19" s="469">
        <f t="shared" si="4"/>
        <v>4.6518514181746129</v>
      </c>
      <c r="L19" s="6">
        <v>41294</v>
      </c>
      <c r="M19" s="469">
        <f t="shared" si="5"/>
        <v>4.6339906027419708</v>
      </c>
      <c r="N19" s="6">
        <v>41500</v>
      </c>
      <c r="O19" s="469">
        <f t="shared" si="6"/>
        <v>4.6387581094433941</v>
      </c>
      <c r="P19" s="6">
        <v>41833</v>
      </c>
      <c r="Q19" s="469">
        <f t="shared" si="7"/>
        <v>4.6238973022383894</v>
      </c>
      <c r="R19" s="6">
        <v>42029</v>
      </c>
      <c r="S19" s="469">
        <f t="shared" si="8"/>
        <v>4.5791155548727938</v>
      </c>
      <c r="T19" s="6">
        <v>42187</v>
      </c>
      <c r="U19" s="469">
        <f t="shared" si="9"/>
        <v>4.5430560281885493</v>
      </c>
      <c r="W19" s="485" t="s">
        <v>576</v>
      </c>
      <c r="X19" s="485"/>
      <c r="Y19" s="485"/>
      <c r="Z19" s="485"/>
      <c r="AA19" s="485"/>
      <c r="AB19" s="485"/>
      <c r="AC19" s="470"/>
    </row>
    <row r="20" spans="1:29">
      <c r="A20" s="3" t="s">
        <v>17</v>
      </c>
      <c r="B20" s="6">
        <v>32817</v>
      </c>
      <c r="C20" s="469">
        <f t="shared" si="0"/>
        <v>3.6119992735717705</v>
      </c>
      <c r="D20" s="6">
        <v>32665</v>
      </c>
      <c r="E20" s="469">
        <f t="shared" si="1"/>
        <v>3.6347754484354833</v>
      </c>
      <c r="F20" s="6">
        <v>28929</v>
      </c>
      <c r="G20" s="469">
        <f t="shared" si="2"/>
        <v>3.2229924396879617</v>
      </c>
      <c r="H20" s="6">
        <v>29435</v>
      </c>
      <c r="I20" s="469">
        <f t="shared" si="3"/>
        <v>3.3075412164470253</v>
      </c>
      <c r="J20" s="6">
        <v>29412</v>
      </c>
      <c r="K20" s="469">
        <f t="shared" si="4"/>
        <v>3.3114760004683714</v>
      </c>
      <c r="L20" s="6">
        <v>29497</v>
      </c>
      <c r="M20" s="469">
        <f t="shared" si="5"/>
        <v>3.3101375698425897</v>
      </c>
      <c r="N20" s="6">
        <v>30036</v>
      </c>
      <c r="O20" s="469">
        <f t="shared" si="6"/>
        <v>3.357343098198597</v>
      </c>
      <c r="P20" s="6">
        <v>30483</v>
      </c>
      <c r="Q20" s="469">
        <f t="shared" si="7"/>
        <v>3.3693558067586076</v>
      </c>
      <c r="R20" s="6">
        <v>30468</v>
      </c>
      <c r="S20" s="469">
        <f t="shared" si="8"/>
        <v>3.3195291995018743</v>
      </c>
      <c r="T20" s="6">
        <v>30492</v>
      </c>
      <c r="U20" s="469">
        <f t="shared" si="9"/>
        <v>3.2836386662129389</v>
      </c>
      <c r="V20" s="471"/>
      <c r="W20" s="485"/>
      <c r="X20" s="485"/>
      <c r="Y20" s="485"/>
      <c r="Z20" s="485"/>
      <c r="AA20" s="485"/>
      <c r="AB20" s="485"/>
      <c r="AC20" s="470"/>
    </row>
    <row r="21" spans="1:29">
      <c r="A21" s="3" t="s">
        <v>18</v>
      </c>
      <c r="B21" s="6">
        <v>38015</v>
      </c>
      <c r="C21" s="469">
        <f t="shared" si="0"/>
        <v>4.1841165366983839</v>
      </c>
      <c r="D21" s="6">
        <v>38028</v>
      </c>
      <c r="E21" s="469">
        <f t="shared" si="1"/>
        <v>4.231539591400721</v>
      </c>
      <c r="F21" s="6">
        <v>37970</v>
      </c>
      <c r="G21" s="469">
        <f t="shared" si="2"/>
        <v>4.2302541717636943</v>
      </c>
      <c r="H21" s="6">
        <v>36860</v>
      </c>
      <c r="I21" s="469">
        <f t="shared" si="3"/>
        <v>4.1418708761079452</v>
      </c>
      <c r="J21" s="6">
        <v>36276</v>
      </c>
      <c r="K21" s="469">
        <f t="shared" si="4"/>
        <v>4.0842888410509532</v>
      </c>
      <c r="L21" s="6">
        <v>36149</v>
      </c>
      <c r="M21" s="469">
        <f t="shared" si="5"/>
        <v>4.0566214534440714</v>
      </c>
      <c r="N21" s="6">
        <v>36218</v>
      </c>
      <c r="O21" s="469">
        <f t="shared" si="6"/>
        <v>4.0483503905498992</v>
      </c>
      <c r="P21" s="6">
        <v>36405</v>
      </c>
      <c r="Q21" s="469">
        <f t="shared" si="7"/>
        <v>4.0239280302151066</v>
      </c>
      <c r="R21" s="6">
        <v>36402</v>
      </c>
      <c r="S21" s="469">
        <f t="shared" si="8"/>
        <v>3.9660464067305776</v>
      </c>
      <c r="T21" s="6">
        <v>36727</v>
      </c>
      <c r="U21" s="469">
        <f t="shared" si="9"/>
        <v>3.9550766526958747</v>
      </c>
      <c r="V21" s="471"/>
      <c r="W21" s="485"/>
      <c r="X21" s="485"/>
      <c r="Y21" s="485"/>
      <c r="Z21" s="485"/>
      <c r="AA21" s="485"/>
      <c r="AB21" s="485"/>
      <c r="AC21" s="470"/>
    </row>
    <row r="22" spans="1:29">
      <c r="A22" s="3" t="s">
        <v>19</v>
      </c>
      <c r="B22" s="6">
        <v>17383</v>
      </c>
      <c r="C22" s="469">
        <f t="shared" si="0"/>
        <v>1.9132578655117192</v>
      </c>
      <c r="D22" s="6">
        <v>17330</v>
      </c>
      <c r="E22" s="469">
        <f t="shared" si="1"/>
        <v>1.9283838518716339</v>
      </c>
      <c r="F22" s="6">
        <v>17465</v>
      </c>
      <c r="G22" s="469">
        <f t="shared" si="2"/>
        <v>1.9457832264907273</v>
      </c>
      <c r="H22" s="6">
        <v>17329</v>
      </c>
      <c r="I22" s="469">
        <f t="shared" si="3"/>
        <v>1.9472186763992017</v>
      </c>
      <c r="J22" s="6">
        <v>17277</v>
      </c>
      <c r="K22" s="469">
        <f t="shared" si="4"/>
        <v>1.9452050476027489</v>
      </c>
      <c r="L22" s="6">
        <v>17191</v>
      </c>
      <c r="M22" s="469">
        <f t="shared" si="5"/>
        <v>1.9291648290729213</v>
      </c>
      <c r="N22" s="6">
        <v>17312</v>
      </c>
      <c r="O22" s="469">
        <f t="shared" si="6"/>
        <v>1.9350886841128683</v>
      </c>
      <c r="P22" s="6">
        <v>17352</v>
      </c>
      <c r="Q22" s="469">
        <f t="shared" si="7"/>
        <v>1.9179563021643329</v>
      </c>
      <c r="R22" s="6">
        <v>17370</v>
      </c>
      <c r="S22" s="469">
        <f t="shared" si="8"/>
        <v>1.8924846460334632</v>
      </c>
      <c r="T22" s="6">
        <v>17496</v>
      </c>
      <c r="U22" s="469">
        <f t="shared" si="9"/>
        <v>1.8841185263040003</v>
      </c>
      <c r="V22" s="471"/>
      <c r="W22" s="485"/>
      <c r="X22" s="485"/>
      <c r="Y22" s="485"/>
      <c r="Z22" s="485"/>
      <c r="AA22" s="485"/>
      <c r="AB22" s="485"/>
      <c r="AC22" s="470"/>
    </row>
    <row r="23" spans="1:29">
      <c r="A23" s="3" t="s">
        <v>20</v>
      </c>
      <c r="B23" s="6">
        <v>5093</v>
      </c>
      <c r="C23" s="469">
        <f t="shared" si="0"/>
        <v>0.56056045038550228</v>
      </c>
      <c r="D23" s="6">
        <v>5103</v>
      </c>
      <c r="E23" s="469">
        <f t="shared" si="1"/>
        <v>0.5678328214714915</v>
      </c>
      <c r="F23" s="6">
        <v>5110</v>
      </c>
      <c r="G23" s="469">
        <f t="shared" si="2"/>
        <v>0.56930731676883006</v>
      </c>
      <c r="H23" s="6">
        <v>5053</v>
      </c>
      <c r="I23" s="469">
        <f t="shared" si="3"/>
        <v>0.56779363909314828</v>
      </c>
      <c r="J23" s="6">
        <v>4958</v>
      </c>
      <c r="K23" s="469">
        <f t="shared" si="4"/>
        <v>0.55821766660962147</v>
      </c>
      <c r="L23" s="6">
        <v>4910</v>
      </c>
      <c r="M23" s="469">
        <f t="shared" si="5"/>
        <v>0.55099757493735346</v>
      </c>
      <c r="N23" s="6">
        <v>4828</v>
      </c>
      <c r="O23" s="469">
        <f t="shared" si="6"/>
        <v>0.5396608229492218</v>
      </c>
      <c r="P23" s="6">
        <v>4799</v>
      </c>
      <c r="Q23" s="469">
        <f t="shared" si="7"/>
        <v>0.53044446139272894</v>
      </c>
      <c r="R23" s="6">
        <v>4828</v>
      </c>
      <c r="S23" s="469">
        <f t="shared" si="8"/>
        <v>0.52601703345132766</v>
      </c>
      <c r="T23" s="6">
        <v>4873</v>
      </c>
      <c r="U23" s="469">
        <f t="shared" si="9"/>
        <v>0.52476620820069697</v>
      </c>
      <c r="V23" s="471"/>
      <c r="W23" s="485"/>
      <c r="X23" s="485"/>
      <c r="Y23" s="485"/>
      <c r="Z23" s="485"/>
      <c r="AA23" s="485"/>
      <c r="AB23" s="485"/>
      <c r="AC23" s="470"/>
    </row>
    <row r="24" spans="1:29">
      <c r="A24" s="3" t="s">
        <v>21</v>
      </c>
      <c r="B24" s="6">
        <v>17130</v>
      </c>
      <c r="C24" s="469">
        <f t="shared" si="0"/>
        <v>1.8854114500498043</v>
      </c>
      <c r="D24" s="6">
        <v>17555</v>
      </c>
      <c r="E24" s="469">
        <f t="shared" si="1"/>
        <v>1.9534205723950684</v>
      </c>
      <c r="F24" s="6">
        <v>16099</v>
      </c>
      <c r="G24" s="469">
        <f t="shared" si="2"/>
        <v>1.7935965739063395</v>
      </c>
      <c r="H24" s="6">
        <v>16221</v>
      </c>
      <c r="I24" s="469">
        <f t="shared" si="3"/>
        <v>1.8227153413279158</v>
      </c>
      <c r="J24" s="6">
        <v>17090</v>
      </c>
      <c r="K24" s="469">
        <f t="shared" si="4"/>
        <v>1.9241508516253389</v>
      </c>
      <c r="L24" s="6">
        <v>17870</v>
      </c>
      <c r="M24" s="469">
        <f t="shared" si="5"/>
        <v>2.0053618460550928</v>
      </c>
      <c r="N24" s="6">
        <v>18887</v>
      </c>
      <c r="O24" s="469">
        <f t="shared" si="6"/>
        <v>2.1111379376640333</v>
      </c>
      <c r="P24" s="6">
        <v>19672</v>
      </c>
      <c r="Q24" s="469">
        <f t="shared" si="7"/>
        <v>2.1743912157778214</v>
      </c>
      <c r="R24" s="6">
        <v>20886</v>
      </c>
      <c r="S24" s="469">
        <f t="shared" si="8"/>
        <v>2.2755575312063856</v>
      </c>
      <c r="T24" s="6">
        <v>21621</v>
      </c>
      <c r="U24" s="469">
        <f t="shared" si="9"/>
        <v>2.3283337138328073</v>
      </c>
      <c r="V24" s="471"/>
      <c r="W24" s="485"/>
      <c r="X24" s="485"/>
      <c r="Y24" s="485"/>
      <c r="Z24" s="485"/>
      <c r="AA24" s="485"/>
      <c r="AB24" s="485"/>
      <c r="AC24" s="470"/>
    </row>
    <row r="25" spans="1:29">
      <c r="A25" s="3" t="s">
        <v>22</v>
      </c>
      <c r="B25" s="6">
        <v>222271</v>
      </c>
      <c r="C25" s="469">
        <f t="shared" si="0"/>
        <v>24.464231664566263</v>
      </c>
      <c r="D25" s="6">
        <v>206965</v>
      </c>
      <c r="E25" s="469">
        <f t="shared" si="1"/>
        <v>23.029888280589308</v>
      </c>
      <c r="F25" s="6">
        <v>206593</v>
      </c>
      <c r="G25" s="469">
        <f t="shared" si="2"/>
        <v>23.016615752098417</v>
      </c>
      <c r="H25" s="6">
        <v>205279</v>
      </c>
      <c r="I25" s="469">
        <f t="shared" si="3"/>
        <v>23.066714909836215</v>
      </c>
      <c r="J25" s="6">
        <v>203811</v>
      </c>
      <c r="K25" s="469">
        <f t="shared" si="4"/>
        <v>22.946934418994264</v>
      </c>
      <c r="L25" s="6">
        <v>203585</v>
      </c>
      <c r="M25" s="469">
        <f t="shared" si="5"/>
        <v>22.846199856134646</v>
      </c>
      <c r="N25" s="6">
        <v>203692</v>
      </c>
      <c r="O25" s="469">
        <f t="shared" si="6"/>
        <v>22.768142574186598</v>
      </c>
      <c r="P25" s="6">
        <v>204856</v>
      </c>
      <c r="Q25" s="469">
        <f t="shared" si="7"/>
        <v>22.643202872071033</v>
      </c>
      <c r="R25" s="6">
        <v>207312</v>
      </c>
      <c r="S25" s="469">
        <f t="shared" si="8"/>
        <v>22.58691864930854</v>
      </c>
      <c r="T25" s="6">
        <v>209194</v>
      </c>
      <c r="U25" s="469">
        <f t="shared" si="9"/>
        <v>22.527794409673014</v>
      </c>
      <c r="V25" s="471"/>
      <c r="W25" s="485"/>
      <c r="X25" s="485"/>
      <c r="Y25" s="485"/>
      <c r="Z25" s="485"/>
      <c r="AA25" s="485"/>
      <c r="AB25" s="485"/>
      <c r="AC25" s="470"/>
    </row>
    <row r="26" spans="1:29">
      <c r="A26" s="3" t="s">
        <v>23</v>
      </c>
      <c r="B26" s="6">
        <v>14333</v>
      </c>
      <c r="C26" s="469">
        <f t="shared" si="0"/>
        <v>1.5775599716032602</v>
      </c>
      <c r="D26" s="6">
        <v>14374</v>
      </c>
      <c r="E26" s="469">
        <f t="shared" si="1"/>
        <v>1.5994569813504251</v>
      </c>
      <c r="F26" s="6">
        <v>14545</v>
      </c>
      <c r="G26" s="469">
        <f t="shared" si="2"/>
        <v>1.6204647597656816</v>
      </c>
      <c r="H26" s="6">
        <v>14296</v>
      </c>
      <c r="I26" s="469">
        <f t="shared" si="3"/>
        <v>1.6064076517861958</v>
      </c>
      <c r="J26" s="6">
        <v>14246</v>
      </c>
      <c r="K26" s="469">
        <f t="shared" si="4"/>
        <v>1.603946929915423</v>
      </c>
      <c r="L26" s="6">
        <v>14125</v>
      </c>
      <c r="M26" s="469">
        <f t="shared" si="5"/>
        <v>1.5850999482668264</v>
      </c>
      <c r="N26" s="6">
        <v>14189</v>
      </c>
      <c r="O26" s="469">
        <f t="shared" si="6"/>
        <v>1.5860081642142727</v>
      </c>
      <c r="P26" s="6">
        <v>14445</v>
      </c>
      <c r="Q26" s="469">
        <f t="shared" si="7"/>
        <v>1.5966389341150178</v>
      </c>
      <c r="R26" s="6">
        <v>14679</v>
      </c>
      <c r="S26" s="469">
        <f t="shared" si="8"/>
        <v>1.599296610197191</v>
      </c>
      <c r="T26" s="6">
        <v>14953</v>
      </c>
      <c r="U26" s="469">
        <f t="shared" si="9"/>
        <v>1.6102665937256355</v>
      </c>
      <c r="V26" s="471"/>
      <c r="W26" s="485"/>
      <c r="X26" s="485"/>
      <c r="Y26" s="485"/>
      <c r="Z26" s="485"/>
      <c r="AA26" s="485"/>
      <c r="AB26" s="485"/>
      <c r="AC26" s="470"/>
    </row>
    <row r="27" spans="1:29">
      <c r="A27" s="3" t="s">
        <v>24</v>
      </c>
      <c r="B27" s="6">
        <v>12274</v>
      </c>
      <c r="C27" s="469">
        <f t="shared" si="0"/>
        <v>1.3509363769942382</v>
      </c>
      <c r="D27" s="6">
        <v>12392</v>
      </c>
      <c r="E27" s="469">
        <f t="shared" si="1"/>
        <v>1.3789112921173277</v>
      </c>
      <c r="F27" s="6">
        <v>12634</v>
      </c>
      <c r="G27" s="469">
        <f t="shared" si="2"/>
        <v>1.4075594207548725</v>
      </c>
      <c r="H27" s="6">
        <v>10468</v>
      </c>
      <c r="I27" s="469">
        <f t="shared" si="3"/>
        <v>1.176264360583233</v>
      </c>
      <c r="J27" s="6">
        <v>10690</v>
      </c>
      <c r="K27" s="469">
        <f t="shared" si="4"/>
        <v>1.2035794384947263</v>
      </c>
      <c r="L27" s="6">
        <v>11338</v>
      </c>
      <c r="M27" s="469">
        <f t="shared" si="5"/>
        <v>1.2723442982972941</v>
      </c>
      <c r="N27" s="6">
        <v>10576</v>
      </c>
      <c r="O27" s="469">
        <f t="shared" si="6"/>
        <v>1.1821567654330924</v>
      </c>
      <c r="P27" s="6">
        <v>10755</v>
      </c>
      <c r="Q27" s="469">
        <f t="shared" si="7"/>
        <v>1.1887747827211503</v>
      </c>
      <c r="R27" s="6">
        <v>11111</v>
      </c>
      <c r="S27" s="469">
        <f t="shared" si="8"/>
        <v>1.2105582557327468</v>
      </c>
      <c r="T27" s="6">
        <v>11281</v>
      </c>
      <c r="U27" s="469">
        <f t="shared" si="9"/>
        <v>1.214834310427265</v>
      </c>
      <c r="V27" s="471"/>
      <c r="W27" s="485"/>
      <c r="X27" s="485"/>
      <c r="Y27" s="485"/>
      <c r="Z27" s="485"/>
      <c r="AA27" s="485"/>
      <c r="AB27" s="485"/>
      <c r="AC27" s="470"/>
    </row>
    <row r="28" spans="1:29">
      <c r="A28" s="3" t="s">
        <v>25</v>
      </c>
      <c r="B28" s="6">
        <v>9065</v>
      </c>
      <c r="C28" s="469">
        <f t="shared" si="0"/>
        <v>0.99773816664923975</v>
      </c>
      <c r="D28" s="6">
        <v>9037</v>
      </c>
      <c r="E28" s="469">
        <f t="shared" si="1"/>
        <v>1.0055859705345618</v>
      </c>
      <c r="F28" s="6">
        <v>9076</v>
      </c>
      <c r="G28" s="469">
        <f t="shared" si="2"/>
        <v>1.0111610972590805</v>
      </c>
      <c r="H28" s="6">
        <v>8998</v>
      </c>
      <c r="I28" s="469">
        <f t="shared" si="3"/>
        <v>1.0110839431150105</v>
      </c>
      <c r="J28" s="6">
        <v>8930</v>
      </c>
      <c r="K28" s="469">
        <f t="shared" si="4"/>
        <v>1.0054222998838078</v>
      </c>
      <c r="L28" s="6">
        <v>8873</v>
      </c>
      <c r="M28" s="469">
        <f t="shared" si="5"/>
        <v>0.99572331617497711</v>
      </c>
      <c r="N28" s="6">
        <v>8873</v>
      </c>
      <c r="O28" s="469">
        <f t="shared" si="6"/>
        <v>0.99180001699015019</v>
      </c>
      <c r="P28" s="6">
        <v>8947</v>
      </c>
      <c r="Q28" s="469">
        <f t="shared" si="7"/>
        <v>0.98893240176719022</v>
      </c>
      <c r="R28" s="6">
        <v>8934</v>
      </c>
      <c r="S28" s="469">
        <f t="shared" si="8"/>
        <v>0.97337120481652051</v>
      </c>
      <c r="T28" s="6">
        <v>8940</v>
      </c>
      <c r="U28" s="469">
        <f t="shared" si="9"/>
        <v>0.96273546097152285</v>
      </c>
      <c r="V28" s="471"/>
      <c r="W28" s="485"/>
      <c r="X28" s="485"/>
      <c r="Y28" s="485"/>
      <c r="Z28" s="485"/>
      <c r="AA28" s="485"/>
      <c r="AB28" s="485"/>
      <c r="AC28" s="470"/>
    </row>
    <row r="29" spans="1:29">
      <c r="A29" s="3" t="s">
        <v>26</v>
      </c>
      <c r="B29" s="6">
        <v>5257</v>
      </c>
      <c r="C29" s="469">
        <f t="shared" si="0"/>
        <v>0.57861109123828491</v>
      </c>
      <c r="D29" s="6">
        <v>5119</v>
      </c>
      <c r="E29" s="469">
        <f t="shared" si="1"/>
        <v>0.56961321048649127</v>
      </c>
      <c r="F29" s="6">
        <v>5082</v>
      </c>
      <c r="G29" s="469">
        <f t="shared" si="2"/>
        <v>0.56618782462215156</v>
      </c>
      <c r="H29" s="6">
        <v>4727</v>
      </c>
      <c r="I29" s="469">
        <f t="shared" si="3"/>
        <v>0.53116179140971931</v>
      </c>
      <c r="J29" s="6">
        <v>4805</v>
      </c>
      <c r="K29" s="469">
        <f t="shared" si="4"/>
        <v>0.54099150626446768</v>
      </c>
      <c r="L29" s="6">
        <v>4786</v>
      </c>
      <c r="M29" s="469">
        <f t="shared" si="5"/>
        <v>0.53708236123221464</v>
      </c>
      <c r="N29" s="6">
        <v>4848</v>
      </c>
      <c r="O29" s="469">
        <f t="shared" si="6"/>
        <v>0.54189636902606197</v>
      </c>
      <c r="P29" s="6">
        <v>4757</v>
      </c>
      <c r="Q29" s="469">
        <f t="shared" si="7"/>
        <v>0.52580210519800197</v>
      </c>
      <c r="R29" s="6">
        <v>4693</v>
      </c>
      <c r="S29" s="469">
        <f t="shared" si="8"/>
        <v>0.51130860355987584</v>
      </c>
      <c r="T29" s="6">
        <v>4743</v>
      </c>
      <c r="U29" s="469">
        <f t="shared" si="9"/>
        <v>0.5107666992603952</v>
      </c>
      <c r="V29" s="275"/>
      <c r="W29" s="485"/>
      <c r="X29" s="485"/>
      <c r="Y29" s="485"/>
      <c r="Z29" s="485"/>
      <c r="AA29" s="485"/>
      <c r="AB29" s="485"/>
    </row>
    <row r="30" spans="1:29">
      <c r="A30" s="3" t="s">
        <v>27</v>
      </c>
      <c r="B30" s="6">
        <v>23699</v>
      </c>
      <c r="C30" s="469">
        <f t="shared" si="0"/>
        <v>2.6084276681103509</v>
      </c>
      <c r="D30" s="6">
        <v>23718</v>
      </c>
      <c r="E30" s="469">
        <f t="shared" si="1"/>
        <v>2.6392041661102952</v>
      </c>
      <c r="F30" s="6">
        <v>23805</v>
      </c>
      <c r="G30" s="469">
        <f t="shared" si="2"/>
        <v>2.6521253768457922</v>
      </c>
      <c r="H30" s="6">
        <v>23929</v>
      </c>
      <c r="I30" s="469">
        <f t="shared" si="3"/>
        <v>2.6888450405422413</v>
      </c>
      <c r="J30" s="6">
        <v>23893</v>
      </c>
      <c r="K30" s="469">
        <f t="shared" si="4"/>
        <v>2.6900957459265196</v>
      </c>
      <c r="L30" s="6">
        <v>23772</v>
      </c>
      <c r="M30" s="469">
        <f t="shared" si="5"/>
        <v>2.6676811306335573</v>
      </c>
      <c r="N30" s="6">
        <v>23812</v>
      </c>
      <c r="O30" s="469">
        <f t="shared" si="6"/>
        <v>2.6616411590859301</v>
      </c>
      <c r="P30" s="6">
        <v>23961</v>
      </c>
      <c r="Q30" s="469">
        <f t="shared" si="7"/>
        <v>2.6484642090917232</v>
      </c>
      <c r="R30" s="6">
        <v>24134</v>
      </c>
      <c r="S30" s="469">
        <f t="shared" si="8"/>
        <v>2.6294314592614625</v>
      </c>
      <c r="T30" s="6">
        <v>24201</v>
      </c>
      <c r="U30" s="469">
        <f t="shared" si="9"/>
        <v>2.6061701220326428</v>
      </c>
    </row>
    <row r="31" spans="1:29">
      <c r="A31" s="3" t="s">
        <v>28</v>
      </c>
      <c r="B31" s="6">
        <v>2903</v>
      </c>
      <c r="C31" s="469">
        <f t="shared" si="0"/>
        <v>0.31951835607090379</v>
      </c>
      <c r="D31" s="6">
        <v>2848</v>
      </c>
      <c r="E31" s="469">
        <f t="shared" si="1"/>
        <v>0.3169092446699604</v>
      </c>
      <c r="F31" s="6">
        <v>2815</v>
      </c>
      <c r="G31" s="469">
        <f t="shared" si="2"/>
        <v>0.3136203711750013</v>
      </c>
      <c r="H31" s="6">
        <v>2775</v>
      </c>
      <c r="I31" s="469">
        <f t="shared" si="3"/>
        <v>0.31182017583286886</v>
      </c>
      <c r="J31" s="6">
        <v>2698</v>
      </c>
      <c r="K31" s="469">
        <f t="shared" si="4"/>
        <v>0.30376588634787388</v>
      </c>
      <c r="L31" s="6">
        <v>2658</v>
      </c>
      <c r="M31" s="469">
        <f t="shared" si="5"/>
        <v>0.29827933893757341</v>
      </c>
      <c r="N31" s="6">
        <v>2650</v>
      </c>
      <c r="O31" s="469">
        <f t="shared" si="6"/>
        <v>0.29620985518132514</v>
      </c>
      <c r="P31" s="6">
        <v>2670</v>
      </c>
      <c r="Q31" s="469">
        <f t="shared" si="7"/>
        <v>0.29512121523621304</v>
      </c>
      <c r="R31" s="6">
        <v>2763</v>
      </c>
      <c r="S31" s="469">
        <f t="shared" si="8"/>
        <v>0.30103253177837991</v>
      </c>
      <c r="T31" s="6">
        <v>2852</v>
      </c>
      <c r="U31" s="469">
        <f t="shared" si="9"/>
        <v>0.30712768844415916</v>
      </c>
    </row>
    <row r="32" spans="1:29">
      <c r="A32" s="3" t="s">
        <v>29</v>
      </c>
      <c r="B32" s="6">
        <v>10874</v>
      </c>
      <c r="C32" s="469">
        <f t="shared" si="0"/>
        <v>1.1968455404460929</v>
      </c>
      <c r="D32" s="6">
        <v>10904</v>
      </c>
      <c r="E32" s="469">
        <f t="shared" si="1"/>
        <v>1.2133351137223483</v>
      </c>
      <c r="F32" s="6">
        <v>11078</v>
      </c>
      <c r="G32" s="469">
        <f t="shared" si="2"/>
        <v>1.2342047857465948</v>
      </c>
      <c r="H32" s="6">
        <v>11097</v>
      </c>
      <c r="I32" s="469">
        <f t="shared" si="3"/>
        <v>1.2469436004386831</v>
      </c>
      <c r="J32" s="6">
        <v>11107</v>
      </c>
      <c r="K32" s="469">
        <f t="shared" si="4"/>
        <v>1.2505291696315177</v>
      </c>
      <c r="L32" s="6">
        <v>11114</v>
      </c>
      <c r="M32" s="469">
        <f t="shared" si="5"/>
        <v>1.2472071380557528</v>
      </c>
      <c r="N32" s="6">
        <v>11108</v>
      </c>
      <c r="O32" s="469">
        <f t="shared" si="6"/>
        <v>1.2416222910770414</v>
      </c>
      <c r="P32" s="6">
        <v>11203</v>
      </c>
      <c r="Q32" s="469">
        <f t="shared" si="7"/>
        <v>1.2382932487982377</v>
      </c>
      <c r="R32" s="6">
        <v>11294</v>
      </c>
      <c r="S32" s="469">
        <f t="shared" si="8"/>
        <v>1.2304963495856036</v>
      </c>
      <c r="T32" s="6">
        <v>11287</v>
      </c>
      <c r="U32" s="469">
        <f t="shared" si="9"/>
        <v>1.2154804416091252</v>
      </c>
    </row>
    <row r="33" spans="1:22">
      <c r="A33" s="3" t="s">
        <v>30</v>
      </c>
      <c r="B33" s="6">
        <v>9043</v>
      </c>
      <c r="C33" s="469">
        <f t="shared" si="0"/>
        <v>0.99531673921776886</v>
      </c>
      <c r="D33" s="6">
        <v>9049</v>
      </c>
      <c r="E33" s="469">
        <f t="shared" si="1"/>
        <v>1.0069212622958117</v>
      </c>
      <c r="F33" s="6">
        <v>9069</v>
      </c>
      <c r="G33" s="469">
        <f t="shared" si="2"/>
        <v>1.0103812242224108</v>
      </c>
      <c r="H33" s="6">
        <v>9026</v>
      </c>
      <c r="I33" s="469">
        <f t="shared" si="3"/>
        <v>1.0142302367810718</v>
      </c>
      <c r="J33" s="6">
        <v>9026</v>
      </c>
      <c r="K33" s="469">
        <f t="shared" si="4"/>
        <v>1.016230871080767</v>
      </c>
      <c r="L33" s="6">
        <v>8969</v>
      </c>
      <c r="M33" s="469">
        <f t="shared" si="5"/>
        <v>1.0064963848499233</v>
      </c>
      <c r="N33" s="6">
        <v>8969</v>
      </c>
      <c r="O33" s="469">
        <f t="shared" si="6"/>
        <v>1.0025306381589831</v>
      </c>
      <c r="P33" s="6">
        <v>9040</v>
      </c>
      <c r="Q33" s="469">
        <f t="shared" si="7"/>
        <v>0.99921190476979993</v>
      </c>
      <c r="R33" s="6">
        <v>9185</v>
      </c>
      <c r="S33" s="469">
        <f t="shared" si="8"/>
        <v>1.000717989281368</v>
      </c>
      <c r="T33" s="6">
        <v>9158</v>
      </c>
      <c r="U33" s="469">
        <f t="shared" si="9"/>
        <v>0.98621156057910586</v>
      </c>
    </row>
    <row r="34" spans="1:22">
      <c r="A34" s="3" t="s">
        <v>31</v>
      </c>
      <c r="B34" s="6">
        <v>1831</v>
      </c>
      <c r="C34" s="469">
        <f t="shared" si="0"/>
        <v>0.20152880122832409</v>
      </c>
      <c r="D34" s="6">
        <v>1825</v>
      </c>
      <c r="E34" s="469">
        <f t="shared" si="1"/>
        <v>0.20307562202341212</v>
      </c>
      <c r="F34" s="6">
        <v>1804</v>
      </c>
      <c r="G34" s="469">
        <f t="shared" si="2"/>
        <v>0.2009844225931447</v>
      </c>
      <c r="H34" s="6">
        <v>1715</v>
      </c>
      <c r="I34" s="469">
        <f t="shared" si="3"/>
        <v>0.19271048704625951</v>
      </c>
      <c r="J34" s="6">
        <v>1671</v>
      </c>
      <c r="K34" s="469">
        <f t="shared" si="4"/>
        <v>0.18813669239707087</v>
      </c>
      <c r="L34" s="6">
        <v>1630</v>
      </c>
      <c r="M34" s="469">
        <f t="shared" si="5"/>
        <v>0.18291772854335767</v>
      </c>
      <c r="N34" s="6">
        <v>1615</v>
      </c>
      <c r="O34" s="469">
        <f t="shared" si="6"/>
        <v>0.18052034570484532</v>
      </c>
      <c r="P34" s="6">
        <v>1645</v>
      </c>
      <c r="Q34" s="469">
        <f t="shared" si="7"/>
        <v>0.18182561762680541</v>
      </c>
      <c r="R34" s="6">
        <v>1667</v>
      </c>
      <c r="S34" s="469">
        <f t="shared" si="8"/>
        <v>0.18162187132629726</v>
      </c>
      <c r="T34" s="6">
        <v>1715</v>
      </c>
      <c r="U34" s="469">
        <f t="shared" si="9"/>
        <v>0.18468582948167356</v>
      </c>
    </row>
    <row r="35" spans="1:22">
      <c r="A35" s="192" t="s">
        <v>0</v>
      </c>
      <c r="B35" s="7">
        <v>908555</v>
      </c>
      <c r="C35" s="469">
        <f t="shared" si="0"/>
        <v>100</v>
      </c>
      <c r="D35" s="7">
        <v>898680</v>
      </c>
      <c r="E35" s="469">
        <f t="shared" si="1"/>
        <v>100</v>
      </c>
      <c r="F35" s="7">
        <v>897582</v>
      </c>
      <c r="G35" s="469">
        <f t="shared" si="2"/>
        <v>100</v>
      </c>
      <c r="H35" s="7">
        <v>889936</v>
      </c>
      <c r="I35" s="469">
        <f t="shared" si="3"/>
        <v>100</v>
      </c>
      <c r="J35" s="7">
        <v>888184</v>
      </c>
      <c r="K35" s="469">
        <f t="shared" si="4"/>
        <v>100</v>
      </c>
      <c r="L35" s="7">
        <v>891111</v>
      </c>
      <c r="M35" s="469">
        <f t="shared" si="5"/>
        <v>100</v>
      </c>
      <c r="N35" s="7">
        <v>894636</v>
      </c>
      <c r="O35" s="469">
        <f t="shared" si="6"/>
        <v>100</v>
      </c>
      <c r="P35" s="7">
        <v>904713</v>
      </c>
      <c r="Q35" s="469">
        <f t="shared" si="7"/>
        <v>100</v>
      </c>
      <c r="R35" s="7">
        <v>917841</v>
      </c>
      <c r="S35" s="469">
        <f t="shared" si="8"/>
        <v>100</v>
      </c>
      <c r="T35" s="7">
        <v>928604</v>
      </c>
      <c r="U35" s="469">
        <f t="shared" si="9"/>
        <v>100</v>
      </c>
      <c r="V35" s="6"/>
    </row>
    <row r="36" spans="1:22">
      <c r="V36" s="6"/>
    </row>
    <row r="37" spans="1:22">
      <c r="A37" s="271" t="s">
        <v>492</v>
      </c>
    </row>
    <row r="39" spans="1:22" ht="25.5" customHeight="1">
      <c r="A39" s="486" t="s">
        <v>49</v>
      </c>
      <c r="B39" s="486"/>
      <c r="C39" s="486"/>
      <c r="D39" s="486"/>
      <c r="E39" s="486"/>
      <c r="F39" s="486"/>
      <c r="G39" s="486"/>
      <c r="H39" s="486"/>
      <c r="I39" s="486"/>
      <c r="J39" s="486"/>
      <c r="K39" s="486"/>
      <c r="L39" s="486"/>
      <c r="M39" s="486"/>
      <c r="N39" s="486"/>
      <c r="O39" s="465"/>
    </row>
    <row r="40" spans="1:22">
      <c r="A40" s="10" t="s">
        <v>48</v>
      </c>
    </row>
  </sheetData>
  <sheetProtection password="CCE3" sheet="1" objects="1" scenarios="1"/>
  <mergeCells count="14">
    <mergeCell ref="W19:AB29"/>
    <mergeCell ref="A39:N39"/>
    <mergeCell ref="A2:A3"/>
    <mergeCell ref="A1:U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L24" sqref="L24"/>
    </sheetView>
  </sheetViews>
  <sheetFormatPr baseColWidth="10" defaultColWidth="9.140625" defaultRowHeight="12.75"/>
  <cols>
    <col min="1" max="1" width="81.7109375" style="74" customWidth="1"/>
    <col min="2" max="5" width="19.5703125" style="74" customWidth="1"/>
    <col min="6" max="16384" width="9.140625" style="74"/>
  </cols>
  <sheetData>
    <row r="1" spans="1:9" ht="23.25" customHeight="1">
      <c r="A1" s="530" t="s">
        <v>732</v>
      </c>
      <c r="B1" s="530"/>
      <c r="C1" s="530"/>
      <c r="D1" s="530"/>
      <c r="E1" s="530"/>
    </row>
    <row r="2" spans="1:9" ht="15">
      <c r="A2" s="88" t="s">
        <v>181</v>
      </c>
      <c r="B2" s="89"/>
      <c r="C2" s="89"/>
      <c r="D2" s="89"/>
      <c r="E2" s="89"/>
    </row>
    <row r="3" spans="1:9">
      <c r="A3" s="90" t="s">
        <v>182</v>
      </c>
      <c r="B3" s="91"/>
      <c r="C3" s="91"/>
      <c r="D3" s="91"/>
      <c r="E3" s="91"/>
    </row>
    <row r="4" spans="1:9" ht="25.5">
      <c r="A4" s="75" t="s">
        <v>187</v>
      </c>
      <c r="B4" s="78" t="s">
        <v>183</v>
      </c>
      <c r="C4" s="76" t="s">
        <v>184</v>
      </c>
      <c r="D4" s="78" t="s">
        <v>185</v>
      </c>
      <c r="E4" s="76" t="s">
        <v>186</v>
      </c>
    </row>
    <row r="5" spans="1:9" ht="12.75" customHeight="1">
      <c r="A5" s="77" t="s">
        <v>188</v>
      </c>
      <c r="B5" s="79">
        <v>107.68600000000001</v>
      </c>
      <c r="C5" s="80">
        <v>0.7</v>
      </c>
      <c r="D5" s="80">
        <v>3.5</v>
      </c>
      <c r="E5" s="81">
        <v>2.6</v>
      </c>
    </row>
    <row r="6" spans="1:9">
      <c r="A6" s="77" t="s">
        <v>189</v>
      </c>
      <c r="B6" s="82">
        <v>107.54600000000001</v>
      </c>
      <c r="C6" s="83">
        <v>0.3</v>
      </c>
      <c r="D6" s="83">
        <v>1.3</v>
      </c>
      <c r="E6" s="84">
        <v>1.5</v>
      </c>
    </row>
    <row r="7" spans="1:9">
      <c r="A7" s="77" t="s">
        <v>190</v>
      </c>
      <c r="B7" s="82">
        <v>120.893</v>
      </c>
      <c r="C7" s="83">
        <v>0.7</v>
      </c>
      <c r="D7" s="83">
        <v>2</v>
      </c>
      <c r="E7" s="84">
        <v>1.8</v>
      </c>
    </row>
    <row r="8" spans="1:9">
      <c r="A8" s="77" t="s">
        <v>191</v>
      </c>
      <c r="B8" s="82">
        <v>97.602999999999994</v>
      </c>
      <c r="C8" s="83">
        <v>5.4</v>
      </c>
      <c r="D8" s="83">
        <v>0.9</v>
      </c>
      <c r="E8" s="84">
        <v>-12.5</v>
      </c>
    </row>
    <row r="9" spans="1:9">
      <c r="A9" s="77" t="s">
        <v>192</v>
      </c>
      <c r="B9" s="82">
        <v>116.206</v>
      </c>
      <c r="C9" s="83">
        <v>3.1</v>
      </c>
      <c r="D9" s="83">
        <v>13</v>
      </c>
      <c r="E9" s="84">
        <v>11.7</v>
      </c>
      <c r="I9" s="433"/>
    </row>
    <row r="10" spans="1:9" ht="12.75" customHeight="1">
      <c r="A10" s="77" t="s">
        <v>193</v>
      </c>
      <c r="B10" s="82">
        <v>98.381</v>
      </c>
      <c r="C10" s="83">
        <v>0.5</v>
      </c>
      <c r="D10" s="83">
        <v>0.6</v>
      </c>
      <c r="E10" s="84">
        <v>0.1</v>
      </c>
    </row>
    <row r="11" spans="1:9" ht="12.75" customHeight="1">
      <c r="A11" s="77" t="s">
        <v>194</v>
      </c>
      <c r="B11" s="82">
        <v>99.474999999999994</v>
      </c>
      <c r="C11" s="83">
        <v>0</v>
      </c>
      <c r="D11" s="83">
        <v>0.2</v>
      </c>
      <c r="E11" s="84">
        <v>0.3</v>
      </c>
    </row>
    <row r="12" spans="1:9" ht="12.75" customHeight="1">
      <c r="A12" s="77" t="s">
        <v>195</v>
      </c>
      <c r="B12" s="82">
        <v>116.386</v>
      </c>
      <c r="C12" s="83">
        <v>0.2</v>
      </c>
      <c r="D12" s="83">
        <v>8.6</v>
      </c>
      <c r="E12" s="84">
        <v>8.5</v>
      </c>
    </row>
    <row r="13" spans="1:9" ht="12.75" customHeight="1">
      <c r="A13" s="77" t="s">
        <v>196</v>
      </c>
      <c r="B13" s="82">
        <v>101.2</v>
      </c>
      <c r="C13" s="83">
        <v>0.1</v>
      </c>
      <c r="D13" s="83">
        <v>-2.8</v>
      </c>
      <c r="E13" s="84">
        <v>0.5</v>
      </c>
    </row>
    <row r="14" spans="1:9" ht="12.75" customHeight="1">
      <c r="A14" s="77" t="s">
        <v>197</v>
      </c>
      <c r="B14" s="82">
        <v>98.887</v>
      </c>
      <c r="C14" s="83">
        <v>-1</v>
      </c>
      <c r="D14" s="83">
        <v>0.5</v>
      </c>
      <c r="E14" s="84">
        <v>-0.2</v>
      </c>
    </row>
    <row r="15" spans="1:9" ht="12.75" customHeight="1">
      <c r="A15" s="77" t="s">
        <v>198</v>
      </c>
      <c r="B15" s="82">
        <v>102.375</v>
      </c>
      <c r="C15" s="83">
        <v>1.2</v>
      </c>
      <c r="D15" s="83">
        <v>0.2</v>
      </c>
      <c r="E15" s="84">
        <v>0.1</v>
      </c>
    </row>
    <row r="16" spans="1:9" ht="12.75" customHeight="1">
      <c r="A16" s="77" t="s">
        <v>199</v>
      </c>
      <c r="B16" s="82">
        <v>107.869</v>
      </c>
      <c r="C16" s="83">
        <v>-0.3</v>
      </c>
      <c r="D16" s="83">
        <v>1.6</v>
      </c>
      <c r="E16" s="84">
        <v>1.1000000000000001</v>
      </c>
    </row>
    <row r="17" spans="1:13" ht="12.75" customHeight="1">
      <c r="A17" s="77" t="s">
        <v>200</v>
      </c>
      <c r="B17" s="85">
        <v>105.024</v>
      </c>
      <c r="C17" s="86">
        <v>0.2</v>
      </c>
      <c r="D17" s="86">
        <v>1.2</v>
      </c>
      <c r="E17" s="87">
        <v>1.2</v>
      </c>
    </row>
    <row r="18" spans="1:13" ht="12.75" customHeight="1">
      <c r="A18" s="75" t="s">
        <v>201</v>
      </c>
      <c r="B18" s="75"/>
      <c r="C18" s="75"/>
      <c r="D18" s="75"/>
      <c r="E18" s="75"/>
    </row>
    <row r="19" spans="1:13" ht="12.75" customHeight="1">
      <c r="A19" s="77" t="s">
        <v>188</v>
      </c>
      <c r="B19" s="79">
        <v>106.779</v>
      </c>
      <c r="C19" s="80">
        <v>0.9</v>
      </c>
      <c r="D19" s="80">
        <v>2.9</v>
      </c>
      <c r="E19" s="81">
        <v>2.5</v>
      </c>
    </row>
    <row r="20" spans="1:13" ht="12.75" customHeight="1">
      <c r="A20" s="77" t="s">
        <v>189</v>
      </c>
      <c r="B20" s="82">
        <v>108.402</v>
      </c>
      <c r="C20" s="83">
        <v>-0.4</v>
      </c>
      <c r="D20" s="83">
        <v>0.9</v>
      </c>
      <c r="E20" s="84">
        <v>0.9</v>
      </c>
    </row>
    <row r="21" spans="1:13" ht="12.75" customHeight="1">
      <c r="A21" s="77" t="s">
        <v>190</v>
      </c>
      <c r="B21" s="82">
        <v>119.991</v>
      </c>
      <c r="C21" s="83">
        <v>0.2</v>
      </c>
      <c r="D21" s="83">
        <v>1.3</v>
      </c>
      <c r="E21" s="84">
        <v>1.4</v>
      </c>
    </row>
    <row r="22" spans="1:13" ht="12.75" customHeight="1">
      <c r="A22" s="77" t="s">
        <v>191</v>
      </c>
      <c r="B22" s="82">
        <v>99.179000000000002</v>
      </c>
      <c r="C22" s="83">
        <v>8.6</v>
      </c>
      <c r="D22" s="83">
        <v>1</v>
      </c>
      <c r="E22" s="84">
        <v>-9.5</v>
      </c>
    </row>
    <row r="23" spans="1:13" ht="12.75" customHeight="1">
      <c r="A23" s="77" t="s">
        <v>192</v>
      </c>
      <c r="B23" s="82">
        <v>114.946</v>
      </c>
      <c r="C23" s="83">
        <v>3.5</v>
      </c>
      <c r="D23" s="83">
        <v>13.1</v>
      </c>
      <c r="E23" s="84">
        <v>11.8</v>
      </c>
    </row>
    <row r="24" spans="1:13" ht="12.75" customHeight="1">
      <c r="A24" s="77" t="s">
        <v>193</v>
      </c>
      <c r="B24" s="82">
        <v>97.852000000000004</v>
      </c>
      <c r="C24" s="83">
        <v>0.3</v>
      </c>
      <c r="D24" s="83">
        <v>0.1</v>
      </c>
      <c r="E24" s="84">
        <v>-0.2</v>
      </c>
    </row>
    <row r="25" spans="1:13" ht="12.75" customHeight="1">
      <c r="A25" s="77" t="s">
        <v>194</v>
      </c>
      <c r="B25" s="82">
        <v>101.676</v>
      </c>
      <c r="C25" s="83">
        <v>0</v>
      </c>
      <c r="D25" s="83">
        <v>0.7</v>
      </c>
      <c r="E25" s="84">
        <v>1</v>
      </c>
    </row>
    <row r="26" spans="1:13" ht="12.75" customHeight="1">
      <c r="A26" s="77" t="s">
        <v>195</v>
      </c>
      <c r="B26" s="82">
        <v>110.529</v>
      </c>
      <c r="C26" s="83">
        <v>0.5</v>
      </c>
      <c r="D26" s="83">
        <v>5.4</v>
      </c>
      <c r="E26" s="84">
        <v>7</v>
      </c>
    </row>
    <row r="27" spans="1:13">
      <c r="A27" s="77" t="s">
        <v>196</v>
      </c>
      <c r="B27" s="82">
        <v>99.156000000000006</v>
      </c>
      <c r="C27" s="83">
        <v>0.1</v>
      </c>
      <c r="D27" s="83">
        <v>-2.9</v>
      </c>
      <c r="E27" s="84">
        <v>0.4</v>
      </c>
      <c r="G27" s="305"/>
      <c r="H27" s="305"/>
      <c r="I27" s="305"/>
      <c r="J27" s="305"/>
      <c r="K27" s="305"/>
      <c r="L27" s="305"/>
      <c r="M27" s="305"/>
    </row>
    <row r="28" spans="1:13">
      <c r="A28" s="77" t="s">
        <v>197</v>
      </c>
      <c r="B28" s="82">
        <v>97.230999999999995</v>
      </c>
      <c r="C28" s="83">
        <v>0</v>
      </c>
      <c r="D28" s="83">
        <v>0.6</v>
      </c>
      <c r="E28" s="84">
        <v>0.8</v>
      </c>
    </row>
    <row r="29" spans="1:13">
      <c r="A29" s="77" t="s">
        <v>198</v>
      </c>
      <c r="B29" s="82">
        <v>102.339</v>
      </c>
      <c r="C29" s="83">
        <v>0.4</v>
      </c>
      <c r="D29" s="83">
        <v>1.3</v>
      </c>
      <c r="E29" s="84">
        <v>0.4</v>
      </c>
    </row>
    <row r="30" spans="1:13">
      <c r="A30" s="77" t="s">
        <v>199</v>
      </c>
      <c r="B30" s="82">
        <v>109.057</v>
      </c>
      <c r="C30" s="83">
        <v>-0.1</v>
      </c>
      <c r="D30" s="83">
        <v>2.2999999999999998</v>
      </c>
      <c r="E30" s="84">
        <v>1.5</v>
      </c>
    </row>
    <row r="31" spans="1:13">
      <c r="A31" s="77" t="s">
        <v>200</v>
      </c>
      <c r="B31" s="85">
        <v>105.10899999999999</v>
      </c>
      <c r="C31" s="86">
        <v>0.5</v>
      </c>
      <c r="D31" s="86">
        <v>0.9</v>
      </c>
      <c r="E31" s="87">
        <v>0.7</v>
      </c>
    </row>
    <row r="32" spans="1:13">
      <c r="A32" s="75" t="s">
        <v>202</v>
      </c>
      <c r="B32" s="75"/>
      <c r="C32" s="75"/>
      <c r="D32" s="75"/>
      <c r="E32" s="75"/>
    </row>
    <row r="33" spans="1:5">
      <c r="A33" s="77" t="s">
        <v>188</v>
      </c>
      <c r="B33" s="79">
        <v>107.2</v>
      </c>
      <c r="C33" s="80">
        <v>0.8</v>
      </c>
      <c r="D33" s="80">
        <v>3.2</v>
      </c>
      <c r="E33" s="81">
        <v>2.5</v>
      </c>
    </row>
    <row r="34" spans="1:5">
      <c r="A34" s="77" t="s">
        <v>189</v>
      </c>
      <c r="B34" s="82">
        <v>108.004</v>
      </c>
      <c r="C34" s="83">
        <v>0</v>
      </c>
      <c r="D34" s="83">
        <v>1.1000000000000001</v>
      </c>
      <c r="E34" s="84">
        <v>1.2</v>
      </c>
    </row>
    <row r="35" spans="1:5">
      <c r="A35" s="77" t="s">
        <v>190</v>
      </c>
      <c r="B35" s="82">
        <v>120.40300000000001</v>
      </c>
      <c r="C35" s="83">
        <v>0.4</v>
      </c>
      <c r="D35" s="83">
        <v>1.6</v>
      </c>
      <c r="E35" s="84">
        <v>1.6</v>
      </c>
    </row>
    <row r="36" spans="1:5">
      <c r="A36" s="77" t="s">
        <v>191</v>
      </c>
      <c r="B36" s="82">
        <v>98.436999999999998</v>
      </c>
      <c r="C36" s="83">
        <v>7.1</v>
      </c>
      <c r="D36" s="83">
        <v>1</v>
      </c>
      <c r="E36" s="84">
        <v>-10.9</v>
      </c>
    </row>
    <row r="37" spans="1:5">
      <c r="A37" s="77" t="s">
        <v>192</v>
      </c>
      <c r="B37" s="82">
        <v>115.556</v>
      </c>
      <c r="C37" s="83">
        <v>3.3</v>
      </c>
      <c r="D37" s="83">
        <v>13</v>
      </c>
      <c r="E37" s="84">
        <v>11.8</v>
      </c>
    </row>
    <row r="38" spans="1:5" ht="12.75" customHeight="1">
      <c r="A38" s="77" t="s">
        <v>193</v>
      </c>
      <c r="B38" s="82">
        <v>98.100999999999999</v>
      </c>
      <c r="C38" s="83">
        <v>0.4</v>
      </c>
      <c r="D38" s="83">
        <v>0.3</v>
      </c>
      <c r="E38" s="84">
        <v>0</v>
      </c>
    </row>
    <row r="39" spans="1:5">
      <c r="A39" s="77" t="s">
        <v>194</v>
      </c>
      <c r="B39" s="82">
        <v>100.661</v>
      </c>
      <c r="C39" s="83">
        <v>0</v>
      </c>
      <c r="D39" s="83">
        <v>0.5</v>
      </c>
      <c r="E39" s="84">
        <v>0.7</v>
      </c>
    </row>
    <row r="40" spans="1:5">
      <c r="A40" s="77" t="s">
        <v>195</v>
      </c>
      <c r="B40" s="82">
        <v>113.212</v>
      </c>
      <c r="C40" s="83">
        <v>0.4</v>
      </c>
      <c r="D40" s="83">
        <v>6.9</v>
      </c>
      <c r="E40" s="84">
        <v>7.7</v>
      </c>
    </row>
    <row r="41" spans="1:5">
      <c r="A41" s="77" t="s">
        <v>196</v>
      </c>
      <c r="B41" s="82">
        <v>100.163</v>
      </c>
      <c r="C41" s="83">
        <v>0.1</v>
      </c>
      <c r="D41" s="83">
        <v>-2.8</v>
      </c>
      <c r="E41" s="84">
        <v>0.5</v>
      </c>
    </row>
    <row r="42" spans="1:5">
      <c r="A42" s="77" t="s">
        <v>197</v>
      </c>
      <c r="B42" s="82">
        <v>98.027000000000001</v>
      </c>
      <c r="C42" s="83">
        <v>-0.5</v>
      </c>
      <c r="D42" s="83">
        <v>0.5</v>
      </c>
      <c r="E42" s="84">
        <v>0.3</v>
      </c>
    </row>
    <row r="43" spans="1:5">
      <c r="A43" s="77" t="s">
        <v>198</v>
      </c>
      <c r="B43" s="82">
        <v>102.36</v>
      </c>
      <c r="C43" s="83">
        <v>0.8</v>
      </c>
      <c r="D43" s="83">
        <v>0.8</v>
      </c>
      <c r="E43" s="84">
        <v>0.3</v>
      </c>
    </row>
    <row r="44" spans="1:5">
      <c r="A44" s="77" t="s">
        <v>199</v>
      </c>
      <c r="B44" s="82">
        <v>108.515</v>
      </c>
      <c r="C44" s="83">
        <v>-0.2</v>
      </c>
      <c r="D44" s="83">
        <v>2</v>
      </c>
      <c r="E44" s="84">
        <v>1.3</v>
      </c>
    </row>
    <row r="45" spans="1:5">
      <c r="A45" s="77" t="s">
        <v>200</v>
      </c>
      <c r="B45" s="85">
        <v>105.071</v>
      </c>
      <c r="C45" s="86">
        <v>0.4</v>
      </c>
      <c r="D45" s="86">
        <v>1</v>
      </c>
      <c r="E45" s="87">
        <v>0.9</v>
      </c>
    </row>
    <row r="46" spans="1:5">
      <c r="A46" s="75" t="s">
        <v>203</v>
      </c>
      <c r="B46" s="75"/>
      <c r="C46" s="75"/>
      <c r="D46" s="75"/>
      <c r="E46" s="75"/>
    </row>
    <row r="47" spans="1:5">
      <c r="A47" s="77" t="s">
        <v>188</v>
      </c>
      <c r="B47" s="79">
        <v>107.887</v>
      </c>
      <c r="C47" s="80">
        <v>0.8</v>
      </c>
      <c r="D47" s="80">
        <v>4</v>
      </c>
      <c r="E47" s="81">
        <v>3.1</v>
      </c>
    </row>
    <row r="48" spans="1:5">
      <c r="A48" s="77" t="s">
        <v>189</v>
      </c>
      <c r="B48" s="82">
        <v>108.054</v>
      </c>
      <c r="C48" s="83">
        <v>-0.1</v>
      </c>
      <c r="D48" s="83">
        <v>1.8</v>
      </c>
      <c r="E48" s="84">
        <v>1.7</v>
      </c>
    </row>
    <row r="49" spans="1:5">
      <c r="A49" s="77" t="s">
        <v>190</v>
      </c>
      <c r="B49" s="82">
        <v>105.23699999999999</v>
      </c>
      <c r="C49" s="83">
        <v>0.5</v>
      </c>
      <c r="D49" s="83">
        <v>0.3</v>
      </c>
      <c r="E49" s="84">
        <v>0.9</v>
      </c>
    </row>
    <row r="50" spans="1:5">
      <c r="A50" s="77" t="s">
        <v>191</v>
      </c>
      <c r="B50" s="82">
        <v>100.178</v>
      </c>
      <c r="C50" s="83">
        <v>5.3</v>
      </c>
      <c r="D50" s="83">
        <v>1.1000000000000001</v>
      </c>
      <c r="E50" s="84">
        <v>-11.3</v>
      </c>
    </row>
    <row r="51" spans="1:5">
      <c r="A51" s="77" t="s">
        <v>192</v>
      </c>
      <c r="B51" s="82">
        <v>116.68899999999999</v>
      </c>
      <c r="C51" s="83">
        <v>3.5</v>
      </c>
      <c r="D51" s="83">
        <v>14.5</v>
      </c>
      <c r="E51" s="84">
        <v>13.6</v>
      </c>
    </row>
    <row r="52" spans="1:5" ht="12.75" customHeight="1">
      <c r="A52" s="77" t="s">
        <v>193</v>
      </c>
      <c r="B52" s="82">
        <v>101.611</v>
      </c>
      <c r="C52" s="83">
        <v>0.3</v>
      </c>
      <c r="D52" s="83">
        <v>0.9</v>
      </c>
      <c r="E52" s="84">
        <v>0.5</v>
      </c>
    </row>
    <row r="53" spans="1:5">
      <c r="A53" s="77" t="s">
        <v>194</v>
      </c>
      <c r="B53" s="82">
        <v>103.131</v>
      </c>
      <c r="C53" s="83">
        <v>0.1</v>
      </c>
      <c r="D53" s="83">
        <v>0.8</v>
      </c>
      <c r="E53" s="84">
        <v>0.5</v>
      </c>
    </row>
    <row r="54" spans="1:5">
      <c r="A54" s="77" t="s">
        <v>195</v>
      </c>
      <c r="B54" s="82">
        <v>114.271</v>
      </c>
      <c r="C54" s="83">
        <v>0.5</v>
      </c>
      <c r="D54" s="83">
        <v>9.8000000000000007</v>
      </c>
      <c r="E54" s="84">
        <v>8.6999999999999993</v>
      </c>
    </row>
    <row r="55" spans="1:5">
      <c r="A55" s="77" t="s">
        <v>196</v>
      </c>
      <c r="B55" s="82">
        <v>100.246</v>
      </c>
      <c r="C55" s="83">
        <v>0.1</v>
      </c>
      <c r="D55" s="83">
        <v>-2.8</v>
      </c>
      <c r="E55" s="84">
        <v>0.5</v>
      </c>
    </row>
    <row r="56" spans="1:5">
      <c r="A56" s="77" t="s">
        <v>197</v>
      </c>
      <c r="B56" s="82">
        <v>100.249</v>
      </c>
      <c r="C56" s="83">
        <v>-0.7</v>
      </c>
      <c r="D56" s="83">
        <v>0.9</v>
      </c>
      <c r="E56" s="84">
        <v>0.7</v>
      </c>
    </row>
    <row r="57" spans="1:5">
      <c r="A57" s="77" t="s">
        <v>198</v>
      </c>
      <c r="B57" s="82">
        <v>103.783</v>
      </c>
      <c r="C57" s="83">
        <v>0.6</v>
      </c>
      <c r="D57" s="83">
        <v>0</v>
      </c>
      <c r="E57" s="84">
        <v>0.7</v>
      </c>
    </row>
    <row r="58" spans="1:5">
      <c r="A58" s="77" t="s">
        <v>199</v>
      </c>
      <c r="B58" s="82">
        <v>108.792</v>
      </c>
      <c r="C58" s="83">
        <v>-0.1</v>
      </c>
      <c r="D58" s="83">
        <v>1.4</v>
      </c>
      <c r="E58" s="84">
        <v>2.2999999999999998</v>
      </c>
    </row>
    <row r="59" spans="1:5">
      <c r="A59" s="77" t="s">
        <v>200</v>
      </c>
      <c r="B59" s="85">
        <v>105.791</v>
      </c>
      <c r="C59" s="86">
        <v>0.1</v>
      </c>
      <c r="D59" s="86">
        <v>0.9</v>
      </c>
      <c r="E59" s="87">
        <v>0.7</v>
      </c>
    </row>
    <row r="65" spans="1:1">
      <c r="A65" s="10" t="s">
        <v>204</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L28" sqref="L28"/>
    </sheetView>
  </sheetViews>
  <sheetFormatPr baseColWidth="10" defaultRowHeight="15"/>
  <cols>
    <col min="2" max="2" width="14" customWidth="1"/>
  </cols>
  <sheetData>
    <row r="1" spans="1:20" ht="21" customHeight="1">
      <c r="A1" s="530" t="s">
        <v>276</v>
      </c>
      <c r="B1" s="530"/>
      <c r="C1" s="530"/>
      <c r="D1" s="530"/>
      <c r="E1" s="530"/>
      <c r="F1" s="530"/>
      <c r="G1" s="530"/>
      <c r="H1" s="530"/>
      <c r="I1" s="530"/>
      <c r="J1" s="530"/>
      <c r="K1" s="530"/>
    </row>
    <row r="2" spans="1:20">
      <c r="A2" s="141" t="s">
        <v>181</v>
      </c>
      <c r="B2" s="141"/>
      <c r="C2" s="141"/>
      <c r="D2" s="141"/>
      <c r="E2" s="141"/>
      <c r="F2" s="141"/>
      <c r="G2" s="141"/>
      <c r="H2" s="141"/>
      <c r="I2" s="141"/>
      <c r="J2" s="141"/>
      <c r="K2" s="141"/>
    </row>
    <row r="3" spans="1:20">
      <c r="A3" s="142" t="s">
        <v>277</v>
      </c>
      <c r="B3" s="142"/>
      <c r="C3" s="142"/>
      <c r="D3" s="142"/>
      <c r="E3" s="142"/>
      <c r="F3" s="142"/>
      <c r="G3" s="142"/>
      <c r="H3" s="142"/>
      <c r="I3" s="142"/>
      <c r="J3" s="142"/>
      <c r="K3" s="142"/>
    </row>
    <row r="4" spans="1:20">
      <c r="A4" s="78" t="s">
        <v>94</v>
      </c>
      <c r="B4" s="76" t="s">
        <v>278</v>
      </c>
    </row>
    <row r="5" spans="1:20">
      <c r="A5" s="75" t="s">
        <v>733</v>
      </c>
      <c r="B5" s="143">
        <v>107.68600000000001</v>
      </c>
      <c r="L5" s="74"/>
      <c r="M5" s="304"/>
    </row>
    <row r="6" spans="1:20" ht="15" customHeight="1">
      <c r="A6" s="75" t="s">
        <v>683</v>
      </c>
      <c r="B6" s="143">
        <v>106.89400000000001</v>
      </c>
      <c r="K6" s="531" t="s">
        <v>734</v>
      </c>
      <c r="L6" s="531"/>
      <c r="M6" s="531"/>
      <c r="N6" s="531"/>
      <c r="O6" s="531"/>
      <c r="P6" s="531"/>
      <c r="Q6" s="531"/>
    </row>
    <row r="7" spans="1:20">
      <c r="A7" s="75" t="s">
        <v>678</v>
      </c>
      <c r="B7" s="143">
        <v>106.319</v>
      </c>
      <c r="K7" s="531"/>
      <c r="L7" s="531"/>
      <c r="M7" s="531"/>
      <c r="N7" s="531"/>
      <c r="O7" s="531"/>
      <c r="P7" s="531"/>
      <c r="Q7" s="531"/>
    </row>
    <row r="8" spans="1:20">
      <c r="A8" s="75" t="s">
        <v>669</v>
      </c>
      <c r="B8" s="143">
        <v>106.869</v>
      </c>
      <c r="K8" s="531"/>
      <c r="L8" s="531"/>
      <c r="M8" s="531"/>
      <c r="N8" s="531"/>
      <c r="O8" s="531"/>
      <c r="P8" s="531"/>
      <c r="Q8" s="531"/>
    </row>
    <row r="9" spans="1:20">
      <c r="A9" s="75" t="s">
        <v>658</v>
      </c>
      <c r="B9" s="143">
        <v>106.639</v>
      </c>
      <c r="K9" s="531"/>
      <c r="L9" s="531"/>
      <c r="M9" s="531"/>
      <c r="N9" s="531"/>
      <c r="O9" s="531"/>
      <c r="P9" s="531"/>
      <c r="Q9" s="531"/>
    </row>
    <row r="10" spans="1:20">
      <c r="A10" s="75" t="s">
        <v>654</v>
      </c>
      <c r="B10" s="143">
        <v>106.086</v>
      </c>
      <c r="K10" s="531"/>
      <c r="L10" s="531"/>
      <c r="M10" s="531"/>
      <c r="N10" s="531"/>
      <c r="O10" s="531"/>
      <c r="P10" s="531"/>
      <c r="Q10" s="531"/>
    </row>
    <row r="11" spans="1:20">
      <c r="A11" s="75" t="s">
        <v>621</v>
      </c>
      <c r="B11" s="143">
        <v>105.20399999999999</v>
      </c>
      <c r="K11" s="531"/>
      <c r="L11" s="531"/>
      <c r="M11" s="531"/>
      <c r="N11" s="531"/>
      <c r="O11" s="531"/>
      <c r="P11" s="531"/>
      <c r="Q11" s="531"/>
    </row>
    <row r="12" spans="1:20" ht="15" customHeight="1">
      <c r="A12" s="75" t="s">
        <v>618</v>
      </c>
      <c r="B12" s="143">
        <v>104.315</v>
      </c>
      <c r="K12" s="531"/>
      <c r="L12" s="531"/>
      <c r="M12" s="531"/>
      <c r="N12" s="531"/>
      <c r="O12" s="531"/>
      <c r="P12" s="531"/>
      <c r="Q12" s="531"/>
      <c r="T12" s="306"/>
    </row>
    <row r="13" spans="1:20">
      <c r="A13" s="75" t="s">
        <v>575</v>
      </c>
      <c r="B13" s="143">
        <v>104.77800000000001</v>
      </c>
      <c r="K13" s="531"/>
      <c r="L13" s="531"/>
      <c r="M13" s="531"/>
      <c r="N13" s="531"/>
      <c r="O13" s="531"/>
      <c r="P13" s="531"/>
      <c r="Q13" s="531"/>
      <c r="T13" s="306"/>
    </row>
    <row r="14" spans="1:20">
      <c r="A14" s="75" t="s">
        <v>573</v>
      </c>
      <c r="B14" s="143">
        <v>104.94799999999999</v>
      </c>
      <c r="K14" s="531"/>
      <c r="L14" s="531"/>
      <c r="M14" s="531"/>
      <c r="N14" s="531"/>
      <c r="O14" s="531"/>
      <c r="P14" s="531"/>
      <c r="Q14" s="531"/>
      <c r="T14" s="306"/>
    </row>
    <row r="15" spans="1:20">
      <c r="A15" s="75" t="s">
        <v>571</v>
      </c>
      <c r="B15" s="143">
        <v>104.797</v>
      </c>
      <c r="K15" s="531"/>
      <c r="L15" s="531"/>
      <c r="M15" s="531"/>
      <c r="N15" s="531"/>
      <c r="O15" s="531"/>
      <c r="P15" s="531"/>
      <c r="Q15" s="531"/>
      <c r="T15" s="306"/>
    </row>
    <row r="16" spans="1:20">
      <c r="A16" s="75" t="s">
        <v>568</v>
      </c>
      <c r="B16" s="143">
        <v>104.794</v>
      </c>
      <c r="K16" s="306"/>
      <c r="L16" s="306"/>
      <c r="M16" s="306"/>
      <c r="T16" s="306"/>
    </row>
    <row r="17" spans="1:20">
      <c r="A17" s="75" t="s">
        <v>559</v>
      </c>
      <c r="B17" s="143">
        <v>104.041</v>
      </c>
      <c r="K17" s="306"/>
      <c r="L17" s="306"/>
      <c r="M17" s="306"/>
      <c r="T17" s="306"/>
    </row>
    <row r="18" spans="1:20">
      <c r="K18" s="306"/>
      <c r="L18" s="306"/>
      <c r="M18" s="306"/>
      <c r="N18" s="275"/>
      <c r="T18" s="306"/>
    </row>
    <row r="19" spans="1:20">
      <c r="K19" s="306"/>
      <c r="L19" s="306"/>
      <c r="M19" s="306"/>
      <c r="N19" s="306"/>
      <c r="O19" s="306"/>
      <c r="P19" s="306"/>
      <c r="Q19" s="306"/>
      <c r="R19" s="306"/>
      <c r="S19" s="306"/>
      <c r="T19" s="306"/>
    </row>
    <row r="20" spans="1:20">
      <c r="K20" s="306"/>
      <c r="L20" s="306"/>
      <c r="M20" s="306"/>
      <c r="N20" s="306"/>
      <c r="O20" s="306"/>
      <c r="P20" s="306"/>
      <c r="Q20" s="306"/>
      <c r="R20" s="306"/>
      <c r="S20" s="306"/>
      <c r="T20" s="306"/>
    </row>
    <row r="21" spans="1:20">
      <c r="J21" s="313"/>
      <c r="K21" s="306"/>
      <c r="L21" s="306"/>
      <c r="M21" s="306"/>
      <c r="N21" s="306"/>
      <c r="O21" s="306"/>
      <c r="P21" s="306"/>
      <c r="Q21" s="306"/>
      <c r="R21" s="306"/>
      <c r="S21" s="306"/>
      <c r="T21" s="306"/>
    </row>
    <row r="22" spans="1:20">
      <c r="A22" s="10" t="s">
        <v>204</v>
      </c>
      <c r="K22" s="306"/>
      <c r="L22" s="306"/>
      <c r="M22" s="306"/>
      <c r="N22" s="306"/>
      <c r="O22" s="306"/>
      <c r="P22" s="306"/>
      <c r="Q22" s="306"/>
      <c r="R22" s="306"/>
      <c r="S22" s="306"/>
      <c r="T22" s="306"/>
    </row>
    <row r="23" spans="1:20">
      <c r="A23" s="10" t="s">
        <v>48</v>
      </c>
      <c r="N23" s="306"/>
      <c r="O23" s="306"/>
      <c r="P23" s="306"/>
      <c r="Q23" s="306"/>
      <c r="R23" s="306"/>
      <c r="S23" s="306"/>
      <c r="T23" s="306"/>
    </row>
    <row r="24" spans="1:20">
      <c r="L24" s="313"/>
      <c r="N24" s="306"/>
      <c r="O24" s="306"/>
      <c r="P24" s="306"/>
      <c r="Q24" s="306"/>
      <c r="R24" s="306"/>
      <c r="S24" s="306"/>
      <c r="T24" s="306"/>
    </row>
    <row r="25" spans="1:20">
      <c r="N25" s="306"/>
      <c r="O25" s="306"/>
      <c r="P25" s="306"/>
      <c r="Q25" s="306"/>
      <c r="R25" s="306"/>
      <c r="S25" s="306"/>
      <c r="T25" s="306"/>
    </row>
    <row r="26" spans="1:20">
      <c r="N26" s="306"/>
      <c r="O26" s="306"/>
      <c r="P26" s="306"/>
      <c r="Q26" s="306"/>
      <c r="R26" s="306"/>
      <c r="S26" s="306"/>
      <c r="T26" s="306"/>
    </row>
    <row r="27" spans="1:20">
      <c r="N27" s="306"/>
      <c r="O27" s="306"/>
      <c r="P27" s="306"/>
      <c r="Q27" s="306"/>
      <c r="R27" s="306"/>
      <c r="S27" s="306"/>
      <c r="T27" s="306"/>
    </row>
    <row r="28" spans="1:20">
      <c r="N28" s="306"/>
      <c r="O28" s="306"/>
      <c r="P28" s="306"/>
      <c r="Q28" s="306"/>
      <c r="R28" s="306"/>
      <c r="S28" s="306"/>
      <c r="T28" s="306"/>
    </row>
    <row r="29" spans="1:20">
      <c r="N29" s="306"/>
      <c r="O29" s="306"/>
      <c r="P29" s="306"/>
      <c r="Q29" s="306"/>
      <c r="R29" s="306"/>
      <c r="S29" s="306"/>
      <c r="T29" s="306"/>
    </row>
    <row r="30" spans="1:20">
      <c r="N30" s="306"/>
      <c r="O30" s="306"/>
      <c r="P30" s="306"/>
      <c r="Q30" s="306"/>
      <c r="R30" s="306"/>
      <c r="S30" s="306"/>
      <c r="T30" s="306"/>
    </row>
    <row r="31" spans="1:20">
      <c r="N31" s="306"/>
      <c r="O31" s="306"/>
      <c r="P31" s="306"/>
      <c r="Q31" s="306"/>
      <c r="R31" s="306"/>
      <c r="S31" s="306"/>
      <c r="T31" s="306"/>
    </row>
    <row r="32" spans="1:20">
      <c r="N32" s="306"/>
      <c r="O32" s="306"/>
      <c r="P32" s="306"/>
      <c r="Q32" s="306"/>
      <c r="R32" s="306"/>
      <c r="S32" s="306"/>
      <c r="T32" s="306"/>
    </row>
    <row r="33" spans="14:20">
      <c r="N33" s="306"/>
      <c r="O33" s="306"/>
      <c r="P33" s="306"/>
      <c r="Q33" s="306"/>
      <c r="R33" s="306"/>
      <c r="S33" s="306"/>
      <c r="T33" s="306"/>
    </row>
    <row r="34" spans="14:20">
      <c r="N34" s="306"/>
      <c r="O34" s="306"/>
      <c r="P34" s="306"/>
      <c r="Q34" s="306"/>
      <c r="R34" s="306"/>
      <c r="S34" s="306"/>
      <c r="T34" s="306"/>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M22" sqref="M22"/>
    </sheetView>
  </sheetViews>
  <sheetFormatPr baseColWidth="10" defaultRowHeight="15"/>
  <cols>
    <col min="1" max="1" width="22.5703125" style="274" customWidth="1"/>
    <col min="2" max="2" width="17.85546875" style="274" bestFit="1" customWidth="1"/>
    <col min="3" max="3" width="17.85546875" style="383" customWidth="1"/>
    <col min="4" max="4" width="17.85546875" style="274" bestFit="1" customWidth="1"/>
    <col min="5" max="5" width="17.85546875" style="383" customWidth="1"/>
    <col min="6" max="6" width="18.140625" style="274" customWidth="1"/>
    <col min="7" max="7" width="11.42578125" style="274"/>
    <col min="8" max="8" width="12.85546875" style="274" bestFit="1" customWidth="1"/>
    <col min="9" max="9" width="12.42578125" style="274" bestFit="1" customWidth="1"/>
    <col min="10" max="10" width="13.5703125" style="274" bestFit="1" customWidth="1"/>
    <col min="11" max="11" width="11.42578125" style="274"/>
    <col min="12" max="12" width="15.28515625" style="274" bestFit="1" customWidth="1"/>
    <col min="13" max="13" width="21.85546875" style="274" customWidth="1"/>
    <col min="14" max="14" width="21.85546875" style="383" customWidth="1"/>
    <col min="15" max="15" width="21.85546875" style="274" customWidth="1"/>
    <col min="16" max="16" width="14.5703125" style="274" bestFit="1" customWidth="1"/>
    <col min="17" max="16384" width="11.42578125" style="274"/>
  </cols>
  <sheetData>
    <row r="1" spans="1:16" ht="21" customHeight="1">
      <c r="A1" s="532" t="s">
        <v>390</v>
      </c>
      <c r="B1" s="532"/>
      <c r="C1" s="532"/>
      <c r="D1" s="532"/>
      <c r="E1" s="532"/>
      <c r="F1" s="532"/>
      <c r="G1" s="532"/>
      <c r="H1" s="532"/>
      <c r="I1" s="532"/>
      <c r="J1" s="532"/>
      <c r="K1" s="532"/>
      <c r="L1" s="532"/>
      <c r="M1" s="532"/>
      <c r="N1" s="532"/>
      <c r="O1" s="532"/>
    </row>
    <row r="2" spans="1:16">
      <c r="A2" s="533" t="s">
        <v>543</v>
      </c>
      <c r="B2" s="534"/>
      <c r="C2" s="534"/>
      <c r="D2" s="534"/>
      <c r="E2" s="382"/>
    </row>
    <row r="3" spans="1:16" ht="31.5" customHeight="1">
      <c r="A3" s="277" t="s">
        <v>724</v>
      </c>
      <c r="B3" s="172">
        <v>2019</v>
      </c>
      <c r="C3" s="278">
        <v>2020</v>
      </c>
      <c r="D3" s="172">
        <v>2021</v>
      </c>
      <c r="E3" s="278" t="s">
        <v>394</v>
      </c>
      <c r="F3" s="171" t="s">
        <v>617</v>
      </c>
      <c r="G3" s="493" t="s">
        <v>725</v>
      </c>
      <c r="H3" s="493"/>
      <c r="I3" s="493"/>
      <c r="J3" s="493"/>
      <c r="K3" s="493"/>
      <c r="L3" s="535" t="s">
        <v>488</v>
      </c>
      <c r="M3" s="535"/>
      <c r="N3" s="535"/>
      <c r="O3" s="535"/>
    </row>
    <row r="4" spans="1:16" ht="44.25" customHeight="1">
      <c r="A4" s="171" t="s">
        <v>388</v>
      </c>
      <c r="B4" s="184">
        <v>1154981859.46</v>
      </c>
      <c r="C4" s="184">
        <v>942223163.88999999</v>
      </c>
      <c r="D4" s="184">
        <v>913357492.47000003</v>
      </c>
      <c r="E4" s="279">
        <f>((C4-B4)/B4)*100</f>
        <v>-18.420955604399985</v>
      </c>
      <c r="F4" s="279">
        <f>((D4-C4)/C4)*100</f>
        <v>-3.0635705559208568</v>
      </c>
      <c r="G4" s="493"/>
      <c r="H4" s="493"/>
      <c r="I4" s="493"/>
      <c r="J4" s="493"/>
      <c r="K4" s="493"/>
      <c r="L4" s="278" t="s">
        <v>94</v>
      </c>
      <c r="M4" s="172">
        <v>2019</v>
      </c>
      <c r="N4" s="278">
        <v>2020</v>
      </c>
      <c r="O4" s="172">
        <v>2021</v>
      </c>
    </row>
    <row r="5" spans="1:16" ht="23.25" customHeight="1">
      <c r="A5" s="278" t="s">
        <v>389</v>
      </c>
      <c r="B5" s="254">
        <v>1052771375.61</v>
      </c>
      <c r="C5" s="257">
        <v>843091703.91999996</v>
      </c>
      <c r="D5" s="257">
        <v>787498353.79999995</v>
      </c>
      <c r="E5" s="279">
        <f>((C5-B5)/B5)*100</f>
        <v>-19.916923707059077</v>
      </c>
      <c r="F5" s="279">
        <f>((D5-C5)/C5)*100</f>
        <v>-6.5939861419007855</v>
      </c>
      <c r="G5" s="493"/>
      <c r="H5" s="493"/>
      <c r="I5" s="493"/>
      <c r="J5" s="493"/>
      <c r="K5" s="493"/>
      <c r="L5" s="280" t="s">
        <v>79</v>
      </c>
      <c r="M5" s="254">
        <v>60376241.119999997</v>
      </c>
      <c r="N5" s="257">
        <v>73541272.079999998</v>
      </c>
      <c r="O5" s="257">
        <v>70659437.780000001</v>
      </c>
    </row>
    <row r="6" spans="1:16">
      <c r="B6" s="184"/>
      <c r="C6" s="184"/>
      <c r="D6" s="184"/>
      <c r="E6" s="398"/>
      <c r="L6" s="281" t="s">
        <v>80</v>
      </c>
      <c r="M6" s="255">
        <v>183799558.44</v>
      </c>
      <c r="N6" s="258">
        <v>314223210.56</v>
      </c>
      <c r="O6" s="258">
        <v>243780529.50999999</v>
      </c>
      <c r="P6" s="429"/>
    </row>
    <row r="7" spans="1:16">
      <c r="L7" s="281" t="s">
        <v>81</v>
      </c>
      <c r="M7" s="255">
        <v>450948764.79000002</v>
      </c>
      <c r="N7" s="258">
        <v>400629727.95999998</v>
      </c>
      <c r="O7" s="258">
        <v>313500151.81999999</v>
      </c>
      <c r="P7" s="429"/>
    </row>
    <row r="8" spans="1:16">
      <c r="L8" s="281" t="s">
        <v>82</v>
      </c>
      <c r="M8" s="255">
        <v>652664797.92999995</v>
      </c>
      <c r="N8" s="259">
        <v>472976005.30000001</v>
      </c>
      <c r="O8" s="259">
        <v>469787379.24000001</v>
      </c>
      <c r="P8" s="429"/>
    </row>
    <row r="9" spans="1:16">
      <c r="L9" s="281" t="s">
        <v>83</v>
      </c>
      <c r="M9" s="255">
        <v>755545392.90999997</v>
      </c>
      <c r="N9" s="259">
        <v>520535204.63999999</v>
      </c>
      <c r="O9" s="257">
        <v>545566771.97000003</v>
      </c>
      <c r="P9" s="163"/>
    </row>
    <row r="10" spans="1:16">
      <c r="L10" s="281" t="s">
        <v>84</v>
      </c>
      <c r="M10" s="255">
        <v>833456873.13</v>
      </c>
      <c r="N10" s="258">
        <v>650606038.41999996</v>
      </c>
      <c r="O10" s="258">
        <v>621342414.29999995</v>
      </c>
      <c r="P10" s="429"/>
    </row>
    <row r="11" spans="1:16">
      <c r="L11" s="281" t="s">
        <v>85</v>
      </c>
      <c r="M11" s="255">
        <v>1014426416.59</v>
      </c>
      <c r="N11" s="258">
        <v>776221779.61000001</v>
      </c>
      <c r="O11" s="258">
        <v>705543201.11000001</v>
      </c>
      <c r="P11" s="429"/>
    </row>
    <row r="12" spans="1:16">
      <c r="K12" s="163"/>
      <c r="L12" s="281" t="s">
        <v>86</v>
      </c>
      <c r="M12" s="255">
        <v>1052771375.61</v>
      </c>
      <c r="N12" s="258">
        <v>843091703.91999996</v>
      </c>
      <c r="O12" s="258">
        <v>787498353.79999995</v>
      </c>
      <c r="P12" s="429"/>
    </row>
    <row r="13" spans="1:16" ht="15" customHeight="1">
      <c r="K13" s="163"/>
      <c r="L13" s="281" t="s">
        <v>87</v>
      </c>
      <c r="M13" s="255">
        <v>1113501979.02</v>
      </c>
      <c r="N13" s="184">
        <v>885218039.45000005</v>
      </c>
      <c r="O13" s="184"/>
      <c r="P13" s="429"/>
    </row>
    <row r="14" spans="1:16">
      <c r="K14" s="163"/>
      <c r="L14" s="281" t="s">
        <v>88</v>
      </c>
      <c r="M14" s="255">
        <v>1344279388.95</v>
      </c>
      <c r="N14" s="258">
        <v>1085119380.4400001</v>
      </c>
      <c r="O14" s="258"/>
      <c r="P14" s="429"/>
    </row>
    <row r="15" spans="1:16">
      <c r="K15" s="163"/>
      <c r="L15" s="281" t="s">
        <v>89</v>
      </c>
      <c r="M15" s="255">
        <v>1472712901.95</v>
      </c>
      <c r="N15" s="258">
        <v>1154797579.55</v>
      </c>
      <c r="O15" s="258"/>
      <c r="P15" s="429"/>
    </row>
    <row r="16" spans="1:16">
      <c r="K16" s="163"/>
      <c r="L16" s="282" t="s">
        <v>90</v>
      </c>
      <c r="M16" s="256">
        <v>1585518179.2</v>
      </c>
      <c r="N16" s="260">
        <v>1234129217.9000001</v>
      </c>
      <c r="O16" s="260"/>
      <c r="P16" s="429"/>
    </row>
    <row r="17" spans="1:16">
      <c r="J17" s="163"/>
    </row>
    <row r="18" spans="1:16">
      <c r="J18" s="163"/>
      <c r="O18" s="163"/>
    </row>
    <row r="19" spans="1:16">
      <c r="J19" s="163"/>
      <c r="L19" s="163"/>
      <c r="M19" s="163"/>
      <c r="O19" s="163"/>
    </row>
    <row r="20" spans="1:16">
      <c r="K20" s="163"/>
      <c r="L20" s="163"/>
      <c r="M20" s="163"/>
      <c r="N20" s="163"/>
      <c r="O20" s="163"/>
      <c r="P20" s="310"/>
    </row>
    <row r="21" spans="1:16">
      <c r="K21" s="163"/>
      <c r="M21" s="163"/>
      <c r="N21" s="163"/>
      <c r="O21" s="163"/>
    </row>
    <row r="22" spans="1:16">
      <c r="K22" s="163"/>
      <c r="L22" s="163"/>
      <c r="M22" s="163"/>
      <c r="N22" s="163"/>
      <c r="P22" s="163"/>
    </row>
    <row r="23" spans="1:16">
      <c r="K23" s="163"/>
      <c r="M23" s="163"/>
      <c r="N23" s="163"/>
      <c r="O23" s="163"/>
    </row>
    <row r="24" spans="1:16">
      <c r="K24" s="163"/>
      <c r="M24" s="163"/>
      <c r="N24" s="163"/>
    </row>
    <row r="25" spans="1:16">
      <c r="K25" s="163"/>
      <c r="M25" s="312"/>
      <c r="N25" s="312"/>
    </row>
    <row r="26" spans="1:16">
      <c r="A26" s="271" t="s">
        <v>492</v>
      </c>
      <c r="K26" s="163"/>
      <c r="M26"/>
    </row>
    <row r="27" spans="1:16">
      <c r="K27" s="163"/>
      <c r="M27" s="312"/>
      <c r="N27" s="312"/>
    </row>
    <row r="28" spans="1:16">
      <c r="A28" s="10" t="s">
        <v>544</v>
      </c>
      <c r="K28" s="163"/>
      <c r="M28" s="312"/>
      <c r="N28" s="312"/>
    </row>
    <row r="29" spans="1:16">
      <c r="A29" s="10" t="s">
        <v>48</v>
      </c>
      <c r="K29" s="163"/>
      <c r="M29" s="312"/>
      <c r="N29" s="312"/>
    </row>
    <row r="30" spans="1:16">
      <c r="A30" s="311"/>
      <c r="K30" s="163"/>
      <c r="M30" s="312"/>
      <c r="N30" s="312"/>
    </row>
    <row r="31" spans="1:16">
      <c r="K31" s="163"/>
      <c r="L31" s="163"/>
      <c r="M31" s="312"/>
      <c r="N31" s="312"/>
    </row>
    <row r="32" spans="1:16">
      <c r="J32" s="163"/>
      <c r="M32" s="312"/>
      <c r="N32" s="312"/>
    </row>
    <row r="33" spans="8:12">
      <c r="H33" s="163"/>
      <c r="L33" s="255"/>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70" zoomScaleNormal="70" workbookViewId="0">
      <selection sqref="A1:F3"/>
    </sheetView>
  </sheetViews>
  <sheetFormatPr baseColWidth="10" defaultRowHeight="15"/>
  <cols>
    <col min="1" max="1" width="11.42578125" style="301"/>
    <col min="2" max="2" width="24.5703125" style="301" bestFit="1" customWidth="1"/>
    <col min="3" max="6" width="14.140625" style="301" customWidth="1"/>
    <col min="7" max="7" width="14.140625" style="445" customWidth="1"/>
    <col min="8" max="15" width="11.42578125" style="301"/>
    <col min="16" max="17" width="11.42578125" style="445"/>
    <col min="18" max="19" width="11.42578125" style="301"/>
    <col min="20" max="21" width="11.42578125" style="301" customWidth="1"/>
    <col min="22" max="22" width="14.7109375" style="301" customWidth="1"/>
    <col min="23" max="23" width="18.5703125" style="301" customWidth="1"/>
    <col min="24" max="25" width="17.7109375" style="301" customWidth="1"/>
    <col min="26" max="16384" width="11.42578125" style="301"/>
  </cols>
  <sheetData>
    <row r="1" spans="1:26" s="73" customFormat="1" ht="33" customHeight="1">
      <c r="A1" s="543" t="s">
        <v>412</v>
      </c>
      <c r="B1" s="543"/>
      <c r="C1" s="543"/>
      <c r="D1" s="543"/>
      <c r="E1" s="543"/>
      <c r="F1" s="543"/>
      <c r="G1" s="446"/>
      <c r="S1" s="539" t="s">
        <v>406</v>
      </c>
      <c r="T1" s="539"/>
      <c r="U1" s="539"/>
      <c r="V1" s="539"/>
      <c r="W1" s="539"/>
      <c r="X1" s="539"/>
      <c r="Y1" s="539"/>
      <c r="Z1" s="301"/>
    </row>
    <row r="2" spans="1:26" ht="15.75">
      <c r="A2" s="543"/>
      <c r="B2" s="543"/>
      <c r="C2" s="543"/>
      <c r="D2" s="543"/>
      <c r="E2" s="543"/>
      <c r="F2" s="543"/>
      <c r="G2" s="446"/>
      <c r="S2" s="544" t="s">
        <v>416</v>
      </c>
      <c r="T2" s="545"/>
      <c r="U2" s="545"/>
      <c r="V2" s="545"/>
      <c r="W2" s="545"/>
      <c r="X2" s="545"/>
      <c r="Y2" s="545"/>
    </row>
    <row r="3" spans="1:26" ht="30.75" customHeight="1">
      <c r="A3" s="543"/>
      <c r="B3" s="543"/>
      <c r="C3" s="543"/>
      <c r="D3" s="543"/>
      <c r="E3" s="543"/>
      <c r="F3" s="543"/>
      <c r="G3" s="446"/>
      <c r="I3" s="153"/>
      <c r="S3" s="535" t="s">
        <v>677</v>
      </c>
      <c r="T3" s="537" t="s">
        <v>407</v>
      </c>
      <c r="U3" s="537"/>
      <c r="V3" s="538"/>
      <c r="W3" s="536" t="s">
        <v>408</v>
      </c>
      <c r="X3" s="537"/>
      <c r="Y3" s="538"/>
    </row>
    <row r="4" spans="1:26" ht="51">
      <c r="A4" s="177" t="s">
        <v>140</v>
      </c>
      <c r="B4" s="171" t="s">
        <v>395</v>
      </c>
      <c r="C4" s="278" t="s">
        <v>396</v>
      </c>
      <c r="D4" s="171" t="s">
        <v>397</v>
      </c>
      <c r="E4" s="278" t="s">
        <v>398</v>
      </c>
      <c r="F4" s="171" t="s">
        <v>399</v>
      </c>
      <c r="G4" s="446"/>
      <c r="I4" s="173"/>
      <c r="S4" s="535"/>
      <c r="T4" s="302" t="s">
        <v>409</v>
      </c>
      <c r="U4" s="175" t="s">
        <v>414</v>
      </c>
      <c r="V4" s="176" t="s">
        <v>415</v>
      </c>
      <c r="W4" s="302" t="s">
        <v>409</v>
      </c>
      <c r="X4" s="175" t="s">
        <v>414</v>
      </c>
      <c r="Y4" s="176" t="s">
        <v>415</v>
      </c>
    </row>
    <row r="5" spans="1:26">
      <c r="A5" s="178">
        <v>2018</v>
      </c>
      <c r="B5" s="174">
        <v>20116857</v>
      </c>
      <c r="C5" s="174">
        <v>361741</v>
      </c>
      <c r="D5" s="174">
        <v>310795</v>
      </c>
      <c r="E5" s="174">
        <v>21408</v>
      </c>
      <c r="F5" s="174">
        <v>939674</v>
      </c>
      <c r="G5" s="174"/>
      <c r="I5" s="173"/>
      <c r="S5" s="278" t="s">
        <v>410</v>
      </c>
      <c r="T5" s="261">
        <v>92.68</v>
      </c>
      <c r="U5" s="262">
        <v>27.03</v>
      </c>
      <c r="V5" s="262">
        <v>5.48</v>
      </c>
      <c r="W5" s="262">
        <v>92.12</v>
      </c>
      <c r="X5" s="262">
        <v>26.52</v>
      </c>
      <c r="Y5" s="263">
        <v>3.94</v>
      </c>
    </row>
    <row r="6" spans="1:26">
      <c r="A6" s="179">
        <v>2017</v>
      </c>
      <c r="B6" s="174">
        <v>19436844</v>
      </c>
      <c r="C6" s="174">
        <v>348405</v>
      </c>
      <c r="D6" s="174">
        <v>299143</v>
      </c>
      <c r="E6" s="174">
        <v>21006</v>
      </c>
      <c r="F6" s="174">
        <v>925288</v>
      </c>
      <c r="G6" s="174"/>
      <c r="I6" s="173"/>
      <c r="S6" s="171" t="s">
        <v>411</v>
      </c>
      <c r="T6" s="264">
        <v>105.45</v>
      </c>
      <c r="U6" s="265">
        <v>19.87</v>
      </c>
      <c r="V6" s="265">
        <v>7.66</v>
      </c>
      <c r="W6" s="265">
        <v>103.85</v>
      </c>
      <c r="X6" s="265">
        <v>19.78</v>
      </c>
      <c r="Y6" s="266">
        <v>2.77</v>
      </c>
    </row>
    <row r="7" spans="1:26" ht="15" customHeight="1">
      <c r="A7" s="179">
        <v>2016</v>
      </c>
      <c r="B7" s="174">
        <v>18301385</v>
      </c>
      <c r="C7" s="174">
        <v>333977</v>
      </c>
      <c r="D7" s="174">
        <v>285414</v>
      </c>
      <c r="E7" s="174">
        <v>20037</v>
      </c>
      <c r="F7" s="174">
        <v>913388</v>
      </c>
      <c r="G7" s="174"/>
      <c r="I7" s="173"/>
      <c r="S7" s="542" t="s">
        <v>680</v>
      </c>
      <c r="T7" s="542"/>
      <c r="U7" s="542"/>
      <c r="V7" s="542"/>
      <c r="W7" s="542"/>
      <c r="X7" s="542"/>
      <c r="Y7" s="542"/>
    </row>
    <row r="8" spans="1:26">
      <c r="A8" s="179">
        <v>2015</v>
      </c>
      <c r="B8" s="174">
        <v>17936027</v>
      </c>
      <c r="C8" s="174">
        <v>327058</v>
      </c>
      <c r="D8" s="174">
        <v>277788</v>
      </c>
      <c r="E8" s="174">
        <v>19806</v>
      </c>
      <c r="F8" s="174">
        <v>905607</v>
      </c>
      <c r="G8" s="174"/>
      <c r="I8" s="173"/>
      <c r="S8" s="542"/>
      <c r="T8" s="542"/>
      <c r="U8" s="542"/>
      <c r="V8" s="542"/>
      <c r="W8" s="542"/>
      <c r="X8" s="542"/>
      <c r="Y8" s="542"/>
    </row>
    <row r="9" spans="1:26" ht="15" customHeight="1">
      <c r="A9" s="179">
        <v>2014</v>
      </c>
      <c r="B9" s="174">
        <v>17172968</v>
      </c>
      <c r="C9" s="174">
        <v>311356</v>
      </c>
      <c r="D9" s="174">
        <v>263135</v>
      </c>
      <c r="E9" s="174">
        <v>19065</v>
      </c>
      <c r="F9" s="174">
        <v>900773</v>
      </c>
      <c r="G9" s="174"/>
      <c r="S9" s="542"/>
      <c r="T9" s="542"/>
      <c r="U9" s="542"/>
      <c r="V9" s="542"/>
      <c r="W9" s="542"/>
      <c r="X9" s="542"/>
      <c r="Y9" s="542"/>
    </row>
    <row r="10" spans="1:26">
      <c r="A10" s="179">
        <v>2013</v>
      </c>
      <c r="B10" s="174">
        <v>17010544</v>
      </c>
      <c r="C10" s="174">
        <v>305948</v>
      </c>
      <c r="D10" s="174">
        <v>258565</v>
      </c>
      <c r="E10" s="174">
        <v>19031</v>
      </c>
      <c r="F10" s="174">
        <v>893855</v>
      </c>
      <c r="G10" s="174"/>
      <c r="S10" s="542"/>
      <c r="T10" s="542"/>
      <c r="U10" s="542"/>
      <c r="V10" s="542"/>
      <c r="W10" s="542"/>
      <c r="X10" s="542"/>
      <c r="Y10" s="542"/>
    </row>
    <row r="11" spans="1:26">
      <c r="A11" s="179">
        <v>2012</v>
      </c>
      <c r="B11" s="174">
        <v>17283334</v>
      </c>
      <c r="C11" s="174">
        <v>312295</v>
      </c>
      <c r="D11" s="174">
        <v>265798</v>
      </c>
      <c r="E11" s="174">
        <v>19535</v>
      </c>
      <c r="F11" s="174">
        <v>884745</v>
      </c>
      <c r="G11" s="174"/>
      <c r="S11" s="542"/>
      <c r="T11" s="542"/>
      <c r="U11" s="542"/>
      <c r="V11" s="542"/>
      <c r="W11" s="542"/>
      <c r="X11" s="542"/>
      <c r="Y11" s="542"/>
    </row>
    <row r="12" spans="1:26">
      <c r="A12" s="179">
        <v>2011</v>
      </c>
      <c r="B12" s="174">
        <v>17836532</v>
      </c>
      <c r="C12" s="174">
        <v>324886</v>
      </c>
      <c r="D12" s="174">
        <v>279003</v>
      </c>
      <c r="E12" s="174">
        <v>20382</v>
      </c>
      <c r="F12" s="174">
        <v>875130</v>
      </c>
      <c r="G12" s="174"/>
      <c r="S12" s="542"/>
      <c r="T12" s="542"/>
      <c r="U12" s="542"/>
      <c r="V12" s="542"/>
      <c r="W12" s="542"/>
      <c r="X12" s="542"/>
      <c r="Y12" s="542"/>
    </row>
    <row r="13" spans="1:26" ht="15" customHeight="1">
      <c r="A13" s="179">
        <v>2010</v>
      </c>
      <c r="B13" s="174">
        <v>17913125</v>
      </c>
      <c r="C13" s="174">
        <v>332709</v>
      </c>
      <c r="D13" s="174">
        <v>286492</v>
      </c>
      <c r="E13" s="174">
        <v>20694</v>
      </c>
      <c r="F13" s="174">
        <v>865640</v>
      </c>
      <c r="G13" s="174"/>
      <c r="H13" s="542" t="s">
        <v>681</v>
      </c>
      <c r="I13" s="542"/>
      <c r="J13" s="542"/>
      <c r="K13" s="542"/>
      <c r="L13" s="542"/>
      <c r="M13" s="542"/>
      <c r="N13" s="542"/>
      <c r="O13" s="542"/>
      <c r="P13" s="542"/>
      <c r="Q13" s="542"/>
      <c r="R13" s="447"/>
      <c r="S13" s="542"/>
      <c r="T13" s="542"/>
      <c r="U13" s="542"/>
      <c r="V13" s="542"/>
      <c r="W13" s="542"/>
      <c r="X13" s="542"/>
      <c r="Y13" s="542"/>
    </row>
    <row r="14" spans="1:26">
      <c r="A14" s="179">
        <v>2009</v>
      </c>
      <c r="B14" s="174">
        <v>17294711</v>
      </c>
      <c r="C14" s="174">
        <v>328256</v>
      </c>
      <c r="D14" s="174">
        <v>281652</v>
      </c>
      <c r="E14" s="174">
        <v>20189</v>
      </c>
      <c r="F14" s="174">
        <v>856646</v>
      </c>
      <c r="G14" s="174"/>
      <c r="H14" s="542"/>
      <c r="I14" s="542"/>
      <c r="J14" s="542"/>
      <c r="K14" s="542"/>
      <c r="L14" s="542"/>
      <c r="M14" s="542"/>
      <c r="N14" s="542"/>
      <c r="O14" s="542"/>
      <c r="P14" s="542"/>
      <c r="Q14" s="542"/>
      <c r="R14" s="447"/>
      <c r="S14" s="542"/>
      <c r="T14" s="542"/>
      <c r="U14" s="542"/>
      <c r="V14" s="542"/>
      <c r="W14" s="542"/>
      <c r="X14" s="542"/>
      <c r="Y14" s="542"/>
    </row>
    <row r="15" spans="1:26">
      <c r="A15" s="179">
        <v>2008</v>
      </c>
      <c r="B15" s="174">
        <v>18370162</v>
      </c>
      <c r="C15" s="174">
        <v>358140</v>
      </c>
      <c r="D15" s="174">
        <v>308145</v>
      </c>
      <c r="E15" s="174">
        <v>21732</v>
      </c>
      <c r="F15" s="174">
        <v>845317</v>
      </c>
      <c r="G15" s="174"/>
      <c r="H15" s="542"/>
      <c r="I15" s="542"/>
      <c r="J15" s="542"/>
      <c r="K15" s="542"/>
      <c r="L15" s="542"/>
      <c r="M15" s="542"/>
      <c r="N15" s="542"/>
      <c r="O15" s="542"/>
      <c r="P15" s="542"/>
      <c r="Q15" s="542"/>
      <c r="R15" s="447"/>
      <c r="S15" s="542"/>
      <c r="T15" s="542"/>
      <c r="U15" s="542"/>
      <c r="V15" s="542"/>
      <c r="W15" s="542"/>
      <c r="X15" s="542"/>
      <c r="Y15" s="542"/>
    </row>
    <row r="16" spans="1:26">
      <c r="A16" s="179">
        <v>2007</v>
      </c>
      <c r="B16" s="174">
        <v>18007815</v>
      </c>
      <c r="C16" s="174">
        <v>371390</v>
      </c>
      <c r="D16" s="174">
        <v>321789</v>
      </c>
      <c r="E16" s="174">
        <v>21812</v>
      </c>
      <c r="F16" s="174">
        <v>825595</v>
      </c>
      <c r="G16" s="174"/>
      <c r="H16" s="542"/>
      <c r="I16" s="542"/>
      <c r="J16" s="542"/>
      <c r="K16" s="542"/>
      <c r="L16" s="542"/>
      <c r="M16" s="542"/>
      <c r="N16" s="542"/>
      <c r="O16" s="542"/>
      <c r="P16" s="542"/>
      <c r="Q16" s="542"/>
      <c r="R16" s="447"/>
      <c r="S16" s="542"/>
      <c r="T16" s="542"/>
      <c r="U16" s="542"/>
      <c r="V16" s="542"/>
      <c r="W16" s="542"/>
      <c r="X16" s="542"/>
      <c r="Y16" s="542"/>
    </row>
    <row r="17" spans="1:26" ht="15" customHeight="1">
      <c r="A17" s="179">
        <v>2006</v>
      </c>
      <c r="B17" s="174">
        <v>16828963</v>
      </c>
      <c r="C17" s="174">
        <v>357592</v>
      </c>
      <c r="D17" s="174">
        <v>309185</v>
      </c>
      <c r="E17" s="174">
        <v>20898</v>
      </c>
      <c r="F17" s="174">
        <v>805294</v>
      </c>
      <c r="G17" s="174"/>
      <c r="H17" s="542"/>
      <c r="I17" s="542"/>
      <c r="J17" s="542"/>
      <c r="K17" s="542"/>
      <c r="L17" s="542"/>
      <c r="M17" s="542"/>
      <c r="N17" s="542"/>
      <c r="O17" s="542"/>
      <c r="P17" s="542"/>
      <c r="Q17" s="542"/>
      <c r="R17" s="447"/>
      <c r="S17" s="542"/>
      <c r="T17" s="542"/>
      <c r="U17" s="542"/>
      <c r="V17" s="542"/>
      <c r="W17" s="542"/>
      <c r="X17" s="542"/>
      <c r="Y17" s="542"/>
    </row>
    <row r="18" spans="1:26">
      <c r="A18" s="179">
        <v>2005</v>
      </c>
      <c r="B18" s="174">
        <v>15832506</v>
      </c>
      <c r="C18" s="174">
        <v>342277</v>
      </c>
      <c r="D18" s="174">
        <v>294706</v>
      </c>
      <c r="E18" s="174">
        <v>20176</v>
      </c>
      <c r="F18" s="174">
        <v>784704</v>
      </c>
      <c r="G18" s="174"/>
      <c r="H18" s="542"/>
      <c r="I18" s="542"/>
      <c r="J18" s="542"/>
      <c r="K18" s="542"/>
      <c r="L18" s="542"/>
      <c r="M18" s="542"/>
      <c r="N18" s="542"/>
      <c r="O18" s="542"/>
      <c r="P18" s="542"/>
      <c r="Q18" s="542"/>
      <c r="R18" s="447"/>
      <c r="S18" s="542"/>
      <c r="T18" s="542"/>
      <c r="U18" s="542"/>
      <c r="V18" s="542"/>
      <c r="W18" s="542"/>
      <c r="X18" s="542"/>
      <c r="Y18" s="542"/>
    </row>
    <row r="19" spans="1:26" ht="15" customHeight="1">
      <c r="A19" s="179">
        <v>2004</v>
      </c>
      <c r="B19" s="174">
        <v>14590939</v>
      </c>
      <c r="C19" s="174">
        <v>323690</v>
      </c>
      <c r="D19" s="174">
        <v>278102</v>
      </c>
      <c r="E19" s="174">
        <v>19169</v>
      </c>
      <c r="F19" s="174">
        <v>761192</v>
      </c>
      <c r="G19" s="174"/>
      <c r="H19" s="542"/>
      <c r="I19" s="542"/>
      <c r="J19" s="542"/>
      <c r="K19" s="542"/>
      <c r="L19" s="542"/>
      <c r="M19" s="542"/>
      <c r="N19" s="542"/>
      <c r="O19" s="542"/>
      <c r="P19" s="542"/>
      <c r="Q19" s="542"/>
      <c r="R19" s="447"/>
      <c r="S19" s="542"/>
      <c r="T19" s="542"/>
      <c r="U19" s="542"/>
      <c r="V19" s="542"/>
      <c r="W19" s="542"/>
      <c r="X19" s="542"/>
      <c r="Y19" s="542"/>
    </row>
    <row r="20" spans="1:26" ht="15" customHeight="1">
      <c r="A20" s="179">
        <v>2003</v>
      </c>
      <c r="B20" s="174">
        <v>13559487</v>
      </c>
      <c r="C20" s="174">
        <v>311442</v>
      </c>
      <c r="D20" s="174">
        <v>267821</v>
      </c>
      <c r="E20" s="174">
        <v>18349</v>
      </c>
      <c r="F20" s="174">
        <v>738982</v>
      </c>
      <c r="G20" s="174"/>
      <c r="H20" s="542"/>
      <c r="I20" s="542"/>
      <c r="J20" s="542"/>
      <c r="K20" s="542"/>
      <c r="L20" s="542"/>
      <c r="M20" s="542"/>
      <c r="N20" s="542"/>
      <c r="O20" s="542"/>
      <c r="P20" s="542"/>
      <c r="Q20" s="542"/>
      <c r="R20" s="447"/>
    </row>
    <row r="21" spans="1:26" ht="31.5" customHeight="1">
      <c r="A21" s="179">
        <v>2002</v>
      </c>
      <c r="B21" s="174">
        <v>12601912</v>
      </c>
      <c r="C21" s="174">
        <v>302975</v>
      </c>
      <c r="D21" s="174">
        <v>259493</v>
      </c>
      <c r="E21" s="174">
        <v>17587</v>
      </c>
      <c r="F21" s="174">
        <v>716555</v>
      </c>
      <c r="G21" s="174"/>
      <c r="H21" s="542"/>
      <c r="I21" s="542"/>
      <c r="J21" s="542"/>
      <c r="K21" s="542"/>
      <c r="L21" s="542"/>
      <c r="M21" s="542"/>
      <c r="N21" s="542"/>
      <c r="O21" s="542"/>
      <c r="P21" s="542"/>
      <c r="Q21" s="542"/>
      <c r="R21" s="447"/>
      <c r="W21" s="539" t="s">
        <v>679</v>
      </c>
      <c r="X21" s="539"/>
      <c r="Y21" s="539"/>
      <c r="Z21" s="539"/>
    </row>
    <row r="22" spans="1:26" ht="54" customHeight="1">
      <c r="A22" s="179">
        <v>2001</v>
      </c>
      <c r="B22" s="174">
        <v>11723287</v>
      </c>
      <c r="C22" s="174">
        <v>292590</v>
      </c>
      <c r="D22" s="174">
        <v>251234</v>
      </c>
      <c r="E22" s="174">
        <v>16824</v>
      </c>
      <c r="F22" s="174">
        <v>696805</v>
      </c>
      <c r="G22" s="174"/>
      <c r="H22" s="542"/>
      <c r="I22" s="542"/>
      <c r="J22" s="542"/>
      <c r="K22" s="542"/>
      <c r="L22" s="542"/>
      <c r="M22" s="542"/>
      <c r="N22" s="542"/>
      <c r="O22" s="542"/>
      <c r="P22" s="542"/>
      <c r="Q22" s="542"/>
      <c r="R22" s="447"/>
      <c r="W22" s="539"/>
      <c r="X22" s="539"/>
      <c r="Y22" s="539"/>
      <c r="Z22" s="539"/>
    </row>
    <row r="23" spans="1:26" ht="15" customHeight="1">
      <c r="A23" s="180">
        <v>2000</v>
      </c>
      <c r="B23" s="174">
        <v>10755822</v>
      </c>
      <c r="C23" s="174">
        <v>279513</v>
      </c>
      <c r="D23" s="174">
        <v>243556</v>
      </c>
      <c r="E23" s="174">
        <v>15623</v>
      </c>
      <c r="F23" s="174">
        <v>688455</v>
      </c>
      <c r="G23" s="174"/>
      <c r="H23" s="542"/>
      <c r="I23" s="542"/>
      <c r="J23" s="542"/>
      <c r="K23" s="542"/>
      <c r="L23" s="542"/>
      <c r="M23" s="542"/>
      <c r="N23" s="542"/>
      <c r="O23" s="542"/>
      <c r="P23" s="542"/>
      <c r="Q23" s="542"/>
      <c r="R23" s="447"/>
      <c r="W23" s="539"/>
      <c r="X23" s="539"/>
      <c r="Y23" s="539"/>
      <c r="Z23" s="539"/>
    </row>
    <row r="24" spans="1:26">
      <c r="H24" s="542"/>
      <c r="I24" s="542"/>
      <c r="J24" s="542"/>
      <c r="K24" s="542"/>
      <c r="L24" s="542"/>
      <c r="M24" s="542"/>
      <c r="N24" s="542"/>
      <c r="O24" s="542"/>
      <c r="P24" s="542"/>
      <c r="Q24" s="542"/>
      <c r="R24" s="447"/>
      <c r="W24" s="540" t="s">
        <v>534</v>
      </c>
      <c r="X24" s="541"/>
      <c r="Y24" s="541"/>
      <c r="Z24" s="541"/>
    </row>
    <row r="25" spans="1:26" ht="51" customHeight="1">
      <c r="W25" s="445"/>
      <c r="X25" s="536" t="s">
        <v>408</v>
      </c>
      <c r="Y25" s="537"/>
      <c r="Z25" s="538"/>
    </row>
    <row r="26" spans="1:26" ht="51">
      <c r="A26" s="300" t="s">
        <v>413</v>
      </c>
      <c r="W26" s="444" t="s">
        <v>410</v>
      </c>
      <c r="X26" s="302" t="s">
        <v>409</v>
      </c>
      <c r="Y26" s="175" t="s">
        <v>414</v>
      </c>
      <c r="Z26" s="176" t="s">
        <v>415</v>
      </c>
    </row>
    <row r="27" spans="1:26">
      <c r="A27" s="300" t="s">
        <v>401</v>
      </c>
      <c r="W27" s="303">
        <v>2021</v>
      </c>
      <c r="X27" s="261">
        <v>92.12</v>
      </c>
      <c r="Y27" s="261">
        <v>26.52</v>
      </c>
      <c r="Z27" s="261">
        <v>3.94</v>
      </c>
    </row>
    <row r="28" spans="1:26">
      <c r="A28" s="300" t="s">
        <v>402</v>
      </c>
      <c r="W28" s="303">
        <v>2020</v>
      </c>
      <c r="X28" s="261">
        <v>72.81</v>
      </c>
      <c r="Y28" s="261">
        <v>-34.28</v>
      </c>
      <c r="Z28" s="261">
        <v>-29.66</v>
      </c>
    </row>
    <row r="29" spans="1:26">
      <c r="A29" s="300" t="s">
        <v>403</v>
      </c>
      <c r="W29" s="303">
        <v>2019</v>
      </c>
      <c r="X29" s="261">
        <v>110.79</v>
      </c>
      <c r="Y29" s="261">
        <v>1.64</v>
      </c>
      <c r="Z29" s="261">
        <v>0.36</v>
      </c>
    </row>
    <row r="30" spans="1:26">
      <c r="A30" s="300" t="s">
        <v>404</v>
      </c>
      <c r="C30" s="10"/>
      <c r="D30" s="10"/>
      <c r="E30" s="10"/>
      <c r="F30" s="10"/>
      <c r="G30" s="10"/>
      <c r="H30" s="10"/>
      <c r="W30" s="303">
        <v>2018</v>
      </c>
      <c r="X30" s="261">
        <v>109.01</v>
      </c>
      <c r="Y30" s="261">
        <v>2.48</v>
      </c>
      <c r="Z30" s="261">
        <v>0.54</v>
      </c>
    </row>
    <row r="31" spans="1:26">
      <c r="A31" s="300" t="s">
        <v>405</v>
      </c>
      <c r="W31" s="303">
        <v>2017</v>
      </c>
      <c r="X31" s="261">
        <v>106.37</v>
      </c>
      <c r="Y31" s="261">
        <v>3.95</v>
      </c>
      <c r="Z31" s="261">
        <v>1.03</v>
      </c>
    </row>
    <row r="32" spans="1:26">
      <c r="A32" s="271" t="s">
        <v>492</v>
      </c>
      <c r="W32" s="303">
        <v>2016</v>
      </c>
      <c r="X32" s="261">
        <v>102.33</v>
      </c>
      <c r="Y32" s="261">
        <v>2.73</v>
      </c>
      <c r="Z32" s="261">
        <v>0.53</v>
      </c>
    </row>
    <row r="33" spans="1:26">
      <c r="B33" s="10"/>
      <c r="W33" s="303">
        <v>2015</v>
      </c>
      <c r="X33" s="261">
        <v>99.62</v>
      </c>
      <c r="Y33" s="261">
        <v>2.74</v>
      </c>
      <c r="Z33" s="261">
        <v>0.87</v>
      </c>
    </row>
    <row r="34" spans="1:26">
      <c r="W34" s="303">
        <v>2014</v>
      </c>
      <c r="X34" s="261">
        <v>96.96</v>
      </c>
      <c r="Y34" s="261">
        <v>0.56999999999999995</v>
      </c>
      <c r="Z34" s="261">
        <v>0.35</v>
      </c>
    </row>
    <row r="35" spans="1:26">
      <c r="W35" s="303">
        <v>2013</v>
      </c>
      <c r="X35" s="261">
        <v>96.41</v>
      </c>
      <c r="Y35" s="261">
        <v>-1.1299999999999999</v>
      </c>
      <c r="Z35" s="261">
        <v>-0.16</v>
      </c>
    </row>
    <row r="36" spans="1:26">
      <c r="W36" s="303">
        <v>2012</v>
      </c>
      <c r="X36" s="261">
        <v>97.51</v>
      </c>
      <c r="Y36" s="261">
        <v>-2.83</v>
      </c>
      <c r="Z36" s="261">
        <v>-1.57</v>
      </c>
    </row>
    <row r="37" spans="1:26">
      <c r="W37" s="303">
        <v>2011</v>
      </c>
      <c r="X37" s="261">
        <v>100.35</v>
      </c>
      <c r="Y37" s="261">
        <v>-0.78</v>
      </c>
      <c r="Z37" s="261">
        <v>-0.5</v>
      </c>
    </row>
    <row r="38" spans="1:26">
      <c r="W38" s="303">
        <v>2010</v>
      </c>
      <c r="X38" s="261">
        <v>101.14</v>
      </c>
      <c r="Y38" s="261">
        <v>0.99</v>
      </c>
      <c r="Z38" s="261">
        <v>0.39</v>
      </c>
    </row>
    <row r="39" spans="1:26" s="445" customFormat="1">
      <c r="W39" s="303">
        <v>2009</v>
      </c>
      <c r="X39" s="261">
        <v>100.15</v>
      </c>
      <c r="Y39" s="261">
        <v>-6.21</v>
      </c>
      <c r="Z39" s="261">
        <v>-0.15</v>
      </c>
    </row>
    <row r="40" spans="1:26" s="445" customFormat="1">
      <c r="W40" s="303">
        <v>2008</v>
      </c>
      <c r="X40" s="261">
        <v>106.79</v>
      </c>
      <c r="Y40" s="261">
        <v>1.77</v>
      </c>
      <c r="Z40" s="261">
        <v>0.52</v>
      </c>
    </row>
    <row r="41" spans="1:26" s="445" customFormat="1"/>
    <row r="42" spans="1:26" s="445" customFormat="1"/>
    <row r="43" spans="1:26">
      <c r="W43" s="271" t="s">
        <v>492</v>
      </c>
    </row>
    <row r="44" spans="1:26">
      <c r="A44" s="10" t="s">
        <v>400</v>
      </c>
    </row>
    <row r="45" spans="1:26">
      <c r="A45" s="10" t="s">
        <v>48</v>
      </c>
    </row>
    <row r="46" spans="1:26">
      <c r="W46" s="10" t="s">
        <v>535</v>
      </c>
    </row>
    <row r="47" spans="1:26">
      <c r="W47" s="10" t="s">
        <v>48</v>
      </c>
    </row>
    <row r="53" spans="20:22">
      <c r="U53" s="10"/>
      <c r="V53" s="10"/>
    </row>
    <row r="56" spans="20:22">
      <c r="T56" s="10"/>
    </row>
  </sheetData>
  <sheetProtection password="CCE3"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O15" sqref="O15"/>
    </sheetView>
  </sheetViews>
  <sheetFormatPr baseColWidth="10" defaultColWidth="12.42578125" defaultRowHeight="15"/>
  <cols>
    <col min="1" max="1" width="26.42578125" style="95" customWidth="1"/>
    <col min="2" max="2" width="19" style="95" customWidth="1"/>
    <col min="3" max="3" width="14.85546875" style="95" customWidth="1"/>
    <col min="4" max="4" width="14.42578125" style="95" customWidth="1"/>
    <col min="5" max="6" width="13.7109375" style="95" customWidth="1"/>
    <col min="7" max="7" width="13.140625" style="95" customWidth="1"/>
    <col min="8" max="8" width="15.28515625" style="95" customWidth="1"/>
    <col min="9" max="9" width="14" style="95" customWidth="1"/>
    <col min="10" max="10" width="17.5703125" style="95" customWidth="1"/>
    <col min="11" max="11" width="12.42578125" style="95"/>
    <col min="12" max="12" width="14.42578125" style="95" customWidth="1"/>
    <col min="13" max="16384" width="12.42578125" style="95"/>
  </cols>
  <sheetData>
    <row r="1" spans="1:13" ht="28.5" customHeight="1">
      <c r="A1" s="551" t="s">
        <v>735</v>
      </c>
      <c r="B1" s="551"/>
      <c r="C1" s="551"/>
      <c r="D1" s="551"/>
      <c r="E1" s="551"/>
      <c r="F1" s="551"/>
      <c r="G1" s="551"/>
      <c r="H1" s="551"/>
      <c r="I1" s="551"/>
      <c r="J1" s="551"/>
    </row>
    <row r="2" spans="1:13" ht="30.75" customHeight="1">
      <c r="A2" s="112" t="s">
        <v>225</v>
      </c>
      <c r="B2" s="552" t="s">
        <v>224</v>
      </c>
      <c r="C2" s="552"/>
      <c r="D2" s="552"/>
      <c r="E2" s="552" t="s">
        <v>223</v>
      </c>
      <c r="F2" s="552"/>
      <c r="G2" s="552" t="s">
        <v>222</v>
      </c>
      <c r="H2" s="552"/>
      <c r="I2" s="552" t="s">
        <v>221</v>
      </c>
      <c r="J2" s="546" t="s">
        <v>220</v>
      </c>
    </row>
    <row r="3" spans="1:13" ht="30" customHeight="1">
      <c r="A3" s="113" t="s">
        <v>219</v>
      </c>
      <c r="B3" s="114" t="s">
        <v>218</v>
      </c>
      <c r="C3" s="115" t="s">
        <v>217</v>
      </c>
      <c r="D3" s="114" t="s">
        <v>216</v>
      </c>
      <c r="E3" s="115" t="s">
        <v>215</v>
      </c>
      <c r="F3" s="114" t="s">
        <v>214</v>
      </c>
      <c r="G3" s="115" t="s">
        <v>213</v>
      </c>
      <c r="H3" s="114" t="s">
        <v>212</v>
      </c>
      <c r="I3" s="552"/>
      <c r="J3" s="546"/>
    </row>
    <row r="4" spans="1:13" ht="18" customHeight="1">
      <c r="A4" s="120" t="s">
        <v>211</v>
      </c>
      <c r="B4" s="121">
        <v>338305</v>
      </c>
      <c r="C4" s="122">
        <v>5871</v>
      </c>
      <c r="D4" s="122">
        <v>5554</v>
      </c>
      <c r="E4" s="123">
        <v>65785</v>
      </c>
      <c r="F4" s="123">
        <v>816</v>
      </c>
      <c r="G4" s="123">
        <v>3228</v>
      </c>
      <c r="H4" s="123">
        <v>317</v>
      </c>
      <c r="I4" s="122">
        <v>0</v>
      </c>
      <c r="J4" s="124">
        <v>419876</v>
      </c>
    </row>
    <row r="5" spans="1:13" ht="18" customHeight="1">
      <c r="A5" s="125" t="s">
        <v>210</v>
      </c>
      <c r="B5" s="126">
        <v>300190</v>
      </c>
      <c r="C5" s="127">
        <v>7341</v>
      </c>
      <c r="D5" s="127">
        <v>4335</v>
      </c>
      <c r="E5" s="127">
        <v>64038</v>
      </c>
      <c r="F5" s="127">
        <v>1823</v>
      </c>
      <c r="G5" s="127">
        <v>2093</v>
      </c>
      <c r="H5" s="127">
        <v>316</v>
      </c>
      <c r="I5" s="128">
        <v>0</v>
      </c>
      <c r="J5" s="129">
        <v>380136</v>
      </c>
    </row>
    <row r="6" spans="1:13" ht="18" customHeight="1">
      <c r="A6" s="130" t="s">
        <v>209</v>
      </c>
      <c r="B6" s="131">
        <v>638495</v>
      </c>
      <c r="C6" s="132">
        <v>13212</v>
      </c>
      <c r="D6" s="132">
        <v>9889</v>
      </c>
      <c r="E6" s="132">
        <v>129823</v>
      </c>
      <c r="F6" s="132">
        <v>2639</v>
      </c>
      <c r="G6" s="132">
        <v>5321</v>
      </c>
      <c r="H6" s="132">
        <v>633</v>
      </c>
      <c r="I6" s="133">
        <v>0</v>
      </c>
      <c r="J6" s="134">
        <v>800012</v>
      </c>
    </row>
    <row r="7" spans="1:13" ht="18" customHeight="1">
      <c r="A7" s="135" t="s">
        <v>234</v>
      </c>
      <c r="B7" s="131">
        <v>14970298</v>
      </c>
      <c r="C7" s="132">
        <v>721410</v>
      </c>
      <c r="D7" s="132">
        <v>377559</v>
      </c>
      <c r="E7" s="132">
        <v>3131838</v>
      </c>
      <c r="F7" s="132">
        <v>178777</v>
      </c>
      <c r="G7" s="132">
        <v>49020</v>
      </c>
      <c r="H7" s="132">
        <v>13407</v>
      </c>
      <c r="I7" s="133">
        <v>1041</v>
      </c>
      <c r="J7" s="134">
        <v>19443350</v>
      </c>
    </row>
    <row r="8" spans="1:13" ht="15" customHeight="1">
      <c r="A8" s="116" t="s">
        <v>208</v>
      </c>
      <c r="B8" s="117"/>
      <c r="C8" s="117"/>
      <c r="D8" s="117"/>
      <c r="E8" s="117"/>
      <c r="F8" s="117"/>
      <c r="G8" s="117"/>
      <c r="H8" s="117"/>
      <c r="I8" s="117"/>
      <c r="J8" s="117"/>
    </row>
    <row r="9" spans="1:13" ht="15.75">
      <c r="A9" s="118" t="s">
        <v>207</v>
      </c>
      <c r="B9" s="119"/>
      <c r="C9" s="119"/>
      <c r="D9" s="119"/>
      <c r="E9" s="119"/>
      <c r="F9" s="119"/>
      <c r="G9" s="119"/>
      <c r="H9" s="119"/>
      <c r="I9" s="119"/>
      <c r="J9" s="119"/>
    </row>
    <row r="10" spans="1:13" ht="15.75">
      <c r="A10" s="118" t="s">
        <v>206</v>
      </c>
      <c r="B10" s="119"/>
      <c r="C10" s="119"/>
      <c r="D10" s="119"/>
      <c r="E10" s="119"/>
      <c r="F10" s="119"/>
      <c r="G10" s="119"/>
      <c r="H10" s="119"/>
      <c r="I10" s="119"/>
      <c r="J10" s="119"/>
    </row>
    <row r="11" spans="1:13" ht="15.75">
      <c r="A11" s="118" t="s">
        <v>205</v>
      </c>
      <c r="B11" s="119"/>
      <c r="C11" s="119"/>
      <c r="D11" s="119"/>
      <c r="E11" s="119"/>
      <c r="F11" s="119"/>
      <c r="G11" s="119"/>
      <c r="H11" s="119"/>
      <c r="I11" s="119"/>
      <c r="J11" s="119"/>
    </row>
    <row r="12" spans="1:13" ht="15.75">
      <c r="A12" s="118"/>
      <c r="B12" s="119"/>
      <c r="C12" s="119"/>
      <c r="D12" s="119"/>
      <c r="E12" s="119"/>
      <c r="F12" s="119"/>
      <c r="G12" s="119"/>
      <c r="H12" s="119"/>
      <c r="I12" s="119"/>
      <c r="J12" s="119"/>
    </row>
    <row r="13" spans="1:13" ht="18.75">
      <c r="A13" s="551" t="s">
        <v>736</v>
      </c>
      <c r="B13" s="551"/>
      <c r="C13" s="551"/>
      <c r="D13" s="551"/>
      <c r="E13" s="551"/>
      <c r="F13" s="551"/>
      <c r="G13" s="551"/>
      <c r="H13" s="551"/>
      <c r="I13" s="551"/>
      <c r="J13" s="551"/>
      <c r="K13" s="551"/>
      <c r="L13" s="551"/>
      <c r="M13" s="551"/>
    </row>
    <row r="14" spans="1:13" ht="30.75" customHeight="1">
      <c r="A14" s="112" t="s">
        <v>477</v>
      </c>
      <c r="B14" s="546" t="s">
        <v>478</v>
      </c>
      <c r="C14" s="547"/>
      <c r="D14" s="547"/>
      <c r="E14" s="548"/>
      <c r="F14" s="546" t="s">
        <v>479</v>
      </c>
      <c r="G14" s="547"/>
      <c r="H14" s="547"/>
      <c r="I14" s="548"/>
      <c r="J14" s="546" t="s">
        <v>480</v>
      </c>
      <c r="K14" s="547"/>
      <c r="L14" s="547"/>
      <c r="M14" s="547"/>
    </row>
    <row r="15" spans="1:13" ht="42.75" customHeight="1">
      <c r="A15" s="113" t="s">
        <v>219</v>
      </c>
      <c r="B15" s="114" t="s">
        <v>481</v>
      </c>
      <c r="C15" s="115" t="s">
        <v>161</v>
      </c>
      <c r="D15" s="114" t="s">
        <v>482</v>
      </c>
      <c r="E15" s="115" t="s">
        <v>162</v>
      </c>
      <c r="F15" s="114" t="s">
        <v>481</v>
      </c>
      <c r="G15" s="115" t="s">
        <v>161</v>
      </c>
      <c r="H15" s="114" t="s">
        <v>482</v>
      </c>
      <c r="I15" s="115" t="s">
        <v>162</v>
      </c>
      <c r="J15" s="114" t="s">
        <v>481</v>
      </c>
      <c r="K15" s="115" t="s">
        <v>161</v>
      </c>
      <c r="L15" s="114" t="s">
        <v>482</v>
      </c>
      <c r="M15" s="267" t="s">
        <v>162</v>
      </c>
    </row>
    <row r="16" spans="1:13" ht="15.75">
      <c r="A16" s="120" t="s">
        <v>211</v>
      </c>
      <c r="B16" s="121">
        <v>172605</v>
      </c>
      <c r="C16" s="121">
        <v>165700</v>
      </c>
      <c r="D16" s="121">
        <v>0</v>
      </c>
      <c r="E16" s="121">
        <v>338305</v>
      </c>
      <c r="F16" s="121">
        <v>3687</v>
      </c>
      <c r="G16" s="121">
        <v>2184</v>
      </c>
      <c r="H16" s="121">
        <v>0</v>
      </c>
      <c r="I16" s="121">
        <v>5871</v>
      </c>
      <c r="J16" s="121">
        <v>426</v>
      </c>
      <c r="K16" s="121">
        <v>5128</v>
      </c>
      <c r="L16" s="121">
        <v>0</v>
      </c>
      <c r="M16" s="124">
        <v>5554</v>
      </c>
    </row>
    <row r="17" spans="1:13" ht="15.75">
      <c r="A17" s="125" t="s">
        <v>210</v>
      </c>
      <c r="B17" s="126">
        <v>150717</v>
      </c>
      <c r="C17" s="126">
        <v>149473</v>
      </c>
      <c r="D17" s="126">
        <v>0</v>
      </c>
      <c r="E17" s="126">
        <v>300190</v>
      </c>
      <c r="F17" s="126">
        <v>5439</v>
      </c>
      <c r="G17" s="126">
        <v>1902</v>
      </c>
      <c r="H17" s="126">
        <v>0</v>
      </c>
      <c r="I17" s="126">
        <v>7341</v>
      </c>
      <c r="J17" s="126">
        <v>269</v>
      </c>
      <c r="K17" s="126">
        <v>4066</v>
      </c>
      <c r="L17" s="126">
        <v>0</v>
      </c>
      <c r="M17" s="129">
        <v>4335</v>
      </c>
    </row>
    <row r="18" spans="1:13" ht="15.75">
      <c r="A18" s="130" t="s">
        <v>209</v>
      </c>
      <c r="B18" s="131">
        <v>323322</v>
      </c>
      <c r="C18" s="131">
        <v>315173</v>
      </c>
      <c r="D18" s="131">
        <v>0</v>
      </c>
      <c r="E18" s="131">
        <v>638495</v>
      </c>
      <c r="F18" s="131">
        <v>9126</v>
      </c>
      <c r="G18" s="131">
        <v>4086</v>
      </c>
      <c r="H18" s="131">
        <v>0</v>
      </c>
      <c r="I18" s="131">
        <v>13212</v>
      </c>
      <c r="J18" s="131">
        <v>695</v>
      </c>
      <c r="K18" s="131">
        <v>9194</v>
      </c>
      <c r="L18" s="131">
        <v>0</v>
      </c>
      <c r="M18" s="134">
        <v>9889</v>
      </c>
    </row>
    <row r="19" spans="1:13" ht="15.75">
      <c r="A19" s="135" t="s">
        <v>234</v>
      </c>
      <c r="B19" s="131">
        <v>7775655</v>
      </c>
      <c r="C19" s="131">
        <v>7194626</v>
      </c>
      <c r="D19" s="131">
        <v>17</v>
      </c>
      <c r="E19" s="131">
        <v>14970298</v>
      </c>
      <c r="F19" s="131">
        <v>425361</v>
      </c>
      <c r="G19" s="131">
        <v>296048</v>
      </c>
      <c r="H19" s="131">
        <v>1</v>
      </c>
      <c r="I19" s="131">
        <v>721410</v>
      </c>
      <c r="J19" s="131">
        <v>16868</v>
      </c>
      <c r="K19" s="131">
        <v>360677</v>
      </c>
      <c r="L19" s="131">
        <v>14</v>
      </c>
      <c r="M19" s="134">
        <v>377559</v>
      </c>
    </row>
    <row r="20" spans="1:13" ht="31.5" customHeight="1">
      <c r="A20" s="112" t="s">
        <v>477</v>
      </c>
      <c r="B20" s="546" t="s">
        <v>483</v>
      </c>
      <c r="C20" s="547"/>
      <c r="D20" s="547"/>
      <c r="E20" s="548"/>
      <c r="F20" s="546" t="s">
        <v>484</v>
      </c>
      <c r="G20" s="547"/>
      <c r="H20" s="547"/>
      <c r="I20" s="548"/>
      <c r="J20" s="549" t="s">
        <v>485</v>
      </c>
      <c r="K20" s="550"/>
      <c r="L20" s="550"/>
      <c r="M20" s="550"/>
    </row>
    <row r="21" spans="1:13" ht="42.75" customHeight="1">
      <c r="A21" s="113" t="s">
        <v>219</v>
      </c>
      <c r="B21" s="114" t="s">
        <v>481</v>
      </c>
      <c r="C21" s="115" t="s">
        <v>161</v>
      </c>
      <c r="D21" s="114" t="s">
        <v>482</v>
      </c>
      <c r="E21" s="115" t="s">
        <v>162</v>
      </c>
      <c r="F21" s="114" t="s">
        <v>481</v>
      </c>
      <c r="G21" s="115" t="s">
        <v>161</v>
      </c>
      <c r="H21" s="114" t="s">
        <v>482</v>
      </c>
      <c r="I21" s="115" t="s">
        <v>162</v>
      </c>
      <c r="J21" s="114" t="s">
        <v>481</v>
      </c>
      <c r="K21" s="115" t="s">
        <v>161</v>
      </c>
      <c r="L21" s="114" t="s">
        <v>482</v>
      </c>
      <c r="M21" s="267" t="s">
        <v>162</v>
      </c>
    </row>
    <row r="22" spans="1:13" ht="15.75">
      <c r="A22" s="120" t="s">
        <v>211</v>
      </c>
      <c r="B22" s="121">
        <v>42422</v>
      </c>
      <c r="C22" s="121">
        <v>23363</v>
      </c>
      <c r="D22" s="121">
        <v>0</v>
      </c>
      <c r="E22" s="121">
        <v>65785</v>
      </c>
      <c r="F22" s="121">
        <v>584</v>
      </c>
      <c r="G22" s="121">
        <v>232</v>
      </c>
      <c r="H22" s="121">
        <v>0</v>
      </c>
      <c r="I22" s="121">
        <v>816</v>
      </c>
      <c r="J22" s="121">
        <v>0</v>
      </c>
      <c r="K22" s="121">
        <v>0</v>
      </c>
      <c r="L22" s="121">
        <v>0</v>
      </c>
      <c r="M22" s="124">
        <v>0</v>
      </c>
    </row>
    <row r="23" spans="1:13" ht="15.75">
      <c r="A23" s="125" t="s">
        <v>210</v>
      </c>
      <c r="B23" s="126">
        <v>39571</v>
      </c>
      <c r="C23" s="126">
        <v>24466</v>
      </c>
      <c r="D23" s="126">
        <v>1</v>
      </c>
      <c r="E23" s="126">
        <v>64038</v>
      </c>
      <c r="F23" s="126">
        <v>1398</v>
      </c>
      <c r="G23" s="126">
        <v>425</v>
      </c>
      <c r="H23" s="126">
        <v>0</v>
      </c>
      <c r="I23" s="126">
        <v>1823</v>
      </c>
      <c r="J23" s="126">
        <v>0</v>
      </c>
      <c r="K23" s="126">
        <v>0</v>
      </c>
      <c r="L23" s="126">
        <v>0</v>
      </c>
      <c r="M23" s="129">
        <v>0</v>
      </c>
    </row>
    <row r="24" spans="1:13" ht="15.75">
      <c r="A24" s="130" t="s">
        <v>209</v>
      </c>
      <c r="B24" s="131">
        <v>81993</v>
      </c>
      <c r="C24" s="131">
        <v>47829</v>
      </c>
      <c r="D24" s="131">
        <v>1</v>
      </c>
      <c r="E24" s="131">
        <v>129823</v>
      </c>
      <c r="F24" s="131">
        <v>1982</v>
      </c>
      <c r="G24" s="131">
        <v>657</v>
      </c>
      <c r="H24" s="131">
        <v>0</v>
      </c>
      <c r="I24" s="131">
        <v>2639</v>
      </c>
      <c r="J24" s="131">
        <v>0</v>
      </c>
      <c r="K24" s="131">
        <v>0</v>
      </c>
      <c r="L24" s="131">
        <v>0</v>
      </c>
      <c r="M24" s="134">
        <v>0</v>
      </c>
    </row>
    <row r="25" spans="1:13" ht="15.75">
      <c r="A25" s="135" t="s">
        <v>234</v>
      </c>
      <c r="B25" s="131">
        <v>1993502</v>
      </c>
      <c r="C25" s="131">
        <v>1138334</v>
      </c>
      <c r="D25" s="131">
        <v>2</v>
      </c>
      <c r="E25" s="131">
        <v>3131838</v>
      </c>
      <c r="F25" s="131">
        <v>122901</v>
      </c>
      <c r="G25" s="131">
        <v>55876</v>
      </c>
      <c r="H25" s="131">
        <v>0</v>
      </c>
      <c r="I25" s="131">
        <v>178777</v>
      </c>
      <c r="J25" s="131">
        <v>960</v>
      </c>
      <c r="K25" s="131">
        <v>81</v>
      </c>
      <c r="L25" s="131">
        <v>0</v>
      </c>
      <c r="M25" s="134">
        <v>1041</v>
      </c>
    </row>
    <row r="26" spans="1:13" ht="30.75" customHeight="1">
      <c r="A26" s="112" t="s">
        <v>477</v>
      </c>
      <c r="B26" s="546" t="s">
        <v>486</v>
      </c>
      <c r="C26" s="547"/>
      <c r="D26" s="547"/>
      <c r="E26" s="548"/>
      <c r="F26" s="546" t="s">
        <v>487</v>
      </c>
      <c r="G26" s="547"/>
      <c r="H26" s="547"/>
      <c r="I26" s="548"/>
      <c r="J26" s="549" t="s">
        <v>220</v>
      </c>
      <c r="K26" s="550"/>
      <c r="L26" s="550"/>
      <c r="M26" s="550"/>
    </row>
    <row r="27" spans="1:13" ht="42.75" customHeight="1">
      <c r="A27" s="113" t="s">
        <v>219</v>
      </c>
      <c r="B27" s="114" t="s">
        <v>481</v>
      </c>
      <c r="C27" s="115" t="s">
        <v>161</v>
      </c>
      <c r="D27" s="114" t="s">
        <v>482</v>
      </c>
      <c r="E27" s="115" t="s">
        <v>162</v>
      </c>
      <c r="F27" s="114" t="s">
        <v>481</v>
      </c>
      <c r="G27" s="115" t="s">
        <v>161</v>
      </c>
      <c r="H27" s="114" t="s">
        <v>482</v>
      </c>
      <c r="I27" s="115" t="s">
        <v>162</v>
      </c>
      <c r="J27" s="114" t="s">
        <v>481</v>
      </c>
      <c r="K27" s="115" t="s">
        <v>161</v>
      </c>
      <c r="L27" s="114" t="s">
        <v>482</v>
      </c>
      <c r="M27" s="267" t="s">
        <v>162</v>
      </c>
    </row>
    <row r="28" spans="1:13" ht="15.75">
      <c r="A28" s="120" t="s">
        <v>211</v>
      </c>
      <c r="B28" s="121">
        <v>2658</v>
      </c>
      <c r="C28" s="121">
        <v>570</v>
      </c>
      <c r="D28" s="121">
        <v>0</v>
      </c>
      <c r="E28" s="121">
        <v>3228</v>
      </c>
      <c r="F28" s="121">
        <v>306</v>
      </c>
      <c r="G28" s="121">
        <v>11</v>
      </c>
      <c r="H28" s="121">
        <v>0</v>
      </c>
      <c r="I28" s="121">
        <v>317</v>
      </c>
      <c r="J28" s="121">
        <v>222688</v>
      </c>
      <c r="K28" s="121">
        <v>197188</v>
      </c>
      <c r="L28" s="121">
        <v>0</v>
      </c>
      <c r="M28" s="124">
        <v>419876</v>
      </c>
    </row>
    <row r="29" spans="1:13" ht="15.75">
      <c r="A29" s="125" t="s">
        <v>210</v>
      </c>
      <c r="B29" s="126">
        <v>1723</v>
      </c>
      <c r="C29" s="126">
        <v>370</v>
      </c>
      <c r="D29" s="126">
        <v>0</v>
      </c>
      <c r="E29" s="126">
        <v>2093</v>
      </c>
      <c r="F29" s="126">
        <v>300</v>
      </c>
      <c r="G29" s="126">
        <v>16</v>
      </c>
      <c r="H29" s="126">
        <v>0</v>
      </c>
      <c r="I29" s="126">
        <v>316</v>
      </c>
      <c r="J29" s="126">
        <v>199417</v>
      </c>
      <c r="K29" s="126">
        <v>180718</v>
      </c>
      <c r="L29" s="126">
        <v>1</v>
      </c>
      <c r="M29" s="129">
        <v>380136</v>
      </c>
    </row>
    <row r="30" spans="1:13" ht="15.75">
      <c r="A30" s="130" t="s">
        <v>209</v>
      </c>
      <c r="B30" s="131">
        <v>4381</v>
      </c>
      <c r="C30" s="131">
        <v>940</v>
      </c>
      <c r="D30" s="131">
        <v>0</v>
      </c>
      <c r="E30" s="131">
        <v>5321</v>
      </c>
      <c r="F30" s="131">
        <v>606</v>
      </c>
      <c r="G30" s="131">
        <v>27</v>
      </c>
      <c r="H30" s="131">
        <v>0</v>
      </c>
      <c r="I30" s="131">
        <v>633</v>
      </c>
      <c r="J30" s="131">
        <v>422105</v>
      </c>
      <c r="K30" s="131">
        <v>377906</v>
      </c>
      <c r="L30" s="131">
        <v>1</v>
      </c>
      <c r="M30" s="134">
        <v>800012</v>
      </c>
    </row>
    <row r="31" spans="1:13" ht="15.75">
      <c r="A31" s="135" t="s">
        <v>234</v>
      </c>
      <c r="B31" s="131">
        <v>43000</v>
      </c>
      <c r="C31" s="131">
        <v>6020</v>
      </c>
      <c r="D31" s="131">
        <v>0</v>
      </c>
      <c r="E31" s="131">
        <v>49020</v>
      </c>
      <c r="F31" s="131">
        <v>9433</v>
      </c>
      <c r="G31" s="131">
        <v>3974</v>
      </c>
      <c r="H31" s="131">
        <v>0</v>
      </c>
      <c r="I31" s="131">
        <v>13407</v>
      </c>
      <c r="J31" s="131">
        <v>10387680</v>
      </c>
      <c r="K31" s="131">
        <v>9055636</v>
      </c>
      <c r="L31" s="131">
        <v>34</v>
      </c>
      <c r="M31" s="134">
        <v>19443350</v>
      </c>
    </row>
    <row r="32" spans="1:13">
      <c r="A32" s="202"/>
      <c r="B32" s="203"/>
      <c r="C32" s="203"/>
      <c r="D32" s="203"/>
      <c r="E32" s="203"/>
      <c r="F32" s="203"/>
      <c r="G32" s="203"/>
      <c r="H32" s="203"/>
      <c r="I32" s="203"/>
      <c r="J32" s="203"/>
      <c r="K32" s="203"/>
      <c r="L32" s="203"/>
      <c r="M32" s="203"/>
    </row>
    <row r="33" spans="1:13">
      <c r="A33" s="271" t="s">
        <v>492</v>
      </c>
      <c r="B33" s="203"/>
      <c r="C33" s="203"/>
      <c r="D33" s="203"/>
      <c r="E33" s="203"/>
      <c r="F33" s="203"/>
      <c r="G33" s="203"/>
      <c r="H33" s="203"/>
      <c r="I33" s="203"/>
      <c r="J33" s="203"/>
      <c r="K33" s="203"/>
      <c r="L33" s="203"/>
      <c r="M33" s="203"/>
    </row>
    <row r="34" spans="1:13">
      <c r="A34" s="202"/>
      <c r="B34" s="203"/>
      <c r="C34" s="203"/>
      <c r="D34" s="203"/>
      <c r="E34" s="203"/>
      <c r="F34" s="203"/>
      <c r="G34" s="203"/>
      <c r="H34" s="203"/>
      <c r="I34" s="203"/>
      <c r="J34" s="203"/>
      <c r="K34" s="203"/>
      <c r="L34" s="203"/>
      <c r="M34" s="203"/>
    </row>
    <row r="35" spans="1:13">
      <c r="A35" s="202"/>
      <c r="B35" s="203"/>
      <c r="C35" s="203"/>
      <c r="D35" s="203"/>
      <c r="E35" s="203"/>
      <c r="F35" s="203"/>
      <c r="G35" s="203"/>
      <c r="H35" s="203"/>
      <c r="I35" s="203"/>
      <c r="J35" s="203"/>
      <c r="K35" s="203"/>
      <c r="L35" s="203"/>
      <c r="M35" s="203"/>
    </row>
    <row r="36" spans="1:13" ht="15.75">
      <c r="A36" s="10" t="s">
        <v>235</v>
      </c>
      <c r="B36" s="119"/>
      <c r="C36" s="119"/>
      <c r="D36" s="119"/>
      <c r="E36" s="119"/>
      <c r="F36" s="119"/>
      <c r="G36" s="119"/>
      <c r="H36" s="119"/>
      <c r="I36" s="119"/>
      <c r="J36" s="119"/>
    </row>
    <row r="37" spans="1:13" ht="15.75">
      <c r="A37" s="10" t="s">
        <v>48</v>
      </c>
      <c r="B37" s="119"/>
      <c r="C37" s="119"/>
      <c r="D37" s="119"/>
      <c r="E37" s="119"/>
      <c r="F37" s="119"/>
      <c r="G37" s="119"/>
      <c r="H37" s="119"/>
      <c r="I37" s="119"/>
      <c r="J37" s="119"/>
    </row>
    <row r="38" spans="1:13">
      <c r="A38" s="97"/>
      <c r="B38" s="97"/>
      <c r="C38" s="97"/>
      <c r="D38" s="97"/>
      <c r="E38" s="97"/>
      <c r="F38" s="97"/>
      <c r="G38" s="97"/>
      <c r="H38" s="97"/>
      <c r="I38" s="97"/>
      <c r="J38" s="97"/>
    </row>
    <row r="39" spans="1:13">
      <c r="A39" s="97"/>
      <c r="B39" s="97"/>
      <c r="C39" s="97"/>
      <c r="D39" s="97"/>
      <c r="E39" s="97"/>
      <c r="F39" s="97"/>
      <c r="G39" s="97"/>
      <c r="H39" s="97"/>
      <c r="I39" s="97"/>
      <c r="J39" s="97"/>
      <c r="M39" s="201"/>
    </row>
    <row r="40" spans="1:13">
      <c r="A40" s="97"/>
      <c r="B40" s="97"/>
      <c r="C40" s="97"/>
      <c r="D40" s="97"/>
      <c r="E40" s="97"/>
      <c r="F40" s="97"/>
      <c r="G40" s="97"/>
      <c r="H40" s="97"/>
      <c r="I40" s="97"/>
      <c r="J40" s="97"/>
    </row>
    <row r="41" spans="1:13">
      <c r="A41" s="97"/>
      <c r="B41" s="97"/>
      <c r="C41" s="97"/>
      <c r="D41" s="97"/>
      <c r="E41" s="97"/>
      <c r="F41" s="97"/>
      <c r="G41" s="97"/>
      <c r="H41" s="97"/>
      <c r="I41" s="97"/>
      <c r="J41" s="97"/>
    </row>
    <row r="42" spans="1:13">
      <c r="A42" s="97"/>
      <c r="B42" s="97"/>
      <c r="C42" s="97"/>
      <c r="D42" s="97"/>
      <c r="E42" s="97"/>
      <c r="F42" s="97"/>
      <c r="G42" s="97"/>
      <c r="H42" s="97"/>
      <c r="I42" s="97"/>
      <c r="J42" s="97"/>
    </row>
    <row r="43" spans="1:13">
      <c r="A43" s="97"/>
      <c r="B43" s="97"/>
      <c r="C43" s="97"/>
      <c r="D43" s="97"/>
      <c r="E43" s="97"/>
      <c r="F43" s="97"/>
      <c r="G43" s="97"/>
      <c r="H43" s="97"/>
      <c r="I43" s="97"/>
      <c r="J43" s="97"/>
    </row>
    <row r="44" spans="1:13">
      <c r="A44" s="97"/>
      <c r="B44" s="97"/>
      <c r="C44" s="97"/>
      <c r="D44" s="97"/>
      <c r="E44" s="97"/>
      <c r="F44" s="97"/>
      <c r="G44" s="97"/>
      <c r="H44" s="97"/>
      <c r="I44" s="97"/>
      <c r="J44" s="97"/>
    </row>
    <row r="45" spans="1:13">
      <c r="A45" s="97"/>
      <c r="B45" s="97"/>
      <c r="C45" s="97"/>
      <c r="D45" s="97"/>
      <c r="E45" s="97"/>
      <c r="F45" s="97"/>
      <c r="G45" s="97"/>
      <c r="H45" s="97"/>
      <c r="I45" s="97"/>
      <c r="J45" s="97"/>
    </row>
    <row r="46" spans="1:13">
      <c r="A46" s="97"/>
      <c r="B46" s="97"/>
      <c r="C46" s="97"/>
      <c r="D46" s="97"/>
      <c r="E46" s="97"/>
      <c r="F46" s="97"/>
      <c r="G46" s="97"/>
      <c r="H46" s="97"/>
      <c r="I46" s="97"/>
      <c r="J46" s="97"/>
    </row>
    <row r="47" spans="1:13">
      <c r="A47" s="97"/>
      <c r="B47" s="97"/>
      <c r="C47" s="97"/>
      <c r="D47" s="97"/>
      <c r="E47" s="97"/>
      <c r="F47" s="97"/>
      <c r="G47" s="97"/>
      <c r="H47" s="97"/>
      <c r="I47" s="97"/>
      <c r="J47" s="97"/>
    </row>
    <row r="48" spans="1:13">
      <c r="A48" s="97"/>
      <c r="B48" s="97"/>
      <c r="C48" s="97"/>
      <c r="D48" s="97"/>
      <c r="E48" s="97"/>
      <c r="F48" s="97"/>
      <c r="G48" s="97"/>
      <c r="H48" s="97"/>
      <c r="I48" s="97"/>
      <c r="J48" s="97"/>
    </row>
    <row r="49" spans="6:8">
      <c r="H49" s="96"/>
    </row>
    <row r="50" spans="6:8">
      <c r="H50" s="96"/>
    </row>
    <row r="51" spans="6:8">
      <c r="H51" s="96"/>
    </row>
    <row r="52" spans="6:8">
      <c r="H52" s="96"/>
    </row>
    <row r="53" spans="6:8">
      <c r="H53" s="96"/>
    </row>
    <row r="54" spans="6:8">
      <c r="F54" s="96"/>
      <c r="G54" s="96"/>
      <c r="H54" s="96"/>
    </row>
    <row r="55" spans="6:8">
      <c r="F55" s="96"/>
      <c r="G55" s="96"/>
    </row>
    <row r="56" spans="6:8">
      <c r="F56" s="96"/>
      <c r="G56" s="96"/>
    </row>
    <row r="57" spans="6:8">
      <c r="F57" s="96"/>
      <c r="G57" s="96"/>
    </row>
    <row r="58" spans="6:8">
      <c r="F58" s="96"/>
      <c r="G58" s="96"/>
      <c r="H58" s="96"/>
    </row>
    <row r="59" spans="6:8">
      <c r="F59" s="96"/>
      <c r="G59" s="96"/>
    </row>
    <row r="60" spans="6:8">
      <c r="F60" s="96"/>
      <c r="G60" s="96"/>
      <c r="H60" s="96"/>
    </row>
    <row r="61" spans="6:8">
      <c r="F61" s="96"/>
      <c r="G61" s="96"/>
      <c r="H61" s="96"/>
    </row>
    <row r="62" spans="6:8">
      <c r="F62" s="96"/>
      <c r="G62" s="96"/>
      <c r="H62" s="96"/>
    </row>
    <row r="63" spans="6:8">
      <c r="F63" s="96"/>
      <c r="G63" s="96"/>
    </row>
    <row r="64" spans="6:8">
      <c r="H64" s="96"/>
    </row>
    <row r="65" spans="6:8">
      <c r="H65" s="96"/>
    </row>
    <row r="66" spans="6:8">
      <c r="H66" s="96"/>
    </row>
    <row r="67" spans="6:8">
      <c r="F67" s="96"/>
      <c r="G67" s="96"/>
      <c r="H67" s="96"/>
    </row>
    <row r="68" spans="6:8">
      <c r="F68" s="96"/>
      <c r="G68" s="96"/>
      <c r="H68" s="96"/>
    </row>
    <row r="69" spans="6:8">
      <c r="F69" s="96"/>
      <c r="G69" s="96"/>
      <c r="H69" s="96"/>
    </row>
    <row r="70" spans="6:8">
      <c r="F70" s="96"/>
      <c r="G70" s="96"/>
      <c r="H70" s="96"/>
    </row>
    <row r="71" spans="6:8">
      <c r="H71" s="96"/>
    </row>
    <row r="72" spans="6:8">
      <c r="G72" s="96"/>
    </row>
    <row r="73" spans="6:8">
      <c r="F73" s="96"/>
      <c r="G73" s="96"/>
      <c r="H73" s="96"/>
    </row>
    <row r="74" spans="6:8">
      <c r="F74" s="96"/>
      <c r="G74" s="96"/>
      <c r="H74" s="96"/>
    </row>
    <row r="75" spans="6:8">
      <c r="F75" s="96"/>
      <c r="G75" s="96"/>
    </row>
    <row r="76" spans="6:8">
      <c r="F76" s="96"/>
      <c r="G76" s="96"/>
    </row>
    <row r="77" spans="6:8">
      <c r="F77" s="96"/>
      <c r="G77" s="96"/>
      <c r="H77" s="96"/>
    </row>
    <row r="78" spans="6:8">
      <c r="F78" s="96"/>
      <c r="G78" s="96"/>
      <c r="H78" s="96"/>
    </row>
    <row r="79" spans="6:8">
      <c r="F79" s="96"/>
      <c r="G79" s="96"/>
      <c r="H79" s="96"/>
    </row>
    <row r="80" spans="6:8">
      <c r="F80" s="96"/>
      <c r="G80" s="96"/>
      <c r="H80" s="96"/>
    </row>
    <row r="81" spans="5:8">
      <c r="F81" s="96"/>
      <c r="G81" s="96"/>
      <c r="H81" s="96"/>
    </row>
    <row r="82" spans="5:8">
      <c r="F82" s="96"/>
      <c r="G82" s="96"/>
    </row>
    <row r="83" spans="5:8">
      <c r="E83" s="96"/>
      <c r="H83" s="96"/>
    </row>
    <row r="84" spans="5:8">
      <c r="E84" s="96"/>
      <c r="G84" s="96"/>
      <c r="H84" s="96"/>
    </row>
  </sheetData>
  <sheetProtection password="CCE3"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D49" sqref="D49"/>
    </sheetView>
  </sheetViews>
  <sheetFormatPr baseColWidth="10" defaultColWidth="9.140625" defaultRowHeight="12.75"/>
  <cols>
    <col min="1" max="1" width="39" style="435" customWidth="1"/>
    <col min="2" max="4" width="27" style="435" customWidth="1"/>
    <col min="5" max="5" width="24.140625" style="435" customWidth="1"/>
    <col min="6" max="16384" width="9.140625" style="269"/>
  </cols>
  <sheetData>
    <row r="1" spans="1:4" ht="34.5" customHeight="1">
      <c r="A1" s="554" t="s">
        <v>561</v>
      </c>
      <c r="B1" s="554"/>
      <c r="C1" s="554"/>
      <c r="D1" s="554"/>
    </row>
    <row r="2" spans="1:4">
      <c r="A2" s="556" t="s">
        <v>233</v>
      </c>
      <c r="B2" s="556"/>
      <c r="C2" s="556"/>
    </row>
    <row r="3" spans="1:4" ht="30.75" customHeight="1" thickBot="1">
      <c r="A3" s="328" t="s">
        <v>560</v>
      </c>
      <c r="B3" s="553" t="s">
        <v>737</v>
      </c>
      <c r="C3" s="553"/>
      <c r="D3" s="553"/>
    </row>
    <row r="4" spans="1:4" ht="30" customHeight="1">
      <c r="A4" s="101" t="s">
        <v>43</v>
      </c>
      <c r="B4" s="237" t="s">
        <v>232</v>
      </c>
      <c r="C4" s="238" t="s">
        <v>231</v>
      </c>
      <c r="D4" s="238" t="s">
        <v>230</v>
      </c>
    </row>
    <row r="5" spans="1:4" ht="15" thickBot="1">
      <c r="A5" s="99" t="s">
        <v>1</v>
      </c>
      <c r="B5" s="283">
        <v>18282</v>
      </c>
      <c r="C5" s="284">
        <v>13775</v>
      </c>
      <c r="D5" s="284">
        <v>4507</v>
      </c>
    </row>
    <row r="6" spans="1:4" ht="15" thickBot="1">
      <c r="A6" s="100" t="s">
        <v>2</v>
      </c>
      <c r="B6" s="285">
        <v>2159</v>
      </c>
      <c r="C6" s="286">
        <v>1835</v>
      </c>
      <c r="D6" s="286">
        <v>324</v>
      </c>
    </row>
    <row r="7" spans="1:4" ht="15" thickBot="1">
      <c r="A7" s="100" t="s">
        <v>3</v>
      </c>
      <c r="B7" s="285">
        <v>3203</v>
      </c>
      <c r="C7" s="286">
        <v>2711</v>
      </c>
      <c r="D7" s="286">
        <v>492</v>
      </c>
    </row>
    <row r="8" spans="1:4" ht="15" thickBot="1">
      <c r="A8" s="100" t="s">
        <v>4</v>
      </c>
      <c r="B8" s="285">
        <v>30134</v>
      </c>
      <c r="C8" s="286">
        <v>24319</v>
      </c>
      <c r="D8" s="286">
        <v>5815</v>
      </c>
    </row>
    <row r="9" spans="1:4" ht="15" thickBot="1">
      <c r="A9" s="100" t="s">
        <v>5</v>
      </c>
      <c r="B9" s="285">
        <v>1671</v>
      </c>
      <c r="C9" s="286">
        <v>1365</v>
      </c>
      <c r="D9" s="286">
        <v>306</v>
      </c>
    </row>
    <row r="10" spans="1:4" ht="15" thickBot="1">
      <c r="A10" s="100" t="s">
        <v>6</v>
      </c>
      <c r="B10" s="285">
        <v>10802</v>
      </c>
      <c r="C10" s="286">
        <v>9009</v>
      </c>
      <c r="D10" s="286">
        <v>1793</v>
      </c>
    </row>
    <row r="11" spans="1:4" ht="15" thickBot="1">
      <c r="A11" s="100" t="s">
        <v>7</v>
      </c>
      <c r="B11" s="285">
        <v>1053</v>
      </c>
      <c r="C11" s="287">
        <v>885</v>
      </c>
      <c r="D11" s="287">
        <v>168</v>
      </c>
    </row>
    <row r="12" spans="1:4" ht="15" thickBot="1">
      <c r="A12" s="100" t="s">
        <v>8</v>
      </c>
      <c r="B12" s="285">
        <v>1606</v>
      </c>
      <c r="C12" s="286">
        <v>1340</v>
      </c>
      <c r="D12" s="286">
        <v>266</v>
      </c>
    </row>
    <row r="13" spans="1:4" ht="15" thickBot="1">
      <c r="A13" s="100" t="s">
        <v>9</v>
      </c>
      <c r="B13" s="285">
        <v>19876</v>
      </c>
      <c r="C13" s="286">
        <v>16832</v>
      </c>
      <c r="D13" s="286">
        <v>3044</v>
      </c>
    </row>
    <row r="14" spans="1:4" ht="15" thickBot="1">
      <c r="A14" s="100" t="s">
        <v>10</v>
      </c>
      <c r="B14" s="285">
        <v>2016</v>
      </c>
      <c r="C14" s="286">
        <v>1685</v>
      </c>
      <c r="D14" s="286">
        <v>331</v>
      </c>
    </row>
    <row r="15" spans="1:4" ht="15" thickBot="1">
      <c r="A15" s="100" t="s">
        <v>11</v>
      </c>
      <c r="B15" s="285">
        <v>8106</v>
      </c>
      <c r="C15" s="286">
        <v>6853</v>
      </c>
      <c r="D15" s="286">
        <v>1253</v>
      </c>
    </row>
    <row r="16" spans="1:4" ht="15" thickBot="1">
      <c r="A16" s="100" t="s">
        <v>12</v>
      </c>
      <c r="B16" s="285">
        <v>7875</v>
      </c>
      <c r="C16" s="286">
        <v>6777</v>
      </c>
      <c r="D16" s="286">
        <v>1098</v>
      </c>
    </row>
    <row r="17" spans="1:4" ht="15" thickBot="1">
      <c r="A17" s="100" t="s">
        <v>13</v>
      </c>
      <c r="B17" s="285">
        <v>7804</v>
      </c>
      <c r="C17" s="286">
        <v>6352</v>
      </c>
      <c r="D17" s="286">
        <v>1452</v>
      </c>
    </row>
    <row r="18" spans="1:4" ht="15" thickBot="1">
      <c r="A18" s="100" t="s">
        <v>14</v>
      </c>
      <c r="B18" s="285">
        <v>59134</v>
      </c>
      <c r="C18" s="286">
        <v>50423</v>
      </c>
      <c r="D18" s="286">
        <v>8711</v>
      </c>
    </row>
    <row r="19" spans="1:4" ht="15" thickBot="1">
      <c r="A19" s="100" t="s">
        <v>15</v>
      </c>
      <c r="B19" s="285">
        <v>3446</v>
      </c>
      <c r="C19" s="286">
        <v>2915</v>
      </c>
      <c r="D19" s="286">
        <v>531</v>
      </c>
    </row>
    <row r="20" spans="1:4" ht="15" thickBot="1">
      <c r="A20" s="100" t="s">
        <v>16</v>
      </c>
      <c r="B20" s="285">
        <v>15598</v>
      </c>
      <c r="C20" s="286">
        <v>12957</v>
      </c>
      <c r="D20" s="286">
        <v>2641</v>
      </c>
    </row>
    <row r="21" spans="1:4" ht="15" thickBot="1">
      <c r="A21" s="100" t="s">
        <v>17</v>
      </c>
      <c r="B21" s="285">
        <v>9202</v>
      </c>
      <c r="C21" s="286">
        <v>7109</v>
      </c>
      <c r="D21" s="284">
        <v>2093</v>
      </c>
    </row>
    <row r="22" spans="1:4" ht="15" thickBot="1">
      <c r="A22" s="100" t="s">
        <v>18</v>
      </c>
      <c r="B22" s="285">
        <v>13685</v>
      </c>
      <c r="C22" s="286">
        <v>11453</v>
      </c>
      <c r="D22" s="286">
        <v>2232</v>
      </c>
    </row>
    <row r="23" spans="1:4" ht="15" thickBot="1">
      <c r="A23" s="100" t="s">
        <v>19</v>
      </c>
      <c r="B23" s="285">
        <v>7067</v>
      </c>
      <c r="C23" s="286">
        <v>5580</v>
      </c>
      <c r="D23" s="286">
        <v>1487</v>
      </c>
    </row>
    <row r="24" spans="1:4" ht="15" thickBot="1">
      <c r="A24" s="100" t="s">
        <v>20</v>
      </c>
      <c r="B24" s="285">
        <v>1810</v>
      </c>
      <c r="C24" s="286">
        <v>1527</v>
      </c>
      <c r="D24" s="286">
        <v>283</v>
      </c>
    </row>
    <row r="25" spans="1:4" ht="15" thickBot="1">
      <c r="A25" s="100" t="s">
        <v>21</v>
      </c>
      <c r="B25" s="285">
        <v>8399</v>
      </c>
      <c r="C25" s="286">
        <v>6589</v>
      </c>
      <c r="D25" s="286">
        <v>1810</v>
      </c>
    </row>
    <row r="26" spans="1:4" ht="15" thickBot="1">
      <c r="A26" s="100" t="s">
        <v>22</v>
      </c>
      <c r="B26" s="285">
        <v>72770</v>
      </c>
      <c r="C26" s="286">
        <v>61349</v>
      </c>
      <c r="D26" s="286">
        <v>11421</v>
      </c>
    </row>
    <row r="27" spans="1:4" ht="15" thickBot="1">
      <c r="A27" s="100" t="s">
        <v>23</v>
      </c>
      <c r="B27" s="285">
        <v>5604</v>
      </c>
      <c r="C27" s="286">
        <v>4447</v>
      </c>
      <c r="D27" s="287">
        <v>1157</v>
      </c>
    </row>
    <row r="28" spans="1:4" ht="15" thickBot="1">
      <c r="A28" s="100" t="s">
        <v>24</v>
      </c>
      <c r="B28" s="285">
        <v>3748</v>
      </c>
      <c r="C28" s="286">
        <v>2909</v>
      </c>
      <c r="D28" s="286">
        <v>839</v>
      </c>
    </row>
    <row r="29" spans="1:4" ht="15" thickBot="1">
      <c r="A29" s="100" t="s">
        <v>25</v>
      </c>
      <c r="B29" s="285">
        <v>3418</v>
      </c>
      <c r="C29" s="286">
        <v>2826</v>
      </c>
      <c r="D29" s="286">
        <v>592</v>
      </c>
    </row>
    <row r="30" spans="1:4" ht="15" thickBot="1">
      <c r="A30" s="100" t="s">
        <v>26</v>
      </c>
      <c r="B30" s="285">
        <v>1610</v>
      </c>
      <c r="C30" s="286">
        <v>1334</v>
      </c>
      <c r="D30" s="286">
        <v>276</v>
      </c>
    </row>
    <row r="31" spans="1:4" ht="15" thickBot="1">
      <c r="A31" s="100" t="s">
        <v>27</v>
      </c>
      <c r="B31" s="285">
        <v>9035</v>
      </c>
      <c r="C31" s="286">
        <v>7532</v>
      </c>
      <c r="D31" s="286">
        <v>1503</v>
      </c>
    </row>
    <row r="32" spans="1:4" ht="15" thickBot="1">
      <c r="A32" s="100" t="s">
        <v>28</v>
      </c>
      <c r="B32" s="288">
        <v>942</v>
      </c>
      <c r="C32" s="287">
        <v>814</v>
      </c>
      <c r="D32" s="286">
        <v>128</v>
      </c>
    </row>
    <row r="33" spans="1:4" ht="15" thickBot="1">
      <c r="A33" s="100" t="s">
        <v>29</v>
      </c>
      <c r="B33" s="285">
        <v>4631</v>
      </c>
      <c r="C33" s="286">
        <v>3816</v>
      </c>
      <c r="D33" s="286">
        <v>815</v>
      </c>
    </row>
    <row r="34" spans="1:4" ht="15" thickBot="1">
      <c r="A34" s="100" t="s">
        <v>30</v>
      </c>
      <c r="B34" s="285">
        <v>3290</v>
      </c>
      <c r="C34" s="286">
        <v>2793</v>
      </c>
      <c r="D34" s="286">
        <v>497</v>
      </c>
    </row>
    <row r="35" spans="1:4" ht="15" thickBot="1">
      <c r="A35" s="100" t="s">
        <v>31</v>
      </c>
      <c r="B35" s="288">
        <v>694</v>
      </c>
      <c r="C35" s="287">
        <v>556</v>
      </c>
      <c r="D35" s="286">
        <v>138</v>
      </c>
    </row>
    <row r="36" spans="1:4" ht="14.25">
      <c r="A36" s="101" t="s">
        <v>236</v>
      </c>
      <c r="B36" s="289">
        <v>338670</v>
      </c>
      <c r="C36" s="290">
        <v>280667</v>
      </c>
      <c r="D36" s="290">
        <v>58003</v>
      </c>
    </row>
    <row r="37" spans="1:4">
      <c r="B37" s="298"/>
      <c r="C37" s="298"/>
    </row>
    <row r="38" spans="1:4" ht="12.75" customHeight="1">
      <c r="A38" s="557" t="s">
        <v>738</v>
      </c>
      <c r="B38" s="557"/>
      <c r="C38" s="557"/>
      <c r="D38" s="329"/>
    </row>
    <row r="39" spans="1:4">
      <c r="A39" s="557"/>
      <c r="B39" s="557"/>
      <c r="C39" s="557"/>
    </row>
    <row r="40" spans="1:4">
      <c r="A40" s="557"/>
      <c r="B40" s="557"/>
      <c r="C40" s="557"/>
    </row>
    <row r="41" spans="1:4">
      <c r="A41" s="557"/>
      <c r="B41" s="557"/>
      <c r="C41" s="557"/>
      <c r="D41" s="432"/>
    </row>
    <row r="42" spans="1:4">
      <c r="A42" s="557"/>
      <c r="B42" s="557"/>
      <c r="C42" s="557"/>
      <c r="D42" s="298"/>
    </row>
    <row r="43" spans="1:4">
      <c r="A43" s="557"/>
      <c r="B43" s="557"/>
      <c r="C43" s="557"/>
    </row>
    <row r="44" spans="1:4">
      <c r="A44" s="557"/>
      <c r="B44" s="557"/>
      <c r="C44" s="557"/>
      <c r="D44" s="298"/>
    </row>
    <row r="45" spans="1:4">
      <c r="A45" s="557"/>
      <c r="B45" s="557"/>
      <c r="C45" s="557"/>
    </row>
    <row r="46" spans="1:4">
      <c r="A46" s="557"/>
      <c r="B46" s="557"/>
      <c r="C46" s="557"/>
    </row>
    <row r="47" spans="1:4">
      <c r="A47" s="557"/>
      <c r="B47" s="557"/>
      <c r="C47" s="557"/>
    </row>
    <row r="48" spans="1:4">
      <c r="A48" s="557"/>
      <c r="B48" s="557"/>
      <c r="C48" s="557"/>
      <c r="D48" s="298"/>
    </row>
    <row r="49" spans="1:5">
      <c r="A49" s="557"/>
      <c r="B49" s="557"/>
      <c r="C49" s="557"/>
    </row>
    <row r="50" spans="1:5">
      <c r="C50" s="298"/>
      <c r="D50" s="298"/>
    </row>
    <row r="52" spans="1:5" ht="15">
      <c r="A52" s="558" t="s">
        <v>563</v>
      </c>
      <c r="B52" s="558"/>
      <c r="C52" s="558"/>
      <c r="D52" s="558"/>
      <c r="E52" s="558"/>
    </row>
    <row r="53" spans="1:5">
      <c r="A53" s="556" t="s">
        <v>233</v>
      </c>
      <c r="B53" s="556"/>
    </row>
    <row r="54" spans="1:5" s="291" customFormat="1" ht="47.25" customHeight="1">
      <c r="A54" s="328" t="s">
        <v>560</v>
      </c>
      <c r="B54" s="436"/>
      <c r="C54" s="436" t="s">
        <v>739</v>
      </c>
      <c r="D54" s="436" t="s">
        <v>740</v>
      </c>
      <c r="E54" s="436" t="s">
        <v>562</v>
      </c>
    </row>
    <row r="55" spans="1:5" ht="15">
      <c r="A55" s="560" t="s">
        <v>509</v>
      </c>
      <c r="B55" s="560"/>
    </row>
    <row r="56" spans="1:5" ht="29.25" customHeight="1">
      <c r="A56" s="555" t="s">
        <v>510</v>
      </c>
      <c r="B56" s="555"/>
      <c r="C56" s="292">
        <v>9379</v>
      </c>
      <c r="D56" s="292">
        <v>9543</v>
      </c>
      <c r="E56" s="293">
        <f t="shared" ref="E56:E77" si="0">((D56-C56)/C56)*100</f>
        <v>1.7485872694317093</v>
      </c>
    </row>
    <row r="57" spans="1:5" ht="15" customHeight="1">
      <c r="A57" s="555" t="s">
        <v>511</v>
      </c>
      <c r="B57" s="555"/>
      <c r="C57" s="294">
        <v>101</v>
      </c>
      <c r="D57" s="294">
        <v>107</v>
      </c>
      <c r="E57" s="295">
        <f t="shared" si="0"/>
        <v>5.9405940594059405</v>
      </c>
    </row>
    <row r="58" spans="1:5" ht="15" customHeight="1">
      <c r="A58" s="555" t="s">
        <v>512</v>
      </c>
      <c r="B58" s="555"/>
      <c r="C58" s="294">
        <v>11967</v>
      </c>
      <c r="D58" s="294">
        <v>12028</v>
      </c>
      <c r="E58" s="295">
        <f t="shared" si="0"/>
        <v>0.50973510487173057</v>
      </c>
    </row>
    <row r="59" spans="1:5" ht="29.25" customHeight="1">
      <c r="A59" s="555" t="s">
        <v>513</v>
      </c>
      <c r="B59" s="555"/>
      <c r="C59" s="294">
        <v>395</v>
      </c>
      <c r="D59" s="294">
        <v>394</v>
      </c>
      <c r="E59" s="295">
        <f t="shared" si="0"/>
        <v>-0.25316455696202533</v>
      </c>
    </row>
    <row r="60" spans="1:5" ht="43.5" customHeight="1">
      <c r="A60" s="555" t="s">
        <v>514</v>
      </c>
      <c r="B60" s="555"/>
      <c r="C60" s="294">
        <v>3727</v>
      </c>
      <c r="D60" s="294">
        <v>3734</v>
      </c>
      <c r="E60" s="295">
        <f t="shared" si="0"/>
        <v>0.18781862087469814</v>
      </c>
    </row>
    <row r="61" spans="1:5" ht="15" customHeight="1">
      <c r="A61" s="555" t="s">
        <v>515</v>
      </c>
      <c r="B61" s="555"/>
      <c r="C61" s="294">
        <v>23032</v>
      </c>
      <c r="D61" s="294">
        <v>23297</v>
      </c>
      <c r="E61" s="295">
        <f t="shared" si="0"/>
        <v>1.1505731156651615</v>
      </c>
    </row>
    <row r="62" spans="1:5" ht="43.5" customHeight="1">
      <c r="A62" s="555" t="s">
        <v>516</v>
      </c>
      <c r="B62" s="555"/>
      <c r="C62" s="294">
        <v>64123</v>
      </c>
      <c r="D62" s="294">
        <v>64182</v>
      </c>
      <c r="E62" s="295">
        <f t="shared" si="0"/>
        <v>9.2010666999360599E-2</v>
      </c>
    </row>
    <row r="63" spans="1:5" ht="15" customHeight="1">
      <c r="A63" s="555" t="s">
        <v>517</v>
      </c>
      <c r="B63" s="555"/>
      <c r="C63" s="294">
        <v>16997</v>
      </c>
      <c r="D63" s="294">
        <v>17714</v>
      </c>
      <c r="E63" s="295">
        <f t="shared" si="0"/>
        <v>4.2183914808495615</v>
      </c>
    </row>
    <row r="64" spans="1:5" ht="15" customHeight="1">
      <c r="A64" s="555" t="s">
        <v>518</v>
      </c>
      <c r="B64" s="555"/>
      <c r="C64" s="294">
        <v>52180</v>
      </c>
      <c r="D64" s="294">
        <v>54171</v>
      </c>
      <c r="E64" s="295">
        <f t="shared" si="0"/>
        <v>3.8156381755461863</v>
      </c>
    </row>
    <row r="65" spans="1:9" ht="15" customHeight="1">
      <c r="A65" s="555" t="s">
        <v>519</v>
      </c>
      <c r="B65" s="555"/>
      <c r="C65" s="294">
        <v>5644</v>
      </c>
      <c r="D65" s="294">
        <v>5745</v>
      </c>
      <c r="E65" s="295">
        <f t="shared" si="0"/>
        <v>1.7895109851169384</v>
      </c>
    </row>
    <row r="66" spans="1:9" ht="29.25" customHeight="1">
      <c r="A66" s="555" t="s">
        <v>520</v>
      </c>
      <c r="B66" s="555"/>
      <c r="C66" s="294">
        <v>4085</v>
      </c>
      <c r="D66" s="294">
        <v>4179</v>
      </c>
      <c r="E66" s="295">
        <f t="shared" si="0"/>
        <v>2.3011015911872703</v>
      </c>
    </row>
    <row r="67" spans="1:9" ht="15" customHeight="1">
      <c r="A67" s="555" t="s">
        <v>521</v>
      </c>
      <c r="B67" s="555"/>
      <c r="C67" s="294">
        <v>3823</v>
      </c>
      <c r="D67" s="294">
        <v>3837</v>
      </c>
      <c r="E67" s="295">
        <f t="shared" si="0"/>
        <v>0.36620455139942454</v>
      </c>
    </row>
    <row r="68" spans="1:9" ht="29.25" customHeight="1">
      <c r="A68" s="555" t="s">
        <v>522</v>
      </c>
      <c r="B68" s="555"/>
      <c r="C68" s="294">
        <v>14776</v>
      </c>
      <c r="D68" s="294">
        <v>14966</v>
      </c>
      <c r="E68" s="295">
        <f t="shared" si="0"/>
        <v>1.2858689767190039</v>
      </c>
    </row>
    <row r="69" spans="1:9" ht="29.25" customHeight="1">
      <c r="A69" s="555" t="s">
        <v>523</v>
      </c>
      <c r="B69" s="555"/>
      <c r="C69" s="294">
        <v>25052</v>
      </c>
      <c r="D69" s="294">
        <v>26187</v>
      </c>
      <c r="E69" s="295">
        <f t="shared" si="0"/>
        <v>4.5305764010857414</v>
      </c>
    </row>
    <row r="70" spans="1:9" ht="29.25" customHeight="1">
      <c r="A70" s="555" t="s">
        <v>524</v>
      </c>
      <c r="B70" s="555"/>
      <c r="C70" s="294">
        <v>19847</v>
      </c>
      <c r="D70" s="294">
        <v>18948</v>
      </c>
      <c r="E70" s="295">
        <f t="shared" si="0"/>
        <v>-4.5296518365496041</v>
      </c>
    </row>
    <row r="71" spans="1:9" ht="15" customHeight="1">
      <c r="A71" s="555" t="s">
        <v>525</v>
      </c>
      <c r="B71" s="555"/>
      <c r="C71" s="294">
        <v>12342</v>
      </c>
      <c r="D71" s="294">
        <v>20529</v>
      </c>
      <c r="E71" s="295">
        <f t="shared" si="0"/>
        <v>66.33446767136607</v>
      </c>
    </row>
    <row r="72" spans="1:9" ht="29.25" customHeight="1">
      <c r="A72" s="555" t="s">
        <v>526</v>
      </c>
      <c r="B72" s="555"/>
      <c r="C72" s="294">
        <v>35421</v>
      </c>
      <c r="D72" s="294">
        <v>35882</v>
      </c>
      <c r="E72" s="295">
        <f t="shared" si="0"/>
        <v>1.3014878179610965</v>
      </c>
    </row>
    <row r="73" spans="1:9" ht="29.25" customHeight="1">
      <c r="A73" s="555" t="s">
        <v>527</v>
      </c>
      <c r="B73" s="555"/>
      <c r="C73" s="294">
        <v>6657</v>
      </c>
      <c r="D73" s="294">
        <v>6920</v>
      </c>
      <c r="E73" s="295">
        <f t="shared" si="0"/>
        <v>3.9507285564067898</v>
      </c>
    </row>
    <row r="74" spans="1:9" ht="15" customHeight="1">
      <c r="A74" s="555" t="s">
        <v>528</v>
      </c>
      <c r="B74" s="555"/>
      <c r="C74" s="294">
        <v>10941</v>
      </c>
      <c r="D74" s="294">
        <v>11257</v>
      </c>
      <c r="E74" s="295">
        <f t="shared" si="0"/>
        <v>2.8882186271821588</v>
      </c>
    </row>
    <row r="75" spans="1:9" ht="43.5" customHeight="1">
      <c r="A75" s="555" t="s">
        <v>529</v>
      </c>
      <c r="B75" s="555"/>
      <c r="C75" s="294">
        <v>4991</v>
      </c>
      <c r="D75" s="294">
        <v>4981</v>
      </c>
      <c r="E75" s="295">
        <f t="shared" si="0"/>
        <v>-0.20036064916850332</v>
      </c>
    </row>
    <row r="76" spans="1:9" ht="29.25" customHeight="1">
      <c r="A76" s="555" t="s">
        <v>530</v>
      </c>
      <c r="B76" s="555"/>
      <c r="C76" s="294">
        <v>65</v>
      </c>
      <c r="D76" s="294">
        <v>69</v>
      </c>
      <c r="E76" s="295">
        <f t="shared" si="0"/>
        <v>6.1538461538461542</v>
      </c>
    </row>
    <row r="77" spans="1:9" ht="15" customHeight="1">
      <c r="A77" s="562" t="s">
        <v>531</v>
      </c>
      <c r="B77" s="562"/>
      <c r="C77" s="296">
        <v>325545</v>
      </c>
      <c r="D77" s="296">
        <v>338670</v>
      </c>
      <c r="E77" s="297">
        <f t="shared" si="0"/>
        <v>4.0317006865410319</v>
      </c>
    </row>
    <row r="78" spans="1:9">
      <c r="A78" s="559" t="s">
        <v>229</v>
      </c>
      <c r="B78" s="559"/>
      <c r="C78" s="559"/>
    </row>
    <row r="79" spans="1:9">
      <c r="A79" s="559" t="s">
        <v>228</v>
      </c>
      <c r="B79" s="559"/>
      <c r="C79" s="559"/>
      <c r="E79" s="298"/>
    </row>
    <row r="80" spans="1:9" ht="12.75" customHeight="1">
      <c r="A80" s="563" t="s">
        <v>227</v>
      </c>
      <c r="B80" s="563"/>
      <c r="C80" s="563"/>
      <c r="E80" s="298"/>
      <c r="I80" s="298"/>
    </row>
    <row r="81" spans="1:7">
      <c r="A81" s="559" t="s">
        <v>532</v>
      </c>
      <c r="B81" s="559"/>
      <c r="C81" s="559"/>
      <c r="E81" s="298"/>
      <c r="G81" s="329"/>
    </row>
    <row r="82" spans="1:7" ht="30.75" customHeight="1">
      <c r="A82" s="561" t="s">
        <v>533</v>
      </c>
      <c r="B82" s="561"/>
      <c r="C82" s="561"/>
      <c r="E82" s="298"/>
      <c r="G82" s="298"/>
    </row>
    <row r="83" spans="1:7">
      <c r="A83" s="405" t="s">
        <v>496</v>
      </c>
    </row>
    <row r="84" spans="1:7" ht="15">
      <c r="B84" s="434"/>
    </row>
    <row r="85" spans="1:7" ht="15">
      <c r="A85" s="10" t="s">
        <v>226</v>
      </c>
      <c r="B85" s="434"/>
    </row>
    <row r="86" spans="1:7" ht="15">
      <c r="A86" s="10" t="s">
        <v>48</v>
      </c>
      <c r="B86" s="434"/>
    </row>
    <row r="107" spans="5:5">
      <c r="E107" s="299"/>
    </row>
  </sheetData>
  <sheetProtection password="CCE3"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565" t="s">
        <v>565</v>
      </c>
      <c r="B1" s="565"/>
    </row>
    <row r="2" spans="1:2" ht="15.75" thickBot="1">
      <c r="A2" s="556" t="s">
        <v>493</v>
      </c>
      <c r="B2" s="566"/>
    </row>
    <row r="3" spans="1:2" ht="15.75" thickBot="1">
      <c r="A3" s="101" t="s">
        <v>494</v>
      </c>
      <c r="B3" s="352" t="s">
        <v>743</v>
      </c>
    </row>
    <row r="4" spans="1:2" ht="20.25" customHeight="1" thickBot="1">
      <c r="A4" s="321" t="s">
        <v>546</v>
      </c>
      <c r="B4" s="272">
        <v>993</v>
      </c>
    </row>
    <row r="5" spans="1:2" ht="57.75" thickBot="1">
      <c r="A5" s="321" t="s">
        <v>547</v>
      </c>
      <c r="B5" s="273">
        <v>1295</v>
      </c>
    </row>
    <row r="6" spans="1:2" ht="25.5" customHeight="1" thickBot="1">
      <c r="A6" s="321" t="s">
        <v>111</v>
      </c>
      <c r="B6" s="273">
        <v>2440</v>
      </c>
    </row>
    <row r="7" spans="1:2" ht="25.5" customHeight="1" thickBot="1">
      <c r="A7" s="321" t="s">
        <v>548</v>
      </c>
      <c r="B7" s="273">
        <v>21499</v>
      </c>
    </row>
    <row r="8" spans="1:2" s="448" customFormat="1" ht="29.25" thickBot="1">
      <c r="A8" s="320" t="s">
        <v>684</v>
      </c>
      <c r="B8" s="273">
        <v>913</v>
      </c>
    </row>
    <row r="9" spans="1:2" s="448" customFormat="1" ht="29.25" thickBot="1">
      <c r="A9" s="320" t="s">
        <v>685</v>
      </c>
      <c r="B9" s="273">
        <v>1493</v>
      </c>
    </row>
    <row r="10" spans="1:2" s="448" customFormat="1" ht="29.25" thickBot="1">
      <c r="A10" s="320" t="s">
        <v>686</v>
      </c>
      <c r="B10" s="273">
        <v>4122</v>
      </c>
    </row>
    <row r="11" spans="1:2" s="448" customFormat="1" ht="15.75" thickBot="1">
      <c r="A11" s="320" t="s">
        <v>687</v>
      </c>
      <c r="B11" s="273">
        <v>1154</v>
      </c>
    </row>
    <row r="12" spans="1:2" s="448" customFormat="1" ht="15.75" thickBot="1">
      <c r="A12" s="320" t="s">
        <v>688</v>
      </c>
      <c r="B12" s="273">
        <v>63</v>
      </c>
    </row>
    <row r="13" spans="1:2" s="448" customFormat="1" ht="15.75" thickBot="1">
      <c r="A13" s="320" t="s">
        <v>689</v>
      </c>
      <c r="B13" s="273">
        <v>17</v>
      </c>
    </row>
    <row r="14" spans="1:2" s="448" customFormat="1" ht="15.75" thickBot="1">
      <c r="A14" s="320" t="s">
        <v>690</v>
      </c>
      <c r="B14" s="273">
        <v>233</v>
      </c>
    </row>
    <row r="15" spans="1:2" s="448" customFormat="1" ht="15.75" thickBot="1">
      <c r="A15" s="320" t="s">
        <v>691</v>
      </c>
      <c r="B15" s="273">
        <v>28</v>
      </c>
    </row>
    <row r="16" spans="1:2" s="448" customFormat="1" ht="15.75" thickBot="1">
      <c r="A16" s="320" t="s">
        <v>112</v>
      </c>
      <c r="B16" s="273">
        <v>4466</v>
      </c>
    </row>
    <row r="17" spans="1:2" s="448" customFormat="1" ht="15.75" thickBot="1">
      <c r="A17" s="320" t="s">
        <v>692</v>
      </c>
      <c r="B17" s="273">
        <v>35</v>
      </c>
    </row>
    <row r="18" spans="1:2" s="448" customFormat="1" ht="57.75" thickBot="1">
      <c r="A18" s="320" t="s">
        <v>693</v>
      </c>
      <c r="B18" s="273">
        <v>94</v>
      </c>
    </row>
    <row r="19" spans="1:2" s="448" customFormat="1" ht="15.75" thickBot="1">
      <c r="A19" s="320" t="s">
        <v>665</v>
      </c>
      <c r="B19" s="273">
        <v>59</v>
      </c>
    </row>
    <row r="20" spans="1:2" s="448" customFormat="1" ht="43.5" thickBot="1">
      <c r="A20" s="320" t="s">
        <v>666</v>
      </c>
      <c r="B20" s="273">
        <v>248</v>
      </c>
    </row>
    <row r="21" spans="1:2" s="448" customFormat="1" ht="29.25" thickBot="1">
      <c r="A21" s="320" t="s">
        <v>694</v>
      </c>
      <c r="B21" s="273">
        <v>39</v>
      </c>
    </row>
    <row r="22" spans="1:2" s="448" customFormat="1" ht="29.25" thickBot="1">
      <c r="A22" s="320" t="s">
        <v>695</v>
      </c>
      <c r="B22" s="273">
        <v>52</v>
      </c>
    </row>
    <row r="23" spans="1:2" s="448" customFormat="1" ht="29.25" thickBot="1">
      <c r="A23" s="320" t="s">
        <v>696</v>
      </c>
      <c r="B23" s="273">
        <v>238</v>
      </c>
    </row>
    <row r="24" spans="1:2" s="448" customFormat="1" ht="15.75" thickBot="1">
      <c r="A24" s="320" t="s">
        <v>296</v>
      </c>
      <c r="B24" s="273">
        <v>794</v>
      </c>
    </row>
    <row r="25" spans="1:2" s="448" customFormat="1" ht="43.5" thickBot="1">
      <c r="A25" s="320" t="s">
        <v>697</v>
      </c>
      <c r="B25" s="273">
        <v>1052</v>
      </c>
    </row>
    <row r="26" spans="1:2" s="448" customFormat="1" ht="29.25" thickBot="1">
      <c r="A26" s="320" t="s">
        <v>698</v>
      </c>
      <c r="B26" s="273">
        <v>243</v>
      </c>
    </row>
    <row r="27" spans="1:2" s="448" customFormat="1" ht="15.75" thickBot="1">
      <c r="A27" s="320" t="s">
        <v>667</v>
      </c>
      <c r="B27" s="273">
        <v>38</v>
      </c>
    </row>
    <row r="28" spans="1:2" s="448" customFormat="1" ht="15.75" thickBot="1">
      <c r="A28" s="320" t="s">
        <v>699</v>
      </c>
      <c r="B28" s="273">
        <v>155</v>
      </c>
    </row>
    <row r="29" spans="1:2" s="448" customFormat="1" ht="29.25" thickBot="1">
      <c r="A29" s="320" t="s">
        <v>700</v>
      </c>
      <c r="B29" s="273">
        <v>269</v>
      </c>
    </row>
    <row r="30" spans="1:2" s="448" customFormat="1" ht="15.75" thickBot="1">
      <c r="A30" s="320" t="s">
        <v>298</v>
      </c>
      <c r="B30" s="273">
        <v>226</v>
      </c>
    </row>
    <row r="31" spans="1:2" s="448" customFormat="1" ht="15.75" thickBot="1">
      <c r="A31" s="320" t="s">
        <v>701</v>
      </c>
      <c r="B31" s="273">
        <v>38</v>
      </c>
    </row>
    <row r="32" spans="1:2" s="448" customFormat="1" ht="43.5" thickBot="1">
      <c r="A32" s="320" t="s">
        <v>702</v>
      </c>
      <c r="B32" s="273">
        <v>166</v>
      </c>
    </row>
    <row r="33" spans="1:6" s="448" customFormat="1" ht="57.75" thickBot="1">
      <c r="A33" s="320" t="s">
        <v>703</v>
      </c>
      <c r="B33" s="273">
        <v>943</v>
      </c>
    </row>
    <row r="34" spans="1:6" s="448" customFormat="1" ht="29.25" thickBot="1">
      <c r="A34" s="320" t="s">
        <v>549</v>
      </c>
      <c r="B34" s="273">
        <v>0</v>
      </c>
    </row>
    <row r="35" spans="1:6" s="448" customFormat="1" ht="15.75" thickBot="1">
      <c r="A35" s="320" t="s">
        <v>550</v>
      </c>
      <c r="B35" s="273">
        <v>588</v>
      </c>
    </row>
    <row r="36" spans="1:6" s="448" customFormat="1" ht="15.75" thickBot="1">
      <c r="A36" s="320" t="s">
        <v>704</v>
      </c>
      <c r="B36" s="273">
        <v>777</v>
      </c>
    </row>
    <row r="37" spans="1:6" s="448" customFormat="1" ht="15.75" thickBot="1">
      <c r="A37" s="320" t="s">
        <v>668</v>
      </c>
      <c r="B37" s="273">
        <v>187</v>
      </c>
    </row>
    <row r="38" spans="1:6" s="448" customFormat="1" ht="57.75" thickBot="1">
      <c r="A38" s="320" t="s">
        <v>705</v>
      </c>
      <c r="B38" s="273">
        <v>182</v>
      </c>
    </row>
    <row r="39" spans="1:6" s="448" customFormat="1" ht="29.25" thickBot="1">
      <c r="A39" s="320" t="s">
        <v>308</v>
      </c>
      <c r="B39" s="273">
        <v>436</v>
      </c>
    </row>
    <row r="40" spans="1:6" s="448" customFormat="1" ht="15.75" thickBot="1">
      <c r="A40" s="320" t="s">
        <v>706</v>
      </c>
      <c r="B40" s="273">
        <v>380</v>
      </c>
    </row>
    <row r="41" spans="1:6" s="448" customFormat="1" ht="29.25" thickBot="1">
      <c r="A41" s="320" t="s">
        <v>707</v>
      </c>
      <c r="B41" s="273">
        <v>104</v>
      </c>
    </row>
    <row r="42" spans="1:6" s="448" customFormat="1" ht="15.75" thickBot="1">
      <c r="A42" s="320" t="s">
        <v>708</v>
      </c>
      <c r="B42" s="273">
        <v>1144</v>
      </c>
    </row>
    <row r="43" spans="1:6" s="448" customFormat="1" ht="43.5" thickBot="1">
      <c r="A43" s="320" t="s">
        <v>551</v>
      </c>
      <c r="B43" s="273">
        <v>516</v>
      </c>
    </row>
    <row r="44" spans="1:6" s="448" customFormat="1" ht="29.25" thickBot="1">
      <c r="A44" s="320" t="s">
        <v>552</v>
      </c>
      <c r="B44" s="273">
        <v>7</v>
      </c>
    </row>
    <row r="45" spans="1:6" s="448" customFormat="1">
      <c r="A45" s="101" t="s">
        <v>495</v>
      </c>
      <c r="B45" s="319">
        <v>26227</v>
      </c>
      <c r="D45" s="6"/>
    </row>
    <row r="46" spans="1:6">
      <c r="C46" s="6"/>
      <c r="D46" s="6"/>
    </row>
    <row r="47" spans="1:6">
      <c r="A47" s="493" t="s">
        <v>744</v>
      </c>
      <c r="B47" s="493"/>
    </row>
    <row r="48" spans="1:6" ht="15" customHeight="1">
      <c r="A48" s="493"/>
      <c r="B48" s="493"/>
      <c r="F48" s="6"/>
    </row>
    <row r="49" spans="1:5">
      <c r="A49" s="493"/>
      <c r="B49" s="493"/>
      <c r="D49" s="428"/>
      <c r="E49" s="428"/>
    </row>
    <row r="50" spans="1:5">
      <c r="A50" s="493"/>
      <c r="B50" s="493"/>
      <c r="D50" s="427"/>
      <c r="E50" s="427"/>
    </row>
    <row r="51" spans="1:5">
      <c r="A51" s="493"/>
      <c r="B51" s="493"/>
    </row>
    <row r="52" spans="1:5">
      <c r="A52" s="493"/>
      <c r="B52" s="493"/>
    </row>
    <row r="54" spans="1:5">
      <c r="A54" s="564" t="s">
        <v>229</v>
      </c>
      <c r="B54" s="541"/>
    </row>
    <row r="55" spans="1:5">
      <c r="A55" s="564" t="s">
        <v>496</v>
      </c>
      <c r="B55" s="541"/>
    </row>
    <row r="56" spans="1:5">
      <c r="A56" s="351" t="s">
        <v>564</v>
      </c>
      <c r="B56" s="275"/>
      <c r="C56" s="350"/>
    </row>
    <row r="58" spans="1:5">
      <c r="A58" s="10" t="s">
        <v>497</v>
      </c>
      <c r="B58" s="10"/>
    </row>
    <row r="59" spans="1:5">
      <c r="A59" s="10" t="s">
        <v>48</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sqref="A1:F1"/>
    </sheetView>
  </sheetViews>
  <sheetFormatPr baseColWidth="10" defaultColWidth="9.140625" defaultRowHeight="12.75"/>
  <cols>
    <col min="1" max="1" width="39" style="98" customWidth="1"/>
    <col min="2" max="2" width="30.7109375" style="98" bestFit="1" customWidth="1"/>
    <col min="3" max="3" width="20.140625" style="98" bestFit="1" customWidth="1"/>
    <col min="4" max="4" width="19.85546875" style="98" bestFit="1" customWidth="1"/>
    <col min="5" max="5" width="26" style="98" bestFit="1" customWidth="1"/>
    <col min="6" max="6" width="22.140625" style="98" bestFit="1" customWidth="1"/>
    <col min="7" max="256" width="9.140625" style="98"/>
    <col min="257" max="257" width="39" style="98" customWidth="1"/>
    <col min="258" max="512" width="9.140625" style="98"/>
    <col min="513" max="513" width="39" style="98" customWidth="1"/>
    <col min="514" max="768" width="9.140625" style="98"/>
    <col min="769" max="769" width="39" style="98" customWidth="1"/>
    <col min="770" max="1024" width="9.140625" style="98"/>
    <col min="1025" max="1025" width="39" style="98" customWidth="1"/>
    <col min="1026" max="1280" width="9.140625" style="98"/>
    <col min="1281" max="1281" width="39" style="98" customWidth="1"/>
    <col min="1282" max="1536" width="9.140625" style="98"/>
    <col min="1537" max="1537" width="39" style="98" customWidth="1"/>
    <col min="1538" max="1792" width="9.140625" style="98"/>
    <col min="1793" max="1793" width="39" style="98" customWidth="1"/>
    <col min="1794" max="2048" width="9.140625" style="98"/>
    <col min="2049" max="2049" width="39" style="98" customWidth="1"/>
    <col min="2050" max="2304" width="9.140625" style="98"/>
    <col min="2305" max="2305" width="39" style="98" customWidth="1"/>
    <col min="2306" max="2560" width="9.140625" style="98"/>
    <col min="2561" max="2561" width="39" style="98" customWidth="1"/>
    <col min="2562" max="2816" width="9.140625" style="98"/>
    <col min="2817" max="2817" width="39" style="98" customWidth="1"/>
    <col min="2818" max="3072" width="9.140625" style="98"/>
    <col min="3073" max="3073" width="39" style="98" customWidth="1"/>
    <col min="3074" max="3328" width="9.140625" style="98"/>
    <col min="3329" max="3329" width="39" style="98" customWidth="1"/>
    <col min="3330" max="3584" width="9.140625" style="98"/>
    <col min="3585" max="3585" width="39" style="98" customWidth="1"/>
    <col min="3586" max="3840" width="9.140625" style="98"/>
    <col min="3841" max="3841" width="39" style="98" customWidth="1"/>
    <col min="3842" max="4096" width="9.140625" style="98"/>
    <col min="4097" max="4097" width="39" style="98" customWidth="1"/>
    <col min="4098" max="4352" width="9.140625" style="98"/>
    <col min="4353" max="4353" width="39" style="98" customWidth="1"/>
    <col min="4354" max="4608" width="9.140625" style="98"/>
    <col min="4609" max="4609" width="39" style="98" customWidth="1"/>
    <col min="4610" max="4864" width="9.140625" style="98"/>
    <col min="4865" max="4865" width="39" style="98" customWidth="1"/>
    <col min="4866" max="5120" width="9.140625" style="98"/>
    <col min="5121" max="5121" width="39" style="98" customWidth="1"/>
    <col min="5122" max="5376" width="9.140625" style="98"/>
    <col min="5377" max="5377" width="39" style="98" customWidth="1"/>
    <col min="5378" max="5632" width="9.140625" style="98"/>
    <col min="5633" max="5633" width="39" style="98" customWidth="1"/>
    <col min="5634" max="5888" width="9.140625" style="98"/>
    <col min="5889" max="5889" width="39" style="98" customWidth="1"/>
    <col min="5890" max="6144" width="9.140625" style="98"/>
    <col min="6145" max="6145" width="39" style="98" customWidth="1"/>
    <col min="6146" max="6400" width="9.140625" style="98"/>
    <col min="6401" max="6401" width="39" style="98" customWidth="1"/>
    <col min="6402" max="6656" width="9.140625" style="98"/>
    <col min="6657" max="6657" width="39" style="98" customWidth="1"/>
    <col min="6658" max="6912" width="9.140625" style="98"/>
    <col min="6913" max="6913" width="39" style="98" customWidth="1"/>
    <col min="6914" max="7168" width="9.140625" style="98"/>
    <col min="7169" max="7169" width="39" style="98" customWidth="1"/>
    <col min="7170" max="7424" width="9.140625" style="98"/>
    <col min="7425" max="7425" width="39" style="98" customWidth="1"/>
    <col min="7426" max="7680" width="9.140625" style="98"/>
    <col min="7681" max="7681" width="39" style="98" customWidth="1"/>
    <col min="7682" max="7936" width="9.140625" style="98"/>
    <col min="7937" max="7937" width="39" style="98" customWidth="1"/>
    <col min="7938" max="8192" width="9.140625" style="98"/>
    <col min="8193" max="8193" width="39" style="98" customWidth="1"/>
    <col min="8194" max="8448" width="9.140625" style="98"/>
    <col min="8449" max="8449" width="39" style="98" customWidth="1"/>
    <col min="8450" max="8704" width="9.140625" style="98"/>
    <col min="8705" max="8705" width="39" style="98" customWidth="1"/>
    <col min="8706" max="8960" width="9.140625" style="98"/>
    <col min="8961" max="8961" width="39" style="98" customWidth="1"/>
    <col min="8962" max="9216" width="9.140625" style="98"/>
    <col min="9217" max="9217" width="39" style="98" customWidth="1"/>
    <col min="9218" max="9472" width="9.140625" style="98"/>
    <col min="9473" max="9473" width="39" style="98" customWidth="1"/>
    <col min="9474" max="9728" width="9.140625" style="98"/>
    <col min="9729" max="9729" width="39" style="98" customWidth="1"/>
    <col min="9730" max="9984" width="9.140625" style="98"/>
    <col min="9985" max="9985" width="39" style="98" customWidth="1"/>
    <col min="9986" max="10240" width="9.140625" style="98"/>
    <col min="10241" max="10241" width="39" style="98" customWidth="1"/>
    <col min="10242" max="10496" width="9.140625" style="98"/>
    <col min="10497" max="10497" width="39" style="98" customWidth="1"/>
    <col min="10498" max="10752" width="9.140625" style="98"/>
    <col min="10753" max="10753" width="39" style="98" customWidth="1"/>
    <col min="10754" max="11008" width="9.140625" style="98"/>
    <col min="11009" max="11009" width="39" style="98" customWidth="1"/>
    <col min="11010" max="11264" width="9.140625" style="98"/>
    <col min="11265" max="11265" width="39" style="98" customWidth="1"/>
    <col min="11266" max="11520" width="9.140625" style="98"/>
    <col min="11521" max="11521" width="39" style="98" customWidth="1"/>
    <col min="11522" max="11776" width="9.140625" style="98"/>
    <col min="11777" max="11777" width="39" style="98" customWidth="1"/>
    <col min="11778" max="12032" width="9.140625" style="98"/>
    <col min="12033" max="12033" width="39" style="98" customWidth="1"/>
    <col min="12034" max="12288" width="9.140625" style="98"/>
    <col min="12289" max="12289" width="39" style="98" customWidth="1"/>
    <col min="12290" max="12544" width="9.140625" style="98"/>
    <col min="12545" max="12545" width="39" style="98" customWidth="1"/>
    <col min="12546" max="12800" width="9.140625" style="98"/>
    <col min="12801" max="12801" width="39" style="98" customWidth="1"/>
    <col min="12802" max="13056" width="9.140625" style="98"/>
    <col min="13057" max="13057" width="39" style="98" customWidth="1"/>
    <col min="13058" max="13312" width="9.140625" style="98"/>
    <col min="13313" max="13313" width="39" style="98" customWidth="1"/>
    <col min="13314" max="13568" width="9.140625" style="98"/>
    <col min="13569" max="13569" width="39" style="98" customWidth="1"/>
    <col min="13570" max="13824" width="9.140625" style="98"/>
    <col min="13825" max="13825" width="39" style="98" customWidth="1"/>
    <col min="13826" max="14080" width="9.140625" style="98"/>
    <col min="14081" max="14081" width="39" style="98" customWidth="1"/>
    <col min="14082" max="14336" width="9.140625" style="98"/>
    <col min="14337" max="14337" width="39" style="98" customWidth="1"/>
    <col min="14338" max="14592" width="9.140625" style="98"/>
    <col min="14593" max="14593" width="39" style="98" customWidth="1"/>
    <col min="14594" max="14848" width="9.140625" style="98"/>
    <col min="14849" max="14849" width="39" style="98" customWidth="1"/>
    <col min="14850" max="15104" width="9.140625" style="98"/>
    <col min="15105" max="15105" width="39" style="98" customWidth="1"/>
    <col min="15106" max="15360" width="9.140625" style="98"/>
    <col min="15361" max="15361" width="39" style="98" customWidth="1"/>
    <col min="15362" max="15616" width="9.140625" style="98"/>
    <col min="15617" max="15617" width="39" style="98" customWidth="1"/>
    <col min="15618" max="15872" width="9.140625" style="98"/>
    <col min="15873" max="15873" width="39" style="98" customWidth="1"/>
    <col min="15874" max="16128" width="9.140625" style="98"/>
    <col min="16129" max="16129" width="39" style="98" customWidth="1"/>
    <col min="16130" max="16384" width="9.140625" style="98"/>
  </cols>
  <sheetData>
    <row r="1" spans="1:7" ht="27" customHeight="1">
      <c r="A1" s="567" t="s">
        <v>676</v>
      </c>
      <c r="B1" s="568"/>
      <c r="C1" s="568"/>
      <c r="D1" s="568"/>
      <c r="E1" s="568"/>
      <c r="F1" s="568"/>
    </row>
    <row r="2" spans="1:7">
      <c r="A2" s="556" t="s">
        <v>237</v>
      </c>
      <c r="B2" s="566"/>
      <c r="C2" s="566"/>
      <c r="D2" s="566"/>
      <c r="E2" s="556"/>
      <c r="F2" s="566"/>
    </row>
    <row r="3" spans="1:7">
      <c r="B3" s="569" t="s">
        <v>677</v>
      </c>
      <c r="C3" s="569"/>
      <c r="D3" s="569"/>
      <c r="E3" s="569"/>
      <c r="F3" s="569"/>
    </row>
    <row r="4" spans="1:7" ht="18" customHeight="1">
      <c r="B4" s="239" t="s">
        <v>622</v>
      </c>
      <c r="C4" s="240" t="s">
        <v>271</v>
      </c>
      <c r="D4" s="240" t="s">
        <v>238</v>
      </c>
      <c r="E4" s="240" t="s">
        <v>623</v>
      </c>
      <c r="F4" s="240" t="s">
        <v>272</v>
      </c>
    </row>
    <row r="5" spans="1:7">
      <c r="A5" s="103" t="s">
        <v>239</v>
      </c>
      <c r="B5" s="407">
        <v>361</v>
      </c>
      <c r="C5" s="241">
        <v>207.14</v>
      </c>
      <c r="D5" s="241">
        <v>148.86000000000001</v>
      </c>
      <c r="E5" s="241">
        <v>58.28</v>
      </c>
      <c r="F5" s="242">
        <v>153.86000000000001</v>
      </c>
    </row>
    <row r="6" spans="1:7">
      <c r="A6" s="103" t="s">
        <v>240</v>
      </c>
      <c r="B6" s="408">
        <v>59.25</v>
      </c>
      <c r="C6" s="244">
        <v>33.31</v>
      </c>
      <c r="D6" s="244">
        <v>24.94</v>
      </c>
      <c r="E6" s="244">
        <v>8.36</v>
      </c>
      <c r="F6" s="245">
        <v>25.95</v>
      </c>
      <c r="G6" s="406"/>
    </row>
    <row r="7" spans="1:7">
      <c r="A7" s="103" t="s">
        <v>241</v>
      </c>
      <c r="B7" s="408">
        <v>16</v>
      </c>
      <c r="C7" s="244">
        <v>7.79</v>
      </c>
      <c r="D7" s="244">
        <v>6.4</v>
      </c>
      <c r="E7" s="244">
        <v>1.39</v>
      </c>
      <c r="F7" s="245">
        <v>8.2100000000000009</v>
      </c>
      <c r="G7" s="406"/>
    </row>
    <row r="8" spans="1:7">
      <c r="A8" s="103" t="s">
        <v>242</v>
      </c>
      <c r="B8" s="408">
        <v>30.81</v>
      </c>
      <c r="C8" s="244">
        <v>16.84</v>
      </c>
      <c r="D8" s="244">
        <v>12.5</v>
      </c>
      <c r="E8" s="244">
        <v>4.34</v>
      </c>
      <c r="F8" s="245">
        <v>13.97</v>
      </c>
      <c r="G8" s="406"/>
    </row>
    <row r="9" spans="1:7">
      <c r="A9" s="103" t="s">
        <v>243</v>
      </c>
      <c r="B9" s="408">
        <v>99.51</v>
      </c>
      <c r="C9" s="244">
        <v>53.63</v>
      </c>
      <c r="D9" s="244">
        <v>40.56</v>
      </c>
      <c r="E9" s="244">
        <v>13.07</v>
      </c>
      <c r="F9" s="245">
        <v>45.88</v>
      </c>
      <c r="G9" s="406"/>
    </row>
    <row r="10" spans="1:7">
      <c r="A10" s="103" t="s">
        <v>244</v>
      </c>
      <c r="B10" s="408">
        <v>74.63</v>
      </c>
      <c r="C10" s="244">
        <v>45.85</v>
      </c>
      <c r="D10" s="244">
        <v>33.200000000000003</v>
      </c>
      <c r="E10" s="244">
        <v>12.65</v>
      </c>
      <c r="F10" s="245">
        <v>28.79</v>
      </c>
      <c r="G10" s="406"/>
    </row>
    <row r="11" spans="1:7">
      <c r="A11" s="103" t="s">
        <v>245</v>
      </c>
      <c r="B11" s="408">
        <v>146.83000000000001</v>
      </c>
      <c r="C11" s="244">
        <v>86.45</v>
      </c>
      <c r="D11" s="244">
        <v>65</v>
      </c>
      <c r="E11" s="244">
        <v>21.45</v>
      </c>
      <c r="F11" s="245">
        <v>60.39</v>
      </c>
      <c r="G11" s="406"/>
    </row>
    <row r="12" spans="1:7">
      <c r="A12" s="103" t="s">
        <v>246</v>
      </c>
      <c r="B12" s="408">
        <v>48.7</v>
      </c>
      <c r="C12" s="244">
        <v>26.05</v>
      </c>
      <c r="D12" s="244">
        <v>20.6</v>
      </c>
      <c r="E12" s="244">
        <v>5.44</v>
      </c>
      <c r="F12" s="245">
        <v>22.65</v>
      </c>
      <c r="G12" s="406"/>
    </row>
    <row r="13" spans="1:7">
      <c r="A13" s="104" t="s">
        <v>269</v>
      </c>
      <c r="B13" s="408">
        <v>836.74</v>
      </c>
      <c r="C13" s="246">
        <v>477.04</v>
      </c>
      <c r="D13" s="246">
        <v>352.06</v>
      </c>
      <c r="E13" s="246">
        <v>124.98</v>
      </c>
      <c r="F13" s="247">
        <v>359.7</v>
      </c>
      <c r="G13" s="406"/>
    </row>
    <row r="14" spans="1:7">
      <c r="A14" s="105" t="s">
        <v>270</v>
      </c>
      <c r="B14" s="409">
        <v>1932.94</v>
      </c>
      <c r="C14" s="248">
        <v>1100.0899999999999</v>
      </c>
      <c r="D14" s="249">
        <v>828.29</v>
      </c>
      <c r="E14" s="249">
        <v>271.8</v>
      </c>
      <c r="F14" s="250">
        <v>832.85</v>
      </c>
      <c r="G14" s="406"/>
    </row>
    <row r="15" spans="1:7">
      <c r="B15" s="102"/>
      <c r="C15" s="102"/>
      <c r="D15" s="102"/>
      <c r="E15" s="102"/>
      <c r="F15" s="102"/>
    </row>
    <row r="16" spans="1:7">
      <c r="A16" s="559" t="s">
        <v>229</v>
      </c>
      <c r="B16" s="570"/>
      <c r="C16" s="570"/>
      <c r="D16" s="570"/>
      <c r="E16" s="570"/>
      <c r="F16" s="570"/>
    </row>
    <row r="17" spans="1:6">
      <c r="A17" s="98" t="s">
        <v>180</v>
      </c>
    </row>
    <row r="18" spans="1:6">
      <c r="A18" s="559" t="s">
        <v>247</v>
      </c>
      <c r="B18" s="570"/>
      <c r="C18" s="570"/>
      <c r="D18" s="570"/>
      <c r="E18" s="570"/>
      <c r="F18" s="570"/>
    </row>
    <row r="19" spans="1:6">
      <c r="A19" s="559" t="s">
        <v>248</v>
      </c>
      <c r="B19" s="570"/>
      <c r="C19" s="570"/>
      <c r="D19" s="570"/>
      <c r="E19" s="570"/>
      <c r="F19" s="570"/>
    </row>
    <row r="20" spans="1:6">
      <c r="A20" s="559" t="s">
        <v>249</v>
      </c>
      <c r="B20" s="570"/>
      <c r="C20" s="570"/>
      <c r="D20" s="570"/>
      <c r="E20" s="570"/>
      <c r="F20" s="570"/>
    </row>
    <row r="21" spans="1:6">
      <c r="A21" s="559" t="s">
        <v>250</v>
      </c>
      <c r="B21" s="570"/>
      <c r="C21" s="570"/>
      <c r="D21" s="570"/>
      <c r="E21" s="570"/>
      <c r="F21" s="570"/>
    </row>
    <row r="22" spans="1:6">
      <c r="A22" s="559" t="s">
        <v>251</v>
      </c>
      <c r="B22" s="570"/>
      <c r="C22" s="570"/>
      <c r="D22" s="570"/>
      <c r="E22" s="570"/>
      <c r="F22" s="570"/>
    </row>
    <row r="23" spans="1:6">
      <c r="A23" s="559" t="s">
        <v>252</v>
      </c>
      <c r="B23" s="570"/>
      <c r="C23" s="570"/>
      <c r="D23" s="570"/>
      <c r="E23" s="570"/>
      <c r="F23" s="570"/>
    </row>
    <row r="24" spans="1:6">
      <c r="A24" s="559" t="s">
        <v>253</v>
      </c>
      <c r="B24" s="570"/>
      <c r="C24" s="570"/>
      <c r="D24" s="570"/>
      <c r="E24" s="570"/>
      <c r="F24" s="570"/>
    </row>
    <row r="25" spans="1:6">
      <c r="A25" s="559" t="s">
        <v>254</v>
      </c>
      <c r="B25" s="570"/>
      <c r="C25" s="570"/>
      <c r="D25" s="570"/>
      <c r="E25" s="570"/>
      <c r="F25" s="570"/>
    </row>
    <row r="26" spans="1:6">
      <c r="A26" s="559" t="s">
        <v>255</v>
      </c>
      <c r="B26" s="570"/>
      <c r="C26" s="570"/>
      <c r="D26" s="570"/>
      <c r="E26" s="570"/>
      <c r="F26" s="570"/>
    </row>
    <row r="27" spans="1:6">
      <c r="A27" s="559" t="s">
        <v>256</v>
      </c>
      <c r="B27" s="570"/>
      <c r="C27" s="570"/>
      <c r="D27" s="570"/>
      <c r="E27" s="570"/>
      <c r="F27" s="570"/>
    </row>
    <row r="28" spans="1:6">
      <c r="A28" s="559" t="s">
        <v>257</v>
      </c>
      <c r="B28" s="570"/>
      <c r="C28" s="570"/>
      <c r="D28" s="570"/>
      <c r="E28" s="570"/>
      <c r="F28" s="570"/>
    </row>
    <row r="29" spans="1:6">
      <c r="A29" s="559" t="s">
        <v>258</v>
      </c>
      <c r="B29" s="570"/>
      <c r="C29" s="570"/>
      <c r="D29" s="570"/>
      <c r="E29" s="570"/>
      <c r="F29" s="570"/>
    </row>
    <row r="30" spans="1:6">
      <c r="A30" s="559" t="s">
        <v>259</v>
      </c>
      <c r="B30" s="570"/>
      <c r="C30" s="570"/>
      <c r="D30" s="570"/>
      <c r="E30" s="570"/>
      <c r="F30" s="570"/>
    </row>
    <row r="31" spans="1:6">
      <c r="A31" s="559" t="s">
        <v>260</v>
      </c>
      <c r="B31" s="570"/>
      <c r="C31" s="570"/>
      <c r="D31" s="570"/>
      <c r="E31" s="570"/>
      <c r="F31" s="570"/>
    </row>
    <row r="32" spans="1:6">
      <c r="A32" s="559" t="s">
        <v>261</v>
      </c>
      <c r="B32" s="570"/>
      <c r="C32" s="570"/>
      <c r="D32" s="570"/>
      <c r="E32" s="570"/>
      <c r="F32" s="570"/>
    </row>
    <row r="33" spans="1:6">
      <c r="A33" s="559" t="s">
        <v>262</v>
      </c>
      <c r="B33" s="570"/>
      <c r="C33" s="570"/>
      <c r="D33" s="570"/>
      <c r="E33" s="570"/>
      <c r="F33" s="570"/>
    </row>
    <row r="34" spans="1:6">
      <c r="A34" s="559" t="s">
        <v>263</v>
      </c>
      <c r="B34" s="570"/>
      <c r="C34" s="570"/>
      <c r="D34" s="570"/>
      <c r="E34" s="570"/>
      <c r="F34" s="570"/>
    </row>
    <row r="35" spans="1:6">
      <c r="A35" s="98" t="s">
        <v>180</v>
      </c>
    </row>
    <row r="36" spans="1:6">
      <c r="A36" s="10" t="s">
        <v>273</v>
      </c>
      <c r="B36" s="106"/>
      <c r="C36" s="106"/>
      <c r="D36" s="106"/>
      <c r="E36" s="106"/>
      <c r="F36" s="106"/>
    </row>
    <row r="37" spans="1:6">
      <c r="A37" s="10" t="s">
        <v>48</v>
      </c>
    </row>
    <row r="39" spans="1:6">
      <c r="A39" s="559"/>
      <c r="B39" s="570"/>
      <c r="C39" s="570"/>
      <c r="D39" s="570"/>
      <c r="E39" s="570"/>
      <c r="F39" s="570"/>
    </row>
    <row r="40" spans="1:6">
      <c r="A40" s="559"/>
      <c r="B40" s="570"/>
      <c r="C40" s="570"/>
      <c r="D40" s="570"/>
      <c r="E40" s="570"/>
      <c r="F40" s="570"/>
    </row>
    <row r="41" spans="1:6">
      <c r="A41" s="559"/>
      <c r="B41" s="570"/>
      <c r="C41" s="570"/>
      <c r="D41" s="570"/>
      <c r="E41" s="570"/>
      <c r="F41" s="570"/>
    </row>
  </sheetData>
  <sheetProtection password="CCE3"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J51" sqref="J51"/>
    </sheetView>
  </sheetViews>
  <sheetFormatPr baseColWidth="10" defaultColWidth="9.140625" defaultRowHeight="12.75"/>
  <cols>
    <col min="1" max="1" width="39" style="98" customWidth="1"/>
    <col min="2" max="2" width="19.42578125" style="98" bestFit="1" customWidth="1"/>
    <col min="3" max="3" width="18.42578125" style="98" bestFit="1" customWidth="1"/>
    <col min="4" max="4" width="15.140625" style="98" bestFit="1" customWidth="1"/>
    <col min="5" max="256" width="9.140625" style="98"/>
    <col min="257" max="257" width="39" style="98" customWidth="1"/>
    <col min="258" max="512" width="9.140625" style="98"/>
    <col min="513" max="513" width="39" style="98" customWidth="1"/>
    <col min="514" max="768" width="9.140625" style="98"/>
    <col min="769" max="769" width="39" style="98" customWidth="1"/>
    <col min="770" max="1024" width="9.140625" style="98"/>
    <col min="1025" max="1025" width="39" style="98" customWidth="1"/>
    <col min="1026" max="1280" width="9.140625" style="98"/>
    <col min="1281" max="1281" width="39" style="98" customWidth="1"/>
    <col min="1282" max="1536" width="9.140625" style="98"/>
    <col min="1537" max="1537" width="39" style="98" customWidth="1"/>
    <col min="1538" max="1792" width="9.140625" style="98"/>
    <col min="1793" max="1793" width="39" style="98" customWidth="1"/>
    <col min="1794" max="2048" width="9.140625" style="98"/>
    <col min="2049" max="2049" width="39" style="98" customWidth="1"/>
    <col min="2050" max="2304" width="9.140625" style="98"/>
    <col min="2305" max="2305" width="39" style="98" customWidth="1"/>
    <col min="2306" max="2560" width="9.140625" style="98"/>
    <col min="2561" max="2561" width="39" style="98" customWidth="1"/>
    <col min="2562" max="2816" width="9.140625" style="98"/>
    <col min="2817" max="2817" width="39" style="98" customWidth="1"/>
    <col min="2818" max="3072" width="9.140625" style="98"/>
    <col min="3073" max="3073" width="39" style="98" customWidth="1"/>
    <col min="3074" max="3328" width="9.140625" style="98"/>
    <col min="3329" max="3329" width="39" style="98" customWidth="1"/>
    <col min="3330" max="3584" width="9.140625" style="98"/>
    <col min="3585" max="3585" width="39" style="98" customWidth="1"/>
    <col min="3586" max="3840" width="9.140625" style="98"/>
    <col min="3841" max="3841" width="39" style="98" customWidth="1"/>
    <col min="3842" max="4096" width="9.140625" style="98"/>
    <col min="4097" max="4097" width="39" style="98" customWidth="1"/>
    <col min="4098" max="4352" width="9.140625" style="98"/>
    <col min="4353" max="4353" width="39" style="98" customWidth="1"/>
    <col min="4354" max="4608" width="9.140625" style="98"/>
    <col min="4609" max="4609" width="39" style="98" customWidth="1"/>
    <col min="4610" max="4864" width="9.140625" style="98"/>
    <col min="4865" max="4865" width="39" style="98" customWidth="1"/>
    <col min="4866" max="5120" width="9.140625" style="98"/>
    <col min="5121" max="5121" width="39" style="98" customWidth="1"/>
    <col min="5122" max="5376" width="9.140625" style="98"/>
    <col min="5377" max="5377" width="39" style="98" customWidth="1"/>
    <col min="5378" max="5632" width="9.140625" style="98"/>
    <col min="5633" max="5633" width="39" style="98" customWidth="1"/>
    <col min="5634" max="5888" width="9.140625" style="98"/>
    <col min="5889" max="5889" width="39" style="98" customWidth="1"/>
    <col min="5890" max="6144" width="9.140625" style="98"/>
    <col min="6145" max="6145" width="39" style="98" customWidth="1"/>
    <col min="6146" max="6400" width="9.140625" style="98"/>
    <col min="6401" max="6401" width="39" style="98" customWidth="1"/>
    <col min="6402" max="6656" width="9.140625" style="98"/>
    <col min="6657" max="6657" width="39" style="98" customWidth="1"/>
    <col min="6658" max="6912" width="9.140625" style="98"/>
    <col min="6913" max="6913" width="39" style="98" customWidth="1"/>
    <col min="6914" max="7168" width="9.140625" style="98"/>
    <col min="7169" max="7169" width="39" style="98" customWidth="1"/>
    <col min="7170" max="7424" width="9.140625" style="98"/>
    <col min="7425" max="7425" width="39" style="98" customWidth="1"/>
    <col min="7426" max="7680" width="9.140625" style="98"/>
    <col min="7681" max="7681" width="39" style="98" customWidth="1"/>
    <col min="7682" max="7936" width="9.140625" style="98"/>
    <col min="7937" max="7937" width="39" style="98" customWidth="1"/>
    <col min="7938" max="8192" width="9.140625" style="98"/>
    <col min="8193" max="8193" width="39" style="98" customWidth="1"/>
    <col min="8194" max="8448" width="9.140625" style="98"/>
    <col min="8449" max="8449" width="39" style="98" customWidth="1"/>
    <col min="8450" max="8704" width="9.140625" style="98"/>
    <col min="8705" max="8705" width="39" style="98" customWidth="1"/>
    <col min="8706" max="8960" width="9.140625" style="98"/>
    <col min="8961" max="8961" width="39" style="98" customWidth="1"/>
    <col min="8962" max="9216" width="9.140625" style="98"/>
    <col min="9217" max="9217" width="39" style="98" customWidth="1"/>
    <col min="9218" max="9472" width="9.140625" style="98"/>
    <col min="9473" max="9473" width="39" style="98" customWidth="1"/>
    <col min="9474" max="9728" width="9.140625" style="98"/>
    <col min="9729" max="9729" width="39" style="98" customWidth="1"/>
    <col min="9730" max="9984" width="9.140625" style="98"/>
    <col min="9985" max="9985" width="39" style="98" customWidth="1"/>
    <col min="9986" max="10240" width="9.140625" style="98"/>
    <col min="10241" max="10241" width="39" style="98" customWidth="1"/>
    <col min="10242" max="10496" width="9.140625" style="98"/>
    <col min="10497" max="10497" width="39" style="98" customWidth="1"/>
    <col min="10498" max="10752" width="9.140625" style="98"/>
    <col min="10753" max="10753" width="39" style="98" customWidth="1"/>
    <col min="10754" max="11008" width="9.140625" style="98"/>
    <col min="11009" max="11009" width="39" style="98" customWidth="1"/>
    <col min="11010" max="11264" width="9.140625" style="98"/>
    <col min="11265" max="11265" width="39" style="98" customWidth="1"/>
    <col min="11266" max="11520" width="9.140625" style="98"/>
    <col min="11521" max="11521" width="39" style="98" customWidth="1"/>
    <col min="11522" max="11776" width="9.140625" style="98"/>
    <col min="11777" max="11777" width="39" style="98" customWidth="1"/>
    <col min="11778" max="12032" width="9.140625" style="98"/>
    <col min="12033" max="12033" width="39" style="98" customWidth="1"/>
    <col min="12034" max="12288" width="9.140625" style="98"/>
    <col min="12289" max="12289" width="39" style="98" customWidth="1"/>
    <col min="12290" max="12544" width="9.140625" style="98"/>
    <col min="12545" max="12545" width="39" style="98" customWidth="1"/>
    <col min="12546" max="12800" width="9.140625" style="98"/>
    <col min="12801" max="12801" width="39" style="98" customWidth="1"/>
    <col min="12802" max="13056" width="9.140625" style="98"/>
    <col min="13057" max="13057" width="39" style="98" customWidth="1"/>
    <col min="13058" max="13312" width="9.140625" style="98"/>
    <col min="13313" max="13313" width="39" style="98" customWidth="1"/>
    <col min="13314" max="13568" width="9.140625" style="98"/>
    <col min="13569" max="13569" width="39" style="98" customWidth="1"/>
    <col min="13570" max="13824" width="9.140625" style="98"/>
    <col min="13825" max="13825" width="39" style="98" customWidth="1"/>
    <col min="13826" max="14080" width="9.140625" style="98"/>
    <col min="14081" max="14081" width="39" style="98" customWidth="1"/>
    <col min="14082" max="14336" width="9.140625" style="98"/>
    <col min="14337" max="14337" width="39" style="98" customWidth="1"/>
    <col min="14338" max="14592" width="9.140625" style="98"/>
    <col min="14593" max="14593" width="39" style="98" customWidth="1"/>
    <col min="14594" max="14848" width="9.140625" style="98"/>
    <col min="14849" max="14849" width="39" style="98" customWidth="1"/>
    <col min="14850" max="15104" width="9.140625" style="98"/>
    <col min="15105" max="15105" width="39" style="98" customWidth="1"/>
    <col min="15106" max="15360" width="9.140625" style="98"/>
    <col min="15361" max="15361" width="39" style="98" customWidth="1"/>
    <col min="15362" max="15616" width="9.140625" style="98"/>
    <col min="15617" max="15617" width="39" style="98" customWidth="1"/>
    <col min="15618" max="15872" width="9.140625" style="98"/>
    <col min="15873" max="15873" width="39" style="98" customWidth="1"/>
    <col min="15874" max="16128" width="9.140625" style="98"/>
    <col min="16129" max="16129" width="39" style="98" customWidth="1"/>
    <col min="16130" max="16384" width="9.140625" style="98"/>
  </cols>
  <sheetData>
    <row r="1" spans="1:4" ht="26.25" customHeight="1">
      <c r="A1" s="567" t="s">
        <v>268</v>
      </c>
      <c r="B1" s="568"/>
      <c r="C1" s="568"/>
      <c r="D1" s="568"/>
    </row>
    <row r="2" spans="1:4">
      <c r="A2" s="556" t="s">
        <v>264</v>
      </c>
      <c r="B2" s="566"/>
      <c r="C2" s="566"/>
      <c r="D2" s="566"/>
    </row>
    <row r="3" spans="1:4">
      <c r="B3" s="569" t="s">
        <v>677</v>
      </c>
      <c r="C3" s="569"/>
      <c r="D3" s="569"/>
    </row>
    <row r="4" spans="1:4" ht="16.5" customHeight="1">
      <c r="B4" s="240" t="s">
        <v>265</v>
      </c>
      <c r="C4" s="240" t="s">
        <v>266</v>
      </c>
      <c r="D4" s="240" t="s">
        <v>267</v>
      </c>
    </row>
    <row r="5" spans="1:4">
      <c r="A5" s="103" t="s">
        <v>239</v>
      </c>
      <c r="B5" s="251">
        <v>57.38</v>
      </c>
      <c r="C5" s="241">
        <v>41.24</v>
      </c>
      <c r="D5" s="242">
        <v>28.14</v>
      </c>
    </row>
    <row r="6" spans="1:4">
      <c r="A6" s="103" t="s">
        <v>240</v>
      </c>
      <c r="B6" s="252">
        <v>56.21</v>
      </c>
      <c r="C6" s="244">
        <v>42.09</v>
      </c>
      <c r="D6" s="245">
        <v>25.11</v>
      </c>
    </row>
    <row r="7" spans="1:4">
      <c r="A7" s="103" t="s">
        <v>241</v>
      </c>
      <c r="B7" s="252">
        <v>48.68</v>
      </c>
      <c r="C7" s="244">
        <v>40.01</v>
      </c>
      <c r="D7" s="245">
        <v>17.809999999999999</v>
      </c>
    </row>
    <row r="8" spans="1:4">
      <c r="A8" s="103" t="s">
        <v>242</v>
      </c>
      <c r="B8" s="252">
        <v>54.66</v>
      </c>
      <c r="C8" s="244">
        <v>40.57</v>
      </c>
      <c r="D8" s="245">
        <v>25.78</v>
      </c>
    </row>
    <row r="9" spans="1:4">
      <c r="A9" s="103" t="s">
        <v>243</v>
      </c>
      <c r="B9" s="252">
        <v>53.89</v>
      </c>
      <c r="C9" s="244">
        <v>40.76</v>
      </c>
      <c r="D9" s="245">
        <v>24.37</v>
      </c>
    </row>
    <row r="10" spans="1:4">
      <c r="A10" s="103" t="s">
        <v>244</v>
      </c>
      <c r="B10" s="252">
        <v>61.43</v>
      </c>
      <c r="C10" s="244">
        <v>44.48</v>
      </c>
      <c r="D10" s="245">
        <v>27.59</v>
      </c>
    </row>
    <row r="11" spans="1:4">
      <c r="A11" s="103" t="s">
        <v>245</v>
      </c>
      <c r="B11" s="252">
        <v>58.87</v>
      </c>
      <c r="C11" s="244">
        <v>44.27</v>
      </c>
      <c r="D11" s="245">
        <v>24.81</v>
      </c>
    </row>
    <row r="12" spans="1:4">
      <c r="A12" s="103" t="s">
        <v>246</v>
      </c>
      <c r="B12" s="252">
        <v>53.48</v>
      </c>
      <c r="C12" s="244">
        <v>42.3</v>
      </c>
      <c r="D12" s="245">
        <v>20.9</v>
      </c>
    </row>
    <row r="13" spans="1:4">
      <c r="A13" s="104" t="s">
        <v>269</v>
      </c>
      <c r="B13" s="243">
        <v>57.01</v>
      </c>
      <c r="C13" s="246">
        <v>42.08</v>
      </c>
      <c r="D13" s="247">
        <v>26.2</v>
      </c>
    </row>
    <row r="14" spans="1:4">
      <c r="A14" s="105" t="s">
        <v>270</v>
      </c>
      <c r="B14" s="253">
        <v>56.91</v>
      </c>
      <c r="C14" s="249">
        <v>42.85</v>
      </c>
      <c r="D14" s="250">
        <v>24.71</v>
      </c>
    </row>
    <row r="16" spans="1:4">
      <c r="A16" s="559" t="s">
        <v>229</v>
      </c>
      <c r="B16" s="570"/>
      <c r="C16" s="570"/>
      <c r="D16" s="570"/>
    </row>
    <row r="17" spans="1:4">
      <c r="A17" s="559" t="s">
        <v>247</v>
      </c>
      <c r="B17" s="570"/>
      <c r="C17" s="570"/>
      <c r="D17" s="570"/>
    </row>
    <row r="18" spans="1:4">
      <c r="A18" s="559" t="s">
        <v>248</v>
      </c>
      <c r="B18" s="570"/>
      <c r="C18" s="570"/>
      <c r="D18" s="570"/>
    </row>
    <row r="19" spans="1:4">
      <c r="A19" s="559" t="s">
        <v>249</v>
      </c>
      <c r="B19" s="570"/>
      <c r="C19" s="570"/>
      <c r="D19" s="570"/>
    </row>
    <row r="20" spans="1:4">
      <c r="A20" s="559" t="s">
        <v>250</v>
      </c>
      <c r="B20" s="570"/>
      <c r="C20" s="570"/>
      <c r="D20" s="570"/>
    </row>
    <row r="21" spans="1:4">
      <c r="A21" s="559" t="s">
        <v>251</v>
      </c>
      <c r="B21" s="570"/>
      <c r="C21" s="570"/>
      <c r="D21" s="570"/>
    </row>
    <row r="22" spans="1:4">
      <c r="A22" s="559" t="s">
        <v>252</v>
      </c>
      <c r="B22" s="570"/>
      <c r="C22" s="570"/>
      <c r="D22" s="570"/>
    </row>
    <row r="23" spans="1:4">
      <c r="A23" s="559" t="s">
        <v>253</v>
      </c>
      <c r="B23" s="570"/>
      <c r="C23" s="570"/>
      <c r="D23" s="570"/>
    </row>
    <row r="24" spans="1:4">
      <c r="A24" s="559" t="s">
        <v>254</v>
      </c>
      <c r="B24" s="570"/>
      <c r="C24" s="570"/>
      <c r="D24" s="570"/>
    </row>
    <row r="25" spans="1:4">
      <c r="A25" s="559" t="s">
        <v>255</v>
      </c>
      <c r="B25" s="570"/>
      <c r="C25" s="570"/>
      <c r="D25" s="570"/>
    </row>
    <row r="26" spans="1:4">
      <c r="A26" s="559" t="s">
        <v>256</v>
      </c>
      <c r="B26" s="570"/>
      <c r="C26" s="570"/>
      <c r="D26" s="570"/>
    </row>
    <row r="27" spans="1:4">
      <c r="A27" s="559" t="s">
        <v>257</v>
      </c>
      <c r="B27" s="570"/>
      <c r="C27" s="570"/>
      <c r="D27" s="570"/>
    </row>
    <row r="28" spans="1:4">
      <c r="A28" s="559" t="s">
        <v>258</v>
      </c>
      <c r="B28" s="570"/>
      <c r="C28" s="570"/>
      <c r="D28" s="570"/>
    </row>
    <row r="29" spans="1:4">
      <c r="A29" s="559" t="s">
        <v>259</v>
      </c>
      <c r="B29" s="570"/>
      <c r="C29" s="570"/>
      <c r="D29" s="570"/>
    </row>
    <row r="30" spans="1:4">
      <c r="A30" s="559" t="s">
        <v>260</v>
      </c>
      <c r="B30" s="570"/>
      <c r="C30" s="570"/>
      <c r="D30" s="570"/>
    </row>
    <row r="31" spans="1:4">
      <c r="A31" s="559" t="s">
        <v>261</v>
      </c>
      <c r="B31" s="570"/>
      <c r="C31" s="570"/>
      <c r="D31" s="570"/>
    </row>
    <row r="32" spans="1:4">
      <c r="A32" s="559" t="s">
        <v>262</v>
      </c>
      <c r="B32" s="570"/>
      <c r="C32" s="570"/>
      <c r="D32" s="570"/>
    </row>
    <row r="33" spans="1:4">
      <c r="A33" s="559" t="s">
        <v>263</v>
      </c>
      <c r="B33" s="570"/>
      <c r="C33" s="570"/>
      <c r="D33" s="570"/>
    </row>
    <row r="34" spans="1:4">
      <c r="A34" s="98" t="s">
        <v>180</v>
      </c>
    </row>
    <row r="35" spans="1:4">
      <c r="A35" s="10" t="s">
        <v>273</v>
      </c>
    </row>
    <row r="36" spans="1:4">
      <c r="A36" s="10" t="s">
        <v>48</v>
      </c>
      <c r="B36" s="107"/>
      <c r="C36" s="107"/>
      <c r="D36" s="107"/>
    </row>
    <row r="38" spans="1:4">
      <c r="A38" s="559"/>
      <c r="B38" s="570"/>
      <c r="C38" s="570"/>
      <c r="D38" s="570"/>
    </row>
    <row r="41" spans="1:4">
      <c r="A41" s="559"/>
      <c r="B41" s="570"/>
      <c r="C41" s="570"/>
      <c r="D41" s="570"/>
    </row>
    <row r="42" spans="1:4">
      <c r="A42" s="559"/>
      <c r="B42" s="570"/>
      <c r="C42" s="570"/>
      <c r="D42" s="570"/>
    </row>
    <row r="43" spans="1:4">
      <c r="A43" s="559"/>
      <c r="B43" s="570"/>
      <c r="C43" s="570"/>
      <c r="D43" s="570"/>
    </row>
  </sheetData>
  <sheetProtection password="CCE3"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BF25" sqref="BF25:BF26"/>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490" t="s">
        <v>422</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0"/>
      <c r="AQ1" s="490"/>
      <c r="AR1" s="490"/>
      <c r="AS1" s="490"/>
      <c r="AT1" s="490"/>
      <c r="AU1" s="490"/>
      <c r="AV1" s="490"/>
      <c r="AW1" s="490"/>
      <c r="AX1" s="490"/>
    </row>
    <row r="2" spans="1:51"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1">
      <c r="A3" s="3" t="s">
        <v>1</v>
      </c>
      <c r="B3" s="362">
        <v>45134</v>
      </c>
      <c r="C3" s="362">
        <v>2.1</v>
      </c>
      <c r="D3" s="362">
        <v>1333</v>
      </c>
      <c r="E3" s="362">
        <v>3</v>
      </c>
      <c r="F3" s="3" t="s">
        <v>1</v>
      </c>
      <c r="G3" s="362">
        <v>46894</v>
      </c>
      <c r="H3" s="362">
        <v>2.2000000000000002</v>
      </c>
      <c r="I3" s="362">
        <v>1760</v>
      </c>
      <c r="J3" s="362">
        <v>3.9</v>
      </c>
      <c r="K3" s="3" t="s">
        <v>1</v>
      </c>
      <c r="L3" s="362">
        <v>49387</v>
      </c>
      <c r="M3" s="362">
        <v>2.2999999999999998</v>
      </c>
      <c r="N3" s="362">
        <v>2493</v>
      </c>
      <c r="O3" s="362">
        <v>5.3</v>
      </c>
      <c r="P3" s="3" t="s">
        <v>1</v>
      </c>
      <c r="Q3" s="362">
        <v>46667</v>
      </c>
      <c r="R3" s="362">
        <v>2.2000000000000002</v>
      </c>
      <c r="S3" s="362">
        <v>-2720</v>
      </c>
      <c r="T3" s="362">
        <v>-5.5</v>
      </c>
      <c r="U3" s="3" t="s">
        <v>1</v>
      </c>
      <c r="V3" s="362">
        <v>45405</v>
      </c>
      <c r="W3" s="362">
        <v>2.2000000000000002</v>
      </c>
      <c r="X3" s="362">
        <v>-1262</v>
      </c>
      <c r="Y3" s="362">
        <v>-2.7</v>
      </c>
      <c r="Z3" s="3" t="s">
        <v>1</v>
      </c>
      <c r="AA3" s="362">
        <v>47316</v>
      </c>
      <c r="AB3" s="362">
        <v>2.2999999999999998</v>
      </c>
      <c r="AC3" s="362">
        <v>1911</v>
      </c>
      <c r="AD3" s="362">
        <v>4.2</v>
      </c>
      <c r="AE3" s="3" t="s">
        <v>1</v>
      </c>
      <c r="AF3" s="362">
        <v>46833</v>
      </c>
      <c r="AG3" s="362">
        <v>2.2000000000000002</v>
      </c>
      <c r="AH3" s="362">
        <v>-483</v>
      </c>
      <c r="AI3" s="362">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c r="AY3" s="479"/>
    </row>
    <row r="4" spans="1:51">
      <c r="A4" s="3" t="s">
        <v>2</v>
      </c>
      <c r="B4" s="362">
        <v>5536</v>
      </c>
      <c r="C4" s="362">
        <v>0.3</v>
      </c>
      <c r="D4" s="362">
        <v>-7</v>
      </c>
      <c r="E4" s="362">
        <v>-0.1</v>
      </c>
      <c r="F4" s="3" t="s">
        <v>2</v>
      </c>
      <c r="G4" s="362">
        <v>5507</v>
      </c>
      <c r="H4" s="362">
        <v>0.3</v>
      </c>
      <c r="I4" s="362">
        <v>-29</v>
      </c>
      <c r="J4" s="362">
        <v>-0.5</v>
      </c>
      <c r="K4" s="3" t="s">
        <v>2</v>
      </c>
      <c r="L4" s="362">
        <v>5497</v>
      </c>
      <c r="M4" s="362">
        <v>0.3</v>
      </c>
      <c r="N4" s="362">
        <v>-10</v>
      </c>
      <c r="O4" s="362">
        <v>-0.2</v>
      </c>
      <c r="P4" s="3" t="s">
        <v>2</v>
      </c>
      <c r="Q4" s="362">
        <v>5464</v>
      </c>
      <c r="R4" s="362">
        <v>0.3</v>
      </c>
      <c r="S4" s="362">
        <v>-33</v>
      </c>
      <c r="T4" s="362">
        <v>-0.6</v>
      </c>
      <c r="U4" s="3" t="s">
        <v>2</v>
      </c>
      <c r="V4" s="362">
        <v>5499</v>
      </c>
      <c r="W4" s="362">
        <v>0.3</v>
      </c>
      <c r="X4" s="362">
        <v>35</v>
      </c>
      <c r="Y4" s="362">
        <v>0.6</v>
      </c>
      <c r="Z4" s="3" t="s">
        <v>2</v>
      </c>
      <c r="AA4" s="362">
        <v>5458</v>
      </c>
      <c r="AB4" s="362">
        <v>0.3</v>
      </c>
      <c r="AC4" s="362">
        <v>-41</v>
      </c>
      <c r="AD4" s="362">
        <v>-0.7</v>
      </c>
      <c r="AE4" s="3" t="s">
        <v>2</v>
      </c>
      <c r="AF4" s="362">
        <v>5531</v>
      </c>
      <c r="AG4" s="362">
        <v>0.3</v>
      </c>
      <c r="AH4" s="362">
        <v>73</v>
      </c>
      <c r="AI4" s="362">
        <v>1.3</v>
      </c>
      <c r="AJ4" s="3" t="s">
        <v>2</v>
      </c>
      <c r="AK4" s="6">
        <v>5562</v>
      </c>
      <c r="AL4" s="8">
        <v>0.3</v>
      </c>
      <c r="AM4" s="8">
        <v>31</v>
      </c>
      <c r="AN4" s="8">
        <v>0.6</v>
      </c>
      <c r="AO4" s="3" t="s">
        <v>2</v>
      </c>
      <c r="AP4" s="6">
        <v>5551</v>
      </c>
      <c r="AQ4" s="8">
        <v>0.3</v>
      </c>
      <c r="AR4" s="8">
        <v>-11</v>
      </c>
      <c r="AS4" s="8">
        <v>-0.2</v>
      </c>
      <c r="AT4" s="3" t="s">
        <v>2</v>
      </c>
      <c r="AU4" s="6">
        <v>5593</v>
      </c>
      <c r="AV4" s="8">
        <v>0.3</v>
      </c>
      <c r="AW4" s="8">
        <v>42</v>
      </c>
      <c r="AX4" s="8">
        <v>0.8</v>
      </c>
      <c r="AY4" s="479"/>
    </row>
    <row r="5" spans="1:51">
      <c r="A5" s="3" t="s">
        <v>3</v>
      </c>
      <c r="B5" s="362">
        <v>7924</v>
      </c>
      <c r="C5" s="362">
        <v>0.4</v>
      </c>
      <c r="D5" s="362">
        <v>33</v>
      </c>
      <c r="E5" s="362">
        <v>0.4</v>
      </c>
      <c r="F5" s="3" t="s">
        <v>3</v>
      </c>
      <c r="G5" s="362">
        <v>8090</v>
      </c>
      <c r="H5" s="362">
        <v>0.4</v>
      </c>
      <c r="I5" s="362">
        <v>166</v>
      </c>
      <c r="J5" s="362">
        <v>2.1</v>
      </c>
      <c r="K5" s="3" t="s">
        <v>3</v>
      </c>
      <c r="L5" s="362">
        <v>7392</v>
      </c>
      <c r="M5" s="362">
        <v>0.3</v>
      </c>
      <c r="N5" s="362">
        <v>-698</v>
      </c>
      <c r="O5" s="362">
        <v>-8.6</v>
      </c>
      <c r="P5" s="3" t="s">
        <v>3</v>
      </c>
      <c r="Q5" s="362">
        <v>7670</v>
      </c>
      <c r="R5" s="362">
        <v>0.4</v>
      </c>
      <c r="S5" s="362">
        <v>278</v>
      </c>
      <c r="T5" s="362">
        <v>3.8</v>
      </c>
      <c r="U5" s="3" t="s">
        <v>3</v>
      </c>
      <c r="V5" s="362">
        <v>7327</v>
      </c>
      <c r="W5" s="362">
        <v>0.3</v>
      </c>
      <c r="X5" s="362">
        <v>-343</v>
      </c>
      <c r="Y5" s="362">
        <v>-4.5</v>
      </c>
      <c r="Z5" s="3" t="s">
        <v>3</v>
      </c>
      <c r="AA5" s="362">
        <v>7423</v>
      </c>
      <c r="AB5" s="362">
        <v>0.4</v>
      </c>
      <c r="AC5" s="362">
        <v>96</v>
      </c>
      <c r="AD5" s="362">
        <v>1.3</v>
      </c>
      <c r="AE5" s="3" t="s">
        <v>3</v>
      </c>
      <c r="AF5" s="362">
        <v>7594</v>
      </c>
      <c r="AG5" s="362">
        <v>0.4</v>
      </c>
      <c r="AH5" s="362">
        <v>171</v>
      </c>
      <c r="AI5" s="362">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c r="AY5" s="479"/>
    </row>
    <row r="6" spans="1:51">
      <c r="A6" s="3" t="s">
        <v>4</v>
      </c>
      <c r="B6" s="362">
        <v>75339</v>
      </c>
      <c r="C6" s="362">
        <v>3.5</v>
      </c>
      <c r="D6" s="362">
        <v>-4038</v>
      </c>
      <c r="E6" s="362">
        <v>-5.0999999999999996</v>
      </c>
      <c r="F6" s="3" t="s">
        <v>4</v>
      </c>
      <c r="G6" s="362">
        <v>77718</v>
      </c>
      <c r="H6" s="362">
        <v>3.7</v>
      </c>
      <c r="I6" s="362">
        <v>2379</v>
      </c>
      <c r="J6" s="362">
        <v>3.2</v>
      </c>
      <c r="K6" s="3" t="s">
        <v>4</v>
      </c>
      <c r="L6" s="362">
        <v>80987</v>
      </c>
      <c r="M6" s="362">
        <v>3.8</v>
      </c>
      <c r="N6" s="362">
        <v>3269</v>
      </c>
      <c r="O6" s="362">
        <v>4.2</v>
      </c>
      <c r="P6" s="3" t="s">
        <v>4</v>
      </c>
      <c r="Q6" s="362">
        <v>79890</v>
      </c>
      <c r="R6" s="362">
        <v>3.8</v>
      </c>
      <c r="S6" s="362">
        <v>-1097</v>
      </c>
      <c r="T6" s="362">
        <v>-1.4</v>
      </c>
      <c r="U6" s="3" t="s">
        <v>4</v>
      </c>
      <c r="V6" s="362">
        <v>79928</v>
      </c>
      <c r="W6" s="362">
        <v>3.8</v>
      </c>
      <c r="X6" s="362">
        <v>38</v>
      </c>
      <c r="Y6" s="362">
        <v>0</v>
      </c>
      <c r="Z6" s="3" t="s">
        <v>4</v>
      </c>
      <c r="AA6" s="362">
        <v>79172</v>
      </c>
      <c r="AB6" s="362">
        <v>3.8</v>
      </c>
      <c r="AC6" s="362">
        <v>-756</v>
      </c>
      <c r="AD6" s="362">
        <v>-0.9</v>
      </c>
      <c r="AE6" s="3" t="s">
        <v>4</v>
      </c>
      <c r="AF6" s="362">
        <v>78930</v>
      </c>
      <c r="AG6" s="362">
        <v>3.7</v>
      </c>
      <c r="AH6" s="362">
        <v>-242</v>
      </c>
      <c r="AI6" s="362">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c r="AY6" s="479"/>
    </row>
    <row r="7" spans="1:51">
      <c r="A7" s="3" t="s">
        <v>5</v>
      </c>
      <c r="B7" s="362">
        <v>5103</v>
      </c>
      <c r="C7" s="362">
        <v>0.2</v>
      </c>
      <c r="D7" s="362">
        <v>-48</v>
      </c>
      <c r="E7" s="362">
        <v>-0.9</v>
      </c>
      <c r="F7" s="3" t="s">
        <v>5</v>
      </c>
      <c r="G7" s="362">
        <v>4916</v>
      </c>
      <c r="H7" s="362">
        <v>0.2</v>
      </c>
      <c r="I7" s="362">
        <v>-187</v>
      </c>
      <c r="J7" s="362">
        <v>-3.7</v>
      </c>
      <c r="K7" s="3" t="s">
        <v>5</v>
      </c>
      <c r="L7" s="362">
        <v>4961</v>
      </c>
      <c r="M7" s="362">
        <v>0.2</v>
      </c>
      <c r="N7" s="362">
        <v>45</v>
      </c>
      <c r="O7" s="362">
        <v>0.9</v>
      </c>
      <c r="P7" s="3" t="s">
        <v>5</v>
      </c>
      <c r="Q7" s="362">
        <v>4884</v>
      </c>
      <c r="R7" s="362">
        <v>0.2</v>
      </c>
      <c r="S7" s="362">
        <v>-77</v>
      </c>
      <c r="T7" s="362">
        <v>-1.6</v>
      </c>
      <c r="U7" s="3" t="s">
        <v>5</v>
      </c>
      <c r="V7" s="362">
        <v>4859</v>
      </c>
      <c r="W7" s="362">
        <v>0.2</v>
      </c>
      <c r="X7" s="362">
        <v>-25</v>
      </c>
      <c r="Y7" s="362">
        <v>-0.5</v>
      </c>
      <c r="Z7" s="3" t="s">
        <v>5</v>
      </c>
      <c r="AA7" s="362">
        <v>4832</v>
      </c>
      <c r="AB7" s="362">
        <v>0.2</v>
      </c>
      <c r="AC7" s="362">
        <v>-27</v>
      </c>
      <c r="AD7" s="362">
        <v>-0.6</v>
      </c>
      <c r="AE7" s="3" t="s">
        <v>5</v>
      </c>
      <c r="AF7" s="362">
        <v>4797</v>
      </c>
      <c r="AG7" s="362">
        <v>0.2</v>
      </c>
      <c r="AH7" s="362">
        <v>-35</v>
      </c>
      <c r="AI7" s="362">
        <v>-0.7</v>
      </c>
      <c r="AJ7" s="3" t="s">
        <v>5</v>
      </c>
      <c r="AK7" s="6">
        <v>4755</v>
      </c>
      <c r="AL7" s="8">
        <v>0.2</v>
      </c>
      <c r="AM7" s="8">
        <v>-42</v>
      </c>
      <c r="AN7" s="8">
        <v>-0.9</v>
      </c>
      <c r="AO7" s="3" t="s">
        <v>5</v>
      </c>
      <c r="AP7" s="6">
        <v>4778</v>
      </c>
      <c r="AQ7" s="8">
        <v>0.2</v>
      </c>
      <c r="AR7" s="8">
        <v>23</v>
      </c>
      <c r="AS7" s="8">
        <v>0.5</v>
      </c>
      <c r="AT7" s="3" t="s">
        <v>5</v>
      </c>
      <c r="AU7" s="6">
        <v>4786</v>
      </c>
      <c r="AV7" s="8">
        <v>0.2</v>
      </c>
      <c r="AW7" s="8">
        <v>8</v>
      </c>
      <c r="AX7" s="8">
        <v>0.2</v>
      </c>
      <c r="AY7" s="479"/>
    </row>
    <row r="8" spans="1:51">
      <c r="A8" s="3" t="s">
        <v>6</v>
      </c>
      <c r="B8" s="362">
        <v>25957</v>
      </c>
      <c r="C8" s="362">
        <v>1.2</v>
      </c>
      <c r="D8" s="362">
        <v>817</v>
      </c>
      <c r="E8" s="362">
        <v>3.2</v>
      </c>
      <c r="F8" s="3" t="s">
        <v>6</v>
      </c>
      <c r="G8" s="362">
        <v>26290</v>
      </c>
      <c r="H8" s="362">
        <v>1.2</v>
      </c>
      <c r="I8" s="362">
        <v>333</v>
      </c>
      <c r="J8" s="362">
        <v>1.3</v>
      </c>
      <c r="K8" s="3" t="s">
        <v>6</v>
      </c>
      <c r="L8" s="362">
        <v>26134</v>
      </c>
      <c r="M8" s="362">
        <v>1.2</v>
      </c>
      <c r="N8" s="362">
        <v>-156</v>
      </c>
      <c r="O8" s="362">
        <v>-0.6</v>
      </c>
      <c r="P8" s="3" t="s">
        <v>6</v>
      </c>
      <c r="Q8" s="362">
        <v>26543</v>
      </c>
      <c r="R8" s="362">
        <v>1.3</v>
      </c>
      <c r="S8" s="362">
        <v>409</v>
      </c>
      <c r="T8" s="362">
        <v>1.6</v>
      </c>
      <c r="U8" s="3" t="s">
        <v>6</v>
      </c>
      <c r="V8" s="362">
        <v>26490</v>
      </c>
      <c r="W8" s="362">
        <v>1.3</v>
      </c>
      <c r="X8" s="362">
        <v>-53</v>
      </c>
      <c r="Y8" s="362">
        <v>-0.2</v>
      </c>
      <c r="Z8" s="3" t="s">
        <v>6</v>
      </c>
      <c r="AA8" s="362">
        <v>26746</v>
      </c>
      <c r="AB8" s="362">
        <v>1.3</v>
      </c>
      <c r="AC8" s="362">
        <v>256</v>
      </c>
      <c r="AD8" s="362">
        <v>1</v>
      </c>
      <c r="AE8" s="3" t="s">
        <v>6</v>
      </c>
      <c r="AF8" s="362">
        <v>27149</v>
      </c>
      <c r="AG8" s="362">
        <v>1.3</v>
      </c>
      <c r="AH8" s="362">
        <v>403</v>
      </c>
      <c r="AI8" s="362">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c r="AY8" s="479"/>
    </row>
    <row r="9" spans="1:51">
      <c r="A9" s="3" t="s">
        <v>7</v>
      </c>
      <c r="B9" s="362">
        <v>3015</v>
      </c>
      <c r="C9" s="362">
        <v>0.1</v>
      </c>
      <c r="D9" s="362">
        <v>238</v>
      </c>
      <c r="E9" s="362">
        <v>8.6</v>
      </c>
      <c r="F9" s="3" t="s">
        <v>7</v>
      </c>
      <c r="G9" s="362">
        <v>2963</v>
      </c>
      <c r="H9" s="362">
        <v>0.1</v>
      </c>
      <c r="I9" s="362">
        <v>-52</v>
      </c>
      <c r="J9" s="362">
        <v>-1.7</v>
      </c>
      <c r="K9" s="3" t="s">
        <v>7</v>
      </c>
      <c r="L9" s="362">
        <v>2873</v>
      </c>
      <c r="M9" s="362">
        <v>0.1</v>
      </c>
      <c r="N9" s="362">
        <v>-90</v>
      </c>
      <c r="O9" s="362">
        <v>-3</v>
      </c>
      <c r="P9" s="3" t="s">
        <v>7</v>
      </c>
      <c r="Q9" s="362">
        <v>2846</v>
      </c>
      <c r="R9" s="362">
        <v>0.1</v>
      </c>
      <c r="S9" s="362">
        <v>-27</v>
      </c>
      <c r="T9" s="362">
        <v>-0.9</v>
      </c>
      <c r="U9" s="3" t="s">
        <v>7</v>
      </c>
      <c r="V9" s="362">
        <v>2820</v>
      </c>
      <c r="W9" s="362">
        <v>0.1</v>
      </c>
      <c r="X9" s="362">
        <v>-26</v>
      </c>
      <c r="Y9" s="362">
        <v>-0.9</v>
      </c>
      <c r="Z9" s="3" t="s">
        <v>7</v>
      </c>
      <c r="AA9" s="362">
        <v>2783</v>
      </c>
      <c r="AB9" s="362">
        <v>0.1</v>
      </c>
      <c r="AC9" s="362">
        <v>-37</v>
      </c>
      <c r="AD9" s="362">
        <v>-1.3</v>
      </c>
      <c r="AE9" s="3" t="s">
        <v>7</v>
      </c>
      <c r="AF9" s="362">
        <v>2743</v>
      </c>
      <c r="AG9" s="362">
        <v>0.1</v>
      </c>
      <c r="AH9" s="362">
        <v>-40</v>
      </c>
      <c r="AI9" s="362">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c r="AY9" s="479"/>
    </row>
    <row r="10" spans="1:51">
      <c r="A10" s="3" t="s">
        <v>8</v>
      </c>
      <c r="B10" s="362">
        <v>5327</v>
      </c>
      <c r="C10" s="362">
        <v>0.3</v>
      </c>
      <c r="D10" s="362">
        <v>-86</v>
      </c>
      <c r="E10" s="362">
        <v>-1.6</v>
      </c>
      <c r="F10" s="3" t="s">
        <v>8</v>
      </c>
      <c r="G10" s="362">
        <v>5090</v>
      </c>
      <c r="H10" s="362">
        <v>0.2</v>
      </c>
      <c r="I10" s="362">
        <v>-237</v>
      </c>
      <c r="J10" s="362">
        <v>-4.4000000000000004</v>
      </c>
      <c r="K10" s="3" t="s">
        <v>8</v>
      </c>
      <c r="L10" s="362">
        <v>5086</v>
      </c>
      <c r="M10" s="362">
        <v>0.2</v>
      </c>
      <c r="N10" s="362">
        <v>-4</v>
      </c>
      <c r="O10" s="362">
        <v>-0.1</v>
      </c>
      <c r="P10" s="3" t="s">
        <v>8</v>
      </c>
      <c r="Q10" s="362">
        <v>5169</v>
      </c>
      <c r="R10" s="362">
        <v>0.2</v>
      </c>
      <c r="S10" s="362">
        <v>83</v>
      </c>
      <c r="T10" s="362">
        <v>1.6</v>
      </c>
      <c r="U10" s="3" t="s">
        <v>8</v>
      </c>
      <c r="V10" s="362">
        <v>4966</v>
      </c>
      <c r="W10" s="362">
        <v>0.2</v>
      </c>
      <c r="X10" s="362">
        <v>-203</v>
      </c>
      <c r="Y10" s="362">
        <v>-3.9</v>
      </c>
      <c r="Z10" s="3" t="s">
        <v>8</v>
      </c>
      <c r="AA10" s="362">
        <v>4916</v>
      </c>
      <c r="AB10" s="362">
        <v>0.2</v>
      </c>
      <c r="AC10" s="362">
        <v>-50</v>
      </c>
      <c r="AD10" s="362">
        <v>-1</v>
      </c>
      <c r="AE10" s="3" t="s">
        <v>8</v>
      </c>
      <c r="AF10" s="362">
        <v>4827</v>
      </c>
      <c r="AG10" s="362">
        <v>0.2</v>
      </c>
      <c r="AH10" s="362">
        <v>-89</v>
      </c>
      <c r="AI10" s="362">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c r="AY10" s="479"/>
    </row>
    <row r="11" spans="1:51">
      <c r="A11" s="3" t="s">
        <v>9</v>
      </c>
      <c r="B11" s="362">
        <v>41555</v>
      </c>
      <c r="C11" s="362">
        <v>2</v>
      </c>
      <c r="D11" s="362">
        <v>693</v>
      </c>
      <c r="E11" s="362">
        <v>1.7</v>
      </c>
      <c r="F11" s="3" t="s">
        <v>9</v>
      </c>
      <c r="G11" s="362">
        <v>42545</v>
      </c>
      <c r="H11" s="362">
        <v>2</v>
      </c>
      <c r="I11" s="362">
        <v>990</v>
      </c>
      <c r="J11" s="362">
        <v>2.4</v>
      </c>
      <c r="K11" s="3" t="s">
        <v>9</v>
      </c>
      <c r="L11" s="362">
        <v>43608</v>
      </c>
      <c r="M11" s="362">
        <v>2.1</v>
      </c>
      <c r="N11" s="362">
        <v>1063</v>
      </c>
      <c r="O11" s="362">
        <v>2.5</v>
      </c>
      <c r="P11" s="3" t="s">
        <v>9</v>
      </c>
      <c r="Q11" s="362">
        <v>43455</v>
      </c>
      <c r="R11" s="362">
        <v>2.1</v>
      </c>
      <c r="S11" s="362">
        <v>-153</v>
      </c>
      <c r="T11" s="362">
        <v>-0.4</v>
      </c>
      <c r="U11" s="3" t="s">
        <v>9</v>
      </c>
      <c r="V11" s="362">
        <v>44846</v>
      </c>
      <c r="W11" s="362">
        <v>2.1</v>
      </c>
      <c r="X11" s="362">
        <v>1391</v>
      </c>
      <c r="Y11" s="362">
        <v>3.2</v>
      </c>
      <c r="Z11" s="3" t="s">
        <v>9</v>
      </c>
      <c r="AA11" s="362">
        <v>45332</v>
      </c>
      <c r="AB11" s="362">
        <v>2.2000000000000002</v>
      </c>
      <c r="AC11" s="362">
        <v>486</v>
      </c>
      <c r="AD11" s="362">
        <v>1.1000000000000001</v>
      </c>
      <c r="AE11" s="3" t="s">
        <v>9</v>
      </c>
      <c r="AF11" s="362">
        <v>46816</v>
      </c>
      <c r="AG11" s="362">
        <v>2.2000000000000002</v>
      </c>
      <c r="AH11" s="362">
        <v>1484</v>
      </c>
      <c r="AI11" s="362">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c r="AY11" s="479"/>
    </row>
    <row r="12" spans="1:51">
      <c r="A12" s="3" t="s">
        <v>10</v>
      </c>
      <c r="B12" s="362">
        <v>5455</v>
      </c>
      <c r="C12" s="362">
        <v>0.3</v>
      </c>
      <c r="D12" s="362">
        <v>-20</v>
      </c>
      <c r="E12" s="362">
        <v>-0.4</v>
      </c>
      <c r="F12" s="3" t="s">
        <v>10</v>
      </c>
      <c r="G12" s="362">
        <v>5441</v>
      </c>
      <c r="H12" s="362">
        <v>0.3</v>
      </c>
      <c r="I12" s="362">
        <v>-14</v>
      </c>
      <c r="J12" s="362">
        <v>-0.3</v>
      </c>
      <c r="K12" s="3" t="s">
        <v>10</v>
      </c>
      <c r="L12" s="362">
        <v>5448</v>
      </c>
      <c r="M12" s="362">
        <v>0.3</v>
      </c>
      <c r="N12" s="362">
        <v>7</v>
      </c>
      <c r="O12" s="362">
        <v>0.1</v>
      </c>
      <c r="P12" s="3" t="s">
        <v>10</v>
      </c>
      <c r="Q12" s="362">
        <v>5482</v>
      </c>
      <c r="R12" s="362">
        <v>0.3</v>
      </c>
      <c r="S12" s="362">
        <v>34</v>
      </c>
      <c r="T12" s="362">
        <v>0.6</v>
      </c>
      <c r="U12" s="3" t="s">
        <v>10</v>
      </c>
      <c r="V12" s="362">
        <v>5433</v>
      </c>
      <c r="W12" s="362">
        <v>0.3</v>
      </c>
      <c r="X12" s="362">
        <v>-49</v>
      </c>
      <c r="Y12" s="362">
        <v>-0.9</v>
      </c>
      <c r="Z12" s="3" t="s">
        <v>10</v>
      </c>
      <c r="AA12" s="362">
        <v>5423</v>
      </c>
      <c r="AB12" s="362">
        <v>0.3</v>
      </c>
      <c r="AC12" s="362">
        <v>-10</v>
      </c>
      <c r="AD12" s="362">
        <v>-0.2</v>
      </c>
      <c r="AE12" s="3" t="s">
        <v>10</v>
      </c>
      <c r="AF12" s="362">
        <v>5426</v>
      </c>
      <c r="AG12" s="362">
        <v>0.3</v>
      </c>
      <c r="AH12" s="362">
        <v>3</v>
      </c>
      <c r="AI12" s="362">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c r="AY12" s="479"/>
    </row>
    <row r="13" spans="1:51">
      <c r="A13" s="3" t="s">
        <v>11</v>
      </c>
      <c r="B13" s="362">
        <v>20396</v>
      </c>
      <c r="C13" s="362">
        <v>1</v>
      </c>
      <c r="D13" s="362">
        <v>-139</v>
      </c>
      <c r="E13" s="362">
        <v>-0.7</v>
      </c>
      <c r="F13" s="3" t="s">
        <v>11</v>
      </c>
      <c r="G13" s="362">
        <v>20387</v>
      </c>
      <c r="H13" s="362">
        <v>1</v>
      </c>
      <c r="I13" s="362">
        <v>-9</v>
      </c>
      <c r="J13" s="362">
        <v>0</v>
      </c>
      <c r="K13" s="3" t="s">
        <v>11</v>
      </c>
      <c r="L13" s="362">
        <v>20537</v>
      </c>
      <c r="M13" s="362">
        <v>1</v>
      </c>
      <c r="N13" s="362">
        <v>150</v>
      </c>
      <c r="O13" s="362">
        <v>0.7</v>
      </c>
      <c r="P13" s="3" t="s">
        <v>11</v>
      </c>
      <c r="Q13" s="362">
        <v>20061</v>
      </c>
      <c r="R13" s="362">
        <v>1</v>
      </c>
      <c r="S13" s="362">
        <v>-476</v>
      </c>
      <c r="T13" s="362">
        <v>-2.2999999999999998</v>
      </c>
      <c r="U13" s="3" t="s">
        <v>11</v>
      </c>
      <c r="V13" s="362">
        <v>20373</v>
      </c>
      <c r="W13" s="362">
        <v>1</v>
      </c>
      <c r="X13" s="362">
        <v>312</v>
      </c>
      <c r="Y13" s="362">
        <v>1.6</v>
      </c>
      <c r="Z13" s="3" t="s">
        <v>11</v>
      </c>
      <c r="AA13" s="362">
        <v>20460</v>
      </c>
      <c r="AB13" s="362">
        <v>1</v>
      </c>
      <c r="AC13" s="362">
        <v>87</v>
      </c>
      <c r="AD13" s="362">
        <v>0.4</v>
      </c>
      <c r="AE13" s="3" t="s">
        <v>11</v>
      </c>
      <c r="AF13" s="362">
        <v>20537</v>
      </c>
      <c r="AG13" s="362">
        <v>1</v>
      </c>
      <c r="AH13" s="362">
        <v>77</v>
      </c>
      <c r="AI13" s="362">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c r="AY13" s="479"/>
    </row>
    <row r="14" spans="1:51">
      <c r="A14" s="3" t="s">
        <v>12</v>
      </c>
      <c r="B14" s="362">
        <v>18131</v>
      </c>
      <c r="C14" s="362">
        <v>0.9</v>
      </c>
      <c r="D14" s="362">
        <v>279</v>
      </c>
      <c r="E14" s="362">
        <v>1.6</v>
      </c>
      <c r="F14" s="3" t="s">
        <v>12</v>
      </c>
      <c r="G14" s="362">
        <v>18445</v>
      </c>
      <c r="H14" s="362">
        <v>0.9</v>
      </c>
      <c r="I14" s="362">
        <v>314</v>
      </c>
      <c r="J14" s="362">
        <v>1.7</v>
      </c>
      <c r="K14" s="3" t="s">
        <v>12</v>
      </c>
      <c r="L14" s="362">
        <v>18589</v>
      </c>
      <c r="M14" s="362">
        <v>0.9</v>
      </c>
      <c r="N14" s="362">
        <v>144</v>
      </c>
      <c r="O14" s="362">
        <v>0.8</v>
      </c>
      <c r="P14" s="3" t="s">
        <v>12</v>
      </c>
      <c r="Q14" s="362">
        <v>18751</v>
      </c>
      <c r="R14" s="362">
        <v>0.9</v>
      </c>
      <c r="S14" s="362">
        <v>162</v>
      </c>
      <c r="T14" s="362">
        <v>0.9</v>
      </c>
      <c r="U14" s="3" t="s">
        <v>12</v>
      </c>
      <c r="V14" s="362">
        <v>18777</v>
      </c>
      <c r="W14" s="362">
        <v>0.9</v>
      </c>
      <c r="X14" s="362">
        <v>26</v>
      </c>
      <c r="Y14" s="362">
        <v>0.1</v>
      </c>
      <c r="Z14" s="3" t="s">
        <v>12</v>
      </c>
      <c r="AA14" s="362">
        <v>19000</v>
      </c>
      <c r="AB14" s="362">
        <v>0.9</v>
      </c>
      <c r="AC14" s="362">
        <v>223</v>
      </c>
      <c r="AD14" s="362">
        <v>1.2</v>
      </c>
      <c r="AE14" s="3" t="s">
        <v>12</v>
      </c>
      <c r="AF14" s="362">
        <v>19273</v>
      </c>
      <c r="AG14" s="362">
        <v>0.9</v>
      </c>
      <c r="AH14" s="362">
        <v>273</v>
      </c>
      <c r="AI14" s="362">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c r="AY14" s="479"/>
    </row>
    <row r="15" spans="1:51">
      <c r="A15" s="3" t="s">
        <v>13</v>
      </c>
      <c r="B15" s="362">
        <v>24147</v>
      </c>
      <c r="C15" s="362">
        <v>1.1000000000000001</v>
      </c>
      <c r="D15" s="362">
        <v>-84</v>
      </c>
      <c r="E15" s="362">
        <v>-0.3</v>
      </c>
      <c r="F15" s="3" t="s">
        <v>13</v>
      </c>
      <c r="G15" s="362">
        <v>23726</v>
      </c>
      <c r="H15" s="362">
        <v>1.1000000000000001</v>
      </c>
      <c r="I15" s="362">
        <v>-421</v>
      </c>
      <c r="J15" s="362">
        <v>-1.7</v>
      </c>
      <c r="K15" s="3" t="s">
        <v>13</v>
      </c>
      <c r="L15" s="362">
        <v>23092</v>
      </c>
      <c r="M15" s="362">
        <v>1.1000000000000001</v>
      </c>
      <c r="N15" s="362">
        <v>-634</v>
      </c>
      <c r="O15" s="362">
        <v>-2.7</v>
      </c>
      <c r="P15" s="3" t="s">
        <v>13</v>
      </c>
      <c r="Q15" s="362">
        <v>22913</v>
      </c>
      <c r="R15" s="362">
        <v>1.1000000000000001</v>
      </c>
      <c r="S15" s="362">
        <v>-179</v>
      </c>
      <c r="T15" s="362">
        <v>-0.8</v>
      </c>
      <c r="U15" s="3" t="s">
        <v>13</v>
      </c>
      <c r="V15" s="362">
        <v>22659</v>
      </c>
      <c r="W15" s="362">
        <v>1.1000000000000001</v>
      </c>
      <c r="X15" s="362">
        <v>-254</v>
      </c>
      <c r="Y15" s="362">
        <v>-1.1000000000000001</v>
      </c>
      <c r="Z15" s="3" t="s">
        <v>13</v>
      </c>
      <c r="AA15" s="362">
        <v>22606</v>
      </c>
      <c r="AB15" s="362">
        <v>1.1000000000000001</v>
      </c>
      <c r="AC15" s="362">
        <v>-53</v>
      </c>
      <c r="AD15" s="362">
        <v>-0.2</v>
      </c>
      <c r="AE15" s="3" t="s">
        <v>13</v>
      </c>
      <c r="AF15" s="362">
        <v>22558</v>
      </c>
      <c r="AG15" s="362">
        <v>1.1000000000000001</v>
      </c>
      <c r="AH15" s="362">
        <v>-48</v>
      </c>
      <c r="AI15" s="362">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c r="AY15" s="479"/>
    </row>
    <row r="16" spans="1:51">
      <c r="A16" s="3" t="s">
        <v>14</v>
      </c>
      <c r="B16" s="362">
        <v>153187</v>
      </c>
      <c r="C16" s="362">
        <v>7.2</v>
      </c>
      <c r="D16" s="362">
        <v>965</v>
      </c>
      <c r="E16" s="362">
        <v>0.6</v>
      </c>
      <c r="F16" s="3" t="s">
        <v>14</v>
      </c>
      <c r="G16" s="362">
        <v>153224</v>
      </c>
      <c r="H16" s="362">
        <v>7.2</v>
      </c>
      <c r="I16" s="362">
        <v>37</v>
      </c>
      <c r="J16" s="362">
        <v>0</v>
      </c>
      <c r="K16" s="3" t="s">
        <v>14</v>
      </c>
      <c r="L16" s="362">
        <v>151718</v>
      </c>
      <c r="M16" s="362">
        <v>7.2</v>
      </c>
      <c r="N16" s="362">
        <v>-1506</v>
      </c>
      <c r="O16" s="362">
        <v>-1</v>
      </c>
      <c r="P16" s="3" t="s">
        <v>14</v>
      </c>
      <c r="Q16" s="362">
        <v>153009</v>
      </c>
      <c r="R16" s="362">
        <v>7.3</v>
      </c>
      <c r="S16" s="362">
        <v>1291</v>
      </c>
      <c r="T16" s="362">
        <v>0.9</v>
      </c>
      <c r="U16" s="3" t="s">
        <v>14</v>
      </c>
      <c r="V16" s="362">
        <v>152843</v>
      </c>
      <c r="W16" s="362">
        <v>7.3</v>
      </c>
      <c r="X16" s="362">
        <v>-166</v>
      </c>
      <c r="Y16" s="362">
        <v>-0.1</v>
      </c>
      <c r="Z16" s="3" t="s">
        <v>14</v>
      </c>
      <c r="AA16" s="362">
        <v>153111</v>
      </c>
      <c r="AB16" s="362">
        <v>7.3</v>
      </c>
      <c r="AC16" s="362">
        <v>268</v>
      </c>
      <c r="AD16" s="362">
        <v>0.2</v>
      </c>
      <c r="AE16" s="3" t="s">
        <v>14</v>
      </c>
      <c r="AF16" s="362">
        <v>153655</v>
      </c>
      <c r="AG16" s="362">
        <v>7.3</v>
      </c>
      <c r="AH16" s="362">
        <v>544</v>
      </c>
      <c r="AI16" s="362">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c r="AY16" s="479"/>
    </row>
    <row r="17" spans="1:51">
      <c r="A17" s="3" t="s">
        <v>15</v>
      </c>
      <c r="B17" s="362">
        <v>8655</v>
      </c>
      <c r="C17" s="362">
        <v>0.4</v>
      </c>
      <c r="D17" s="362">
        <v>184</v>
      </c>
      <c r="E17" s="362">
        <v>2.2000000000000002</v>
      </c>
      <c r="F17" s="3" t="s">
        <v>15</v>
      </c>
      <c r="G17" s="362">
        <v>8806</v>
      </c>
      <c r="H17" s="362">
        <v>0.4</v>
      </c>
      <c r="I17" s="362">
        <v>151</v>
      </c>
      <c r="J17" s="362">
        <v>1.7</v>
      </c>
      <c r="K17" s="3" t="s">
        <v>15</v>
      </c>
      <c r="L17" s="362">
        <v>8944</v>
      </c>
      <c r="M17" s="362">
        <v>0.4</v>
      </c>
      <c r="N17" s="362">
        <v>138</v>
      </c>
      <c r="O17" s="362">
        <v>1.6</v>
      </c>
      <c r="P17" s="3" t="s">
        <v>15</v>
      </c>
      <c r="Q17" s="362">
        <v>8745</v>
      </c>
      <c r="R17" s="362">
        <v>0.4</v>
      </c>
      <c r="S17" s="362">
        <v>-199</v>
      </c>
      <c r="T17" s="362">
        <v>-2.2000000000000002</v>
      </c>
      <c r="U17" s="3" t="s">
        <v>15</v>
      </c>
      <c r="V17" s="362">
        <v>8752</v>
      </c>
      <c r="W17" s="362">
        <v>0.4</v>
      </c>
      <c r="X17" s="362">
        <v>7</v>
      </c>
      <c r="Y17" s="362">
        <v>0.1</v>
      </c>
      <c r="Z17" s="3" t="s">
        <v>15</v>
      </c>
      <c r="AA17" s="362">
        <v>8772</v>
      </c>
      <c r="AB17" s="362">
        <v>0.4</v>
      </c>
      <c r="AC17" s="362">
        <v>20</v>
      </c>
      <c r="AD17" s="362">
        <v>0.2</v>
      </c>
      <c r="AE17" s="3" t="s">
        <v>15</v>
      </c>
      <c r="AF17" s="362">
        <v>8854</v>
      </c>
      <c r="AG17" s="362">
        <v>0.4</v>
      </c>
      <c r="AH17" s="362">
        <v>82</v>
      </c>
      <c r="AI17" s="362">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c r="AY17" s="479"/>
    </row>
    <row r="18" spans="1:51">
      <c r="A18" s="3" t="s">
        <v>16</v>
      </c>
      <c r="B18" s="362">
        <v>41706</v>
      </c>
      <c r="C18" s="362">
        <v>2</v>
      </c>
      <c r="D18" s="362">
        <v>279</v>
      </c>
      <c r="E18" s="362">
        <v>0.7</v>
      </c>
      <c r="F18" s="3" t="s">
        <v>16</v>
      </c>
      <c r="G18" s="362">
        <v>41726</v>
      </c>
      <c r="H18" s="362">
        <v>2</v>
      </c>
      <c r="I18" s="362">
        <v>20</v>
      </c>
      <c r="J18" s="362">
        <v>0</v>
      </c>
      <c r="K18" s="3" t="s">
        <v>16</v>
      </c>
      <c r="L18" s="362">
        <v>41255</v>
      </c>
      <c r="M18" s="362">
        <v>1.9</v>
      </c>
      <c r="N18" s="362">
        <v>-471</v>
      </c>
      <c r="O18" s="362">
        <v>-1.1000000000000001</v>
      </c>
      <c r="P18" s="3" t="s">
        <v>16</v>
      </c>
      <c r="Q18" s="362">
        <v>41179</v>
      </c>
      <c r="R18" s="362">
        <v>2</v>
      </c>
      <c r="S18" s="362">
        <v>-76</v>
      </c>
      <c r="T18" s="362">
        <v>-0.2</v>
      </c>
      <c r="U18" s="3" t="s">
        <v>16</v>
      </c>
      <c r="V18" s="362">
        <v>41317</v>
      </c>
      <c r="W18" s="362">
        <v>2</v>
      </c>
      <c r="X18" s="362">
        <v>138</v>
      </c>
      <c r="Y18" s="362">
        <v>0.3</v>
      </c>
      <c r="Z18" s="3" t="s">
        <v>16</v>
      </c>
      <c r="AA18" s="362">
        <v>41294</v>
      </c>
      <c r="AB18" s="362">
        <v>2</v>
      </c>
      <c r="AC18" s="362">
        <v>-23</v>
      </c>
      <c r="AD18" s="362">
        <v>-0.1</v>
      </c>
      <c r="AE18" s="3" t="s">
        <v>16</v>
      </c>
      <c r="AF18" s="362">
        <v>41500</v>
      </c>
      <c r="AG18" s="362">
        <v>2</v>
      </c>
      <c r="AH18" s="362">
        <v>206</v>
      </c>
      <c r="AI18" s="362">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c r="AY18" s="479"/>
    </row>
    <row r="19" spans="1:51">
      <c r="A19" s="3" t="s">
        <v>17</v>
      </c>
      <c r="B19" s="362">
        <v>32817</v>
      </c>
      <c r="C19" s="362">
        <v>1.5</v>
      </c>
      <c r="D19" s="362">
        <v>246</v>
      </c>
      <c r="E19" s="362">
        <v>0.8</v>
      </c>
      <c r="F19" s="3" t="s">
        <v>17</v>
      </c>
      <c r="G19" s="362">
        <v>32665</v>
      </c>
      <c r="H19" s="362">
        <v>1.5</v>
      </c>
      <c r="I19" s="362">
        <v>-152</v>
      </c>
      <c r="J19" s="362">
        <v>-0.5</v>
      </c>
      <c r="K19" s="3" t="s">
        <v>17</v>
      </c>
      <c r="L19" s="362">
        <v>28929</v>
      </c>
      <c r="M19" s="362">
        <v>1.4</v>
      </c>
      <c r="N19" s="362">
        <v>-3736</v>
      </c>
      <c r="O19" s="362">
        <v>-11.4</v>
      </c>
      <c r="P19" s="3" t="s">
        <v>17</v>
      </c>
      <c r="Q19" s="362">
        <v>29435</v>
      </c>
      <c r="R19" s="362">
        <v>1.4</v>
      </c>
      <c r="S19" s="362">
        <v>506</v>
      </c>
      <c r="T19" s="362">
        <v>1.7</v>
      </c>
      <c r="U19" s="3" t="s">
        <v>17</v>
      </c>
      <c r="V19" s="362">
        <v>29412</v>
      </c>
      <c r="W19" s="362">
        <v>1.4</v>
      </c>
      <c r="X19" s="362">
        <v>-23</v>
      </c>
      <c r="Y19" s="362">
        <v>-0.1</v>
      </c>
      <c r="Z19" s="3" t="s">
        <v>17</v>
      </c>
      <c r="AA19" s="362">
        <v>29497</v>
      </c>
      <c r="AB19" s="362">
        <v>1.4</v>
      </c>
      <c r="AC19" s="362">
        <v>85</v>
      </c>
      <c r="AD19" s="362">
        <v>0.3</v>
      </c>
      <c r="AE19" s="3" t="s">
        <v>17</v>
      </c>
      <c r="AF19" s="362">
        <v>30036</v>
      </c>
      <c r="AG19" s="362">
        <v>1.4</v>
      </c>
      <c r="AH19" s="362">
        <v>539</v>
      </c>
      <c r="AI19" s="362">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c r="AY19" s="479"/>
    </row>
    <row r="20" spans="1:51">
      <c r="A20" s="3" t="s">
        <v>18</v>
      </c>
      <c r="B20" s="362">
        <v>38015</v>
      </c>
      <c r="C20" s="362">
        <v>1.8</v>
      </c>
      <c r="D20" s="362">
        <v>357</v>
      </c>
      <c r="E20" s="362">
        <v>0.9</v>
      </c>
      <c r="F20" s="3" t="s">
        <v>18</v>
      </c>
      <c r="G20" s="362">
        <v>38028</v>
      </c>
      <c r="H20" s="362">
        <v>1.8</v>
      </c>
      <c r="I20" s="362">
        <v>13</v>
      </c>
      <c r="J20" s="362">
        <v>0</v>
      </c>
      <c r="K20" s="3" t="s">
        <v>18</v>
      </c>
      <c r="L20" s="362">
        <v>37970</v>
      </c>
      <c r="M20" s="362">
        <v>1.8</v>
      </c>
      <c r="N20" s="362">
        <v>-58</v>
      </c>
      <c r="O20" s="362">
        <v>-0.2</v>
      </c>
      <c r="P20" s="3" t="s">
        <v>18</v>
      </c>
      <c r="Q20" s="362">
        <v>36860</v>
      </c>
      <c r="R20" s="362">
        <v>1.8</v>
      </c>
      <c r="S20" s="362">
        <v>-1110</v>
      </c>
      <c r="T20" s="362">
        <v>-2.9</v>
      </c>
      <c r="U20" s="3" t="s">
        <v>18</v>
      </c>
      <c r="V20" s="362">
        <v>36276</v>
      </c>
      <c r="W20" s="362">
        <v>1.7</v>
      </c>
      <c r="X20" s="362">
        <v>-584</v>
      </c>
      <c r="Y20" s="362">
        <v>-1.6</v>
      </c>
      <c r="Z20" s="3" t="s">
        <v>18</v>
      </c>
      <c r="AA20" s="362">
        <v>36149</v>
      </c>
      <c r="AB20" s="362">
        <v>1.7</v>
      </c>
      <c r="AC20" s="362">
        <v>-127</v>
      </c>
      <c r="AD20" s="362">
        <v>-0.4</v>
      </c>
      <c r="AE20" s="3" t="s">
        <v>18</v>
      </c>
      <c r="AF20" s="362">
        <v>36218</v>
      </c>
      <c r="AG20" s="362">
        <v>1.7</v>
      </c>
      <c r="AH20" s="362">
        <v>69</v>
      </c>
      <c r="AI20" s="362">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c r="AY20" s="479"/>
    </row>
    <row r="21" spans="1:51">
      <c r="A21" s="3" t="s">
        <v>19</v>
      </c>
      <c r="B21" s="362">
        <v>17383</v>
      </c>
      <c r="C21" s="362">
        <v>0.8</v>
      </c>
      <c r="D21" s="362">
        <v>-34</v>
      </c>
      <c r="E21" s="362">
        <v>-0.2</v>
      </c>
      <c r="F21" s="3" t="s">
        <v>19</v>
      </c>
      <c r="G21" s="362">
        <v>17330</v>
      </c>
      <c r="H21" s="362">
        <v>0.8</v>
      </c>
      <c r="I21" s="362">
        <v>-53</v>
      </c>
      <c r="J21" s="362">
        <v>-0.3</v>
      </c>
      <c r="K21" s="3" t="s">
        <v>19</v>
      </c>
      <c r="L21" s="362">
        <v>17465</v>
      </c>
      <c r="M21" s="362">
        <v>0.8</v>
      </c>
      <c r="N21" s="362">
        <v>135</v>
      </c>
      <c r="O21" s="362">
        <v>0.8</v>
      </c>
      <c r="P21" s="3" t="s">
        <v>19</v>
      </c>
      <c r="Q21" s="362">
        <v>17329</v>
      </c>
      <c r="R21" s="362">
        <v>0.8</v>
      </c>
      <c r="S21" s="362">
        <v>-136</v>
      </c>
      <c r="T21" s="362">
        <v>-0.8</v>
      </c>
      <c r="U21" s="3" t="s">
        <v>19</v>
      </c>
      <c r="V21" s="362">
        <v>17277</v>
      </c>
      <c r="W21" s="362">
        <v>0.8</v>
      </c>
      <c r="X21" s="362">
        <v>-52</v>
      </c>
      <c r="Y21" s="362">
        <v>-0.3</v>
      </c>
      <c r="Z21" s="3" t="s">
        <v>19</v>
      </c>
      <c r="AA21" s="362">
        <v>17191</v>
      </c>
      <c r="AB21" s="362">
        <v>0.8</v>
      </c>
      <c r="AC21" s="362">
        <v>-86</v>
      </c>
      <c r="AD21" s="362">
        <v>-0.5</v>
      </c>
      <c r="AE21" s="3" t="s">
        <v>19</v>
      </c>
      <c r="AF21" s="362">
        <v>17312</v>
      </c>
      <c r="AG21" s="362">
        <v>0.8</v>
      </c>
      <c r="AH21" s="362">
        <v>121</v>
      </c>
      <c r="AI21" s="362">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c r="AY21" s="479"/>
    </row>
    <row r="22" spans="1:51">
      <c r="A22" s="3" t="s">
        <v>20</v>
      </c>
      <c r="B22" s="362">
        <v>5093</v>
      </c>
      <c r="C22" s="362">
        <v>0.2</v>
      </c>
      <c r="D22" s="362">
        <v>17</v>
      </c>
      <c r="E22" s="362">
        <v>0.3</v>
      </c>
      <c r="F22" s="3" t="s">
        <v>20</v>
      </c>
      <c r="G22" s="362">
        <v>5103</v>
      </c>
      <c r="H22" s="362">
        <v>0.2</v>
      </c>
      <c r="I22" s="362">
        <v>10</v>
      </c>
      <c r="J22" s="362">
        <v>0.2</v>
      </c>
      <c r="K22" s="3" t="s">
        <v>20</v>
      </c>
      <c r="L22" s="362">
        <v>5110</v>
      </c>
      <c r="M22" s="362">
        <v>0.2</v>
      </c>
      <c r="N22" s="362">
        <v>7</v>
      </c>
      <c r="O22" s="362">
        <v>0.1</v>
      </c>
      <c r="P22" s="3" t="s">
        <v>20</v>
      </c>
      <c r="Q22" s="362">
        <v>5053</v>
      </c>
      <c r="R22" s="362">
        <v>0.2</v>
      </c>
      <c r="S22" s="362">
        <v>-57</v>
      </c>
      <c r="T22" s="362">
        <v>-1.1000000000000001</v>
      </c>
      <c r="U22" s="3" t="s">
        <v>20</v>
      </c>
      <c r="V22" s="362">
        <v>4958</v>
      </c>
      <c r="W22" s="362">
        <v>0.2</v>
      </c>
      <c r="X22" s="362">
        <v>-95</v>
      </c>
      <c r="Y22" s="362">
        <v>-1.9</v>
      </c>
      <c r="Z22" s="3" t="s">
        <v>20</v>
      </c>
      <c r="AA22" s="362">
        <v>4910</v>
      </c>
      <c r="AB22" s="362">
        <v>0.2</v>
      </c>
      <c r="AC22" s="362">
        <v>-48</v>
      </c>
      <c r="AD22" s="362">
        <v>-1</v>
      </c>
      <c r="AE22" s="3" t="s">
        <v>20</v>
      </c>
      <c r="AF22" s="362">
        <v>4828</v>
      </c>
      <c r="AG22" s="362">
        <v>0.2</v>
      </c>
      <c r="AH22" s="362">
        <v>-82</v>
      </c>
      <c r="AI22" s="362">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1">
      <c r="A23" s="3" t="s">
        <v>21</v>
      </c>
      <c r="B23" s="362">
        <v>17130</v>
      </c>
      <c r="C23" s="362">
        <v>0.8</v>
      </c>
      <c r="D23" s="362">
        <v>423</v>
      </c>
      <c r="E23" s="362">
        <v>2.5</v>
      </c>
      <c r="F23" s="3" t="s">
        <v>21</v>
      </c>
      <c r="G23" s="362">
        <v>17555</v>
      </c>
      <c r="H23" s="362">
        <v>0.8</v>
      </c>
      <c r="I23" s="362">
        <v>425</v>
      </c>
      <c r="J23" s="362">
        <v>2.5</v>
      </c>
      <c r="K23" s="3" t="s">
        <v>21</v>
      </c>
      <c r="L23" s="362">
        <v>16099</v>
      </c>
      <c r="M23" s="362">
        <v>0.8</v>
      </c>
      <c r="N23" s="362">
        <v>-1456</v>
      </c>
      <c r="O23" s="362">
        <v>-8.3000000000000007</v>
      </c>
      <c r="P23" s="3" t="s">
        <v>21</v>
      </c>
      <c r="Q23" s="362">
        <v>16221</v>
      </c>
      <c r="R23" s="362">
        <v>0.8</v>
      </c>
      <c r="S23" s="362">
        <v>122</v>
      </c>
      <c r="T23" s="362">
        <v>0.8</v>
      </c>
      <c r="U23" s="3" t="s">
        <v>21</v>
      </c>
      <c r="V23" s="362">
        <v>17090</v>
      </c>
      <c r="W23" s="362">
        <v>0.8</v>
      </c>
      <c r="X23" s="362">
        <v>869</v>
      </c>
      <c r="Y23" s="362">
        <v>5.4</v>
      </c>
      <c r="Z23" s="3" t="s">
        <v>21</v>
      </c>
      <c r="AA23" s="362">
        <v>17870</v>
      </c>
      <c r="AB23" s="362">
        <v>0.9</v>
      </c>
      <c r="AC23" s="362">
        <v>780</v>
      </c>
      <c r="AD23" s="362">
        <v>4.5999999999999996</v>
      </c>
      <c r="AE23" s="3" t="s">
        <v>21</v>
      </c>
      <c r="AF23" s="362">
        <v>18887</v>
      </c>
      <c r="AG23" s="362">
        <v>0.9</v>
      </c>
      <c r="AH23" s="362">
        <v>1017</v>
      </c>
      <c r="AI23" s="362">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1">
      <c r="A24" s="3" t="s">
        <v>22</v>
      </c>
      <c r="B24" s="362">
        <v>222271</v>
      </c>
      <c r="C24" s="362">
        <v>10.5</v>
      </c>
      <c r="D24" s="362">
        <v>-372</v>
      </c>
      <c r="E24" s="362">
        <v>-0.2</v>
      </c>
      <c r="F24" s="3" t="s">
        <v>22</v>
      </c>
      <c r="G24" s="362">
        <v>206965</v>
      </c>
      <c r="H24" s="362">
        <v>9.8000000000000007</v>
      </c>
      <c r="I24" s="362">
        <v>-15306</v>
      </c>
      <c r="J24" s="362">
        <v>-6.9</v>
      </c>
      <c r="K24" s="3" t="s">
        <v>22</v>
      </c>
      <c r="L24" s="362">
        <v>206593</v>
      </c>
      <c r="M24" s="362">
        <v>9.8000000000000007</v>
      </c>
      <c r="N24" s="362">
        <v>-372</v>
      </c>
      <c r="O24" s="362">
        <v>-0.2</v>
      </c>
      <c r="P24" s="3" t="s">
        <v>22</v>
      </c>
      <c r="Q24" s="362">
        <v>205279</v>
      </c>
      <c r="R24" s="362">
        <v>9.8000000000000007</v>
      </c>
      <c r="S24" s="362">
        <v>-1314</v>
      </c>
      <c r="T24" s="362">
        <v>-0.6</v>
      </c>
      <c r="U24" s="3" t="s">
        <v>22</v>
      </c>
      <c r="V24" s="362">
        <v>203811</v>
      </c>
      <c r="W24" s="362">
        <v>9.6999999999999993</v>
      </c>
      <c r="X24" s="362">
        <v>-1468</v>
      </c>
      <c r="Y24" s="362">
        <v>-0.7</v>
      </c>
      <c r="Z24" s="3" t="s">
        <v>22</v>
      </c>
      <c r="AA24" s="362">
        <v>203585</v>
      </c>
      <c r="AB24" s="362">
        <v>9.6999999999999993</v>
      </c>
      <c r="AC24" s="362">
        <v>-226</v>
      </c>
      <c r="AD24" s="362">
        <v>-0.1</v>
      </c>
      <c r="AE24" s="3" t="s">
        <v>22</v>
      </c>
      <c r="AF24" s="362">
        <v>203692</v>
      </c>
      <c r="AG24" s="362">
        <v>9.6999999999999993</v>
      </c>
      <c r="AH24" s="362">
        <v>107</v>
      </c>
      <c r="AI24" s="362">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1">
      <c r="A25" s="3" t="s">
        <v>23</v>
      </c>
      <c r="B25" s="362">
        <v>14333</v>
      </c>
      <c r="C25" s="362">
        <v>0.7</v>
      </c>
      <c r="D25" s="362">
        <v>190</v>
      </c>
      <c r="E25" s="362">
        <v>1.3</v>
      </c>
      <c r="F25" s="3" t="s">
        <v>23</v>
      </c>
      <c r="G25" s="362">
        <v>14374</v>
      </c>
      <c r="H25" s="362">
        <v>0.7</v>
      </c>
      <c r="I25" s="362">
        <v>41</v>
      </c>
      <c r="J25" s="362">
        <v>0.3</v>
      </c>
      <c r="K25" s="3" t="s">
        <v>23</v>
      </c>
      <c r="L25" s="362">
        <v>14545</v>
      </c>
      <c r="M25" s="362">
        <v>0.7</v>
      </c>
      <c r="N25" s="362">
        <v>171</v>
      </c>
      <c r="O25" s="362">
        <v>1.2</v>
      </c>
      <c r="P25" s="3" t="s">
        <v>23</v>
      </c>
      <c r="Q25" s="362">
        <v>14296</v>
      </c>
      <c r="R25" s="362">
        <v>0.7</v>
      </c>
      <c r="S25" s="362">
        <v>-249</v>
      </c>
      <c r="T25" s="362">
        <v>-1.7</v>
      </c>
      <c r="U25" s="3" t="s">
        <v>23</v>
      </c>
      <c r="V25" s="362">
        <v>14246</v>
      </c>
      <c r="W25" s="362">
        <v>0.7</v>
      </c>
      <c r="X25" s="362">
        <v>-50</v>
      </c>
      <c r="Y25" s="362">
        <v>-0.3</v>
      </c>
      <c r="Z25" s="3" t="s">
        <v>23</v>
      </c>
      <c r="AA25" s="362">
        <v>14125</v>
      </c>
      <c r="AB25" s="362">
        <v>0.7</v>
      </c>
      <c r="AC25" s="362">
        <v>-121</v>
      </c>
      <c r="AD25" s="362">
        <v>-0.8</v>
      </c>
      <c r="AE25" s="3" t="s">
        <v>23</v>
      </c>
      <c r="AF25" s="362">
        <v>14189</v>
      </c>
      <c r="AG25" s="362">
        <v>0.7</v>
      </c>
      <c r="AH25" s="362">
        <v>64</v>
      </c>
      <c r="AI25" s="362">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1">
      <c r="A26" s="3" t="s">
        <v>24</v>
      </c>
      <c r="B26" s="362">
        <v>12274</v>
      </c>
      <c r="C26" s="362">
        <v>0.6</v>
      </c>
      <c r="D26" s="362">
        <v>175</v>
      </c>
      <c r="E26" s="362">
        <v>1.4</v>
      </c>
      <c r="F26" s="3" t="s">
        <v>24</v>
      </c>
      <c r="G26" s="362">
        <v>12392</v>
      </c>
      <c r="H26" s="362">
        <v>0.6</v>
      </c>
      <c r="I26" s="362">
        <v>118</v>
      </c>
      <c r="J26" s="362">
        <v>1</v>
      </c>
      <c r="K26" s="3" t="s">
        <v>24</v>
      </c>
      <c r="L26" s="362">
        <v>12634</v>
      </c>
      <c r="M26" s="362">
        <v>0.6</v>
      </c>
      <c r="N26" s="362">
        <v>242</v>
      </c>
      <c r="O26" s="362">
        <v>2</v>
      </c>
      <c r="P26" s="3" t="s">
        <v>24</v>
      </c>
      <c r="Q26" s="362">
        <v>10468</v>
      </c>
      <c r="R26" s="362">
        <v>0.5</v>
      </c>
      <c r="S26" s="362">
        <v>-2166</v>
      </c>
      <c r="T26" s="362">
        <v>-17.100000000000001</v>
      </c>
      <c r="U26" s="3" t="s">
        <v>24</v>
      </c>
      <c r="V26" s="362">
        <v>10690</v>
      </c>
      <c r="W26" s="362">
        <v>0.5</v>
      </c>
      <c r="X26" s="362">
        <v>222</v>
      </c>
      <c r="Y26" s="362">
        <v>2.1</v>
      </c>
      <c r="Z26" s="3" t="s">
        <v>24</v>
      </c>
      <c r="AA26" s="362">
        <v>11338</v>
      </c>
      <c r="AB26" s="362">
        <v>0.5</v>
      </c>
      <c r="AC26" s="362">
        <v>648</v>
      </c>
      <c r="AD26" s="362">
        <v>6.1</v>
      </c>
      <c r="AE26" s="3" t="s">
        <v>24</v>
      </c>
      <c r="AF26" s="362">
        <v>10576</v>
      </c>
      <c r="AG26" s="362">
        <v>0.5</v>
      </c>
      <c r="AH26" s="362">
        <v>-762</v>
      </c>
      <c r="AI26" s="362">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1">
      <c r="A27" s="3" t="s">
        <v>25</v>
      </c>
      <c r="B27" s="362">
        <v>9065</v>
      </c>
      <c r="C27" s="362">
        <v>0.4</v>
      </c>
      <c r="D27" s="362">
        <v>135</v>
      </c>
      <c r="E27" s="362">
        <v>1.5</v>
      </c>
      <c r="F27" s="3" t="s">
        <v>25</v>
      </c>
      <c r="G27" s="362">
        <v>9037</v>
      </c>
      <c r="H27" s="362">
        <v>0.4</v>
      </c>
      <c r="I27" s="362">
        <v>-28</v>
      </c>
      <c r="J27" s="362">
        <v>-0.3</v>
      </c>
      <c r="K27" s="3" t="s">
        <v>25</v>
      </c>
      <c r="L27" s="362">
        <v>9076</v>
      </c>
      <c r="M27" s="362">
        <v>0.4</v>
      </c>
      <c r="N27" s="362">
        <v>39</v>
      </c>
      <c r="O27" s="362">
        <v>0.4</v>
      </c>
      <c r="P27" s="3" t="s">
        <v>25</v>
      </c>
      <c r="Q27" s="362">
        <v>8998</v>
      </c>
      <c r="R27" s="362">
        <v>0.4</v>
      </c>
      <c r="S27" s="362">
        <v>-78</v>
      </c>
      <c r="T27" s="362">
        <v>-0.9</v>
      </c>
      <c r="U27" s="3" t="s">
        <v>25</v>
      </c>
      <c r="V27" s="362">
        <v>8930</v>
      </c>
      <c r="W27" s="362">
        <v>0.4</v>
      </c>
      <c r="X27" s="362">
        <v>-68</v>
      </c>
      <c r="Y27" s="362">
        <v>-0.8</v>
      </c>
      <c r="Z27" s="3" t="s">
        <v>25</v>
      </c>
      <c r="AA27" s="362">
        <v>8873</v>
      </c>
      <c r="AB27" s="362">
        <v>0.4</v>
      </c>
      <c r="AC27" s="362">
        <v>-57</v>
      </c>
      <c r="AD27" s="362">
        <v>-0.6</v>
      </c>
      <c r="AE27" s="3" t="s">
        <v>25</v>
      </c>
      <c r="AF27" s="362">
        <v>8873</v>
      </c>
      <c r="AG27" s="362">
        <v>0.4</v>
      </c>
      <c r="AH27" s="362">
        <v>0</v>
      </c>
      <c r="AI27" s="362">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1">
      <c r="A28" s="3" t="s">
        <v>26</v>
      </c>
      <c r="B28" s="362">
        <v>5257</v>
      </c>
      <c r="C28" s="362">
        <v>0.2</v>
      </c>
      <c r="D28" s="362">
        <v>11</v>
      </c>
      <c r="E28" s="362">
        <v>0.2</v>
      </c>
      <c r="F28" s="3" t="s">
        <v>26</v>
      </c>
      <c r="G28" s="362">
        <v>5119</v>
      </c>
      <c r="H28" s="362">
        <v>0.2</v>
      </c>
      <c r="I28" s="362">
        <v>-138</v>
      </c>
      <c r="J28" s="362">
        <v>-2.6</v>
      </c>
      <c r="K28" s="3" t="s">
        <v>26</v>
      </c>
      <c r="L28" s="362">
        <v>5082</v>
      </c>
      <c r="M28" s="362">
        <v>0.2</v>
      </c>
      <c r="N28" s="362">
        <v>-37</v>
      </c>
      <c r="O28" s="362">
        <v>-0.7</v>
      </c>
      <c r="P28" s="3" t="s">
        <v>26</v>
      </c>
      <c r="Q28" s="362">
        <v>4727</v>
      </c>
      <c r="R28" s="362">
        <v>0.2</v>
      </c>
      <c r="S28" s="362">
        <v>-355</v>
      </c>
      <c r="T28" s="362">
        <v>-7</v>
      </c>
      <c r="U28" s="3" t="s">
        <v>26</v>
      </c>
      <c r="V28" s="362">
        <v>4805</v>
      </c>
      <c r="W28" s="362">
        <v>0.2</v>
      </c>
      <c r="X28" s="362">
        <v>78</v>
      </c>
      <c r="Y28" s="362">
        <v>1.7</v>
      </c>
      <c r="Z28" s="3" t="s">
        <v>26</v>
      </c>
      <c r="AA28" s="362">
        <v>4786</v>
      </c>
      <c r="AB28" s="362">
        <v>0.2</v>
      </c>
      <c r="AC28" s="362">
        <v>-19</v>
      </c>
      <c r="AD28" s="362">
        <v>-0.4</v>
      </c>
      <c r="AE28" s="3" t="s">
        <v>26</v>
      </c>
      <c r="AF28" s="362">
        <v>4848</v>
      </c>
      <c r="AG28" s="362">
        <v>0.2</v>
      </c>
      <c r="AH28" s="362">
        <v>62</v>
      </c>
      <c r="AI28" s="362">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1">
      <c r="A29" s="3" t="s">
        <v>27</v>
      </c>
      <c r="B29" s="362">
        <v>23699</v>
      </c>
      <c r="C29" s="362">
        <v>1.1000000000000001</v>
      </c>
      <c r="D29" s="362">
        <v>84</v>
      </c>
      <c r="E29" s="362">
        <v>0.4</v>
      </c>
      <c r="F29" s="3" t="s">
        <v>27</v>
      </c>
      <c r="G29" s="362">
        <v>23718</v>
      </c>
      <c r="H29" s="362">
        <v>1.1000000000000001</v>
      </c>
      <c r="I29" s="362">
        <v>19</v>
      </c>
      <c r="J29" s="362">
        <v>0.1</v>
      </c>
      <c r="K29" s="3" t="s">
        <v>27</v>
      </c>
      <c r="L29" s="362">
        <v>23805</v>
      </c>
      <c r="M29" s="362">
        <v>1.1000000000000001</v>
      </c>
      <c r="N29" s="362">
        <v>87</v>
      </c>
      <c r="O29" s="362">
        <v>0.4</v>
      </c>
      <c r="P29" s="3" t="s">
        <v>27</v>
      </c>
      <c r="Q29" s="362">
        <v>23929</v>
      </c>
      <c r="R29" s="362">
        <v>1.1000000000000001</v>
      </c>
      <c r="S29" s="362">
        <v>124</v>
      </c>
      <c r="T29" s="362">
        <v>0.5</v>
      </c>
      <c r="U29" s="3" t="s">
        <v>27</v>
      </c>
      <c r="V29" s="362">
        <v>23893</v>
      </c>
      <c r="W29" s="362">
        <v>1.1000000000000001</v>
      </c>
      <c r="X29" s="362">
        <v>-36</v>
      </c>
      <c r="Y29" s="362">
        <v>-0.2</v>
      </c>
      <c r="Z29" s="3" t="s">
        <v>27</v>
      </c>
      <c r="AA29" s="362">
        <v>23772</v>
      </c>
      <c r="AB29" s="362">
        <v>1.1000000000000001</v>
      </c>
      <c r="AC29" s="362">
        <v>-121</v>
      </c>
      <c r="AD29" s="362">
        <v>-0.5</v>
      </c>
      <c r="AE29" s="3" t="s">
        <v>27</v>
      </c>
      <c r="AF29" s="362">
        <v>23812</v>
      </c>
      <c r="AG29" s="362">
        <v>1.1000000000000001</v>
      </c>
      <c r="AH29" s="362">
        <v>40</v>
      </c>
      <c r="AI29" s="362">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1">
      <c r="A30" s="3" t="s">
        <v>28</v>
      </c>
      <c r="B30" s="362">
        <v>2903</v>
      </c>
      <c r="C30" s="362">
        <v>0.1</v>
      </c>
      <c r="D30" s="362">
        <v>-62</v>
      </c>
      <c r="E30" s="362">
        <v>-2.1</v>
      </c>
      <c r="F30" s="3" t="s">
        <v>28</v>
      </c>
      <c r="G30" s="362">
        <v>2848</v>
      </c>
      <c r="H30" s="362">
        <v>0.1</v>
      </c>
      <c r="I30" s="362">
        <v>-55</v>
      </c>
      <c r="J30" s="362">
        <v>-1.9</v>
      </c>
      <c r="K30" s="3" t="s">
        <v>28</v>
      </c>
      <c r="L30" s="362">
        <v>2815</v>
      </c>
      <c r="M30" s="362">
        <v>0.1</v>
      </c>
      <c r="N30" s="362">
        <v>-33</v>
      </c>
      <c r="O30" s="362">
        <v>-1.2</v>
      </c>
      <c r="P30" s="3" t="s">
        <v>28</v>
      </c>
      <c r="Q30" s="362">
        <v>2775</v>
      </c>
      <c r="R30" s="362">
        <v>0.1</v>
      </c>
      <c r="S30" s="362">
        <v>-40</v>
      </c>
      <c r="T30" s="362">
        <v>-1.4</v>
      </c>
      <c r="U30" s="3" t="s">
        <v>28</v>
      </c>
      <c r="V30" s="362">
        <v>2698</v>
      </c>
      <c r="W30" s="362">
        <v>0.1</v>
      </c>
      <c r="X30" s="362">
        <v>-77</v>
      </c>
      <c r="Y30" s="362">
        <v>-2.8</v>
      </c>
      <c r="Z30" s="3" t="s">
        <v>28</v>
      </c>
      <c r="AA30" s="362">
        <v>2658</v>
      </c>
      <c r="AB30" s="362">
        <v>0.1</v>
      </c>
      <c r="AC30" s="362">
        <v>-40</v>
      </c>
      <c r="AD30" s="362">
        <v>-1.5</v>
      </c>
      <c r="AE30" s="3" t="s">
        <v>28</v>
      </c>
      <c r="AF30" s="362">
        <v>2650</v>
      </c>
      <c r="AG30" s="362">
        <v>0.1</v>
      </c>
      <c r="AH30" s="362">
        <v>-8</v>
      </c>
      <c r="AI30" s="362">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1">
      <c r="A31" s="3" t="s">
        <v>29</v>
      </c>
      <c r="B31" s="362">
        <v>10874</v>
      </c>
      <c r="C31" s="362">
        <v>0.5</v>
      </c>
      <c r="D31" s="362">
        <v>143</v>
      </c>
      <c r="E31" s="362">
        <v>1.3</v>
      </c>
      <c r="F31" s="3" t="s">
        <v>29</v>
      </c>
      <c r="G31" s="362">
        <v>10904</v>
      </c>
      <c r="H31" s="362">
        <v>0.5</v>
      </c>
      <c r="I31" s="362">
        <v>30</v>
      </c>
      <c r="J31" s="362">
        <v>0.3</v>
      </c>
      <c r="K31" s="3" t="s">
        <v>29</v>
      </c>
      <c r="L31" s="362">
        <v>11078</v>
      </c>
      <c r="M31" s="362">
        <v>0.5</v>
      </c>
      <c r="N31" s="362">
        <v>174</v>
      </c>
      <c r="O31" s="362">
        <v>1.6</v>
      </c>
      <c r="P31" s="3" t="s">
        <v>29</v>
      </c>
      <c r="Q31" s="362">
        <v>11097</v>
      </c>
      <c r="R31" s="362">
        <v>0.5</v>
      </c>
      <c r="S31" s="362">
        <v>19</v>
      </c>
      <c r="T31" s="362">
        <v>0.2</v>
      </c>
      <c r="U31" s="3" t="s">
        <v>29</v>
      </c>
      <c r="V31" s="362">
        <v>11107</v>
      </c>
      <c r="W31" s="362">
        <v>0.5</v>
      </c>
      <c r="X31" s="362">
        <v>10</v>
      </c>
      <c r="Y31" s="362">
        <v>0.1</v>
      </c>
      <c r="Z31" s="3" t="s">
        <v>29</v>
      </c>
      <c r="AA31" s="362">
        <v>11114</v>
      </c>
      <c r="AB31" s="362">
        <v>0.5</v>
      </c>
      <c r="AC31" s="362">
        <v>7</v>
      </c>
      <c r="AD31" s="362">
        <v>0.1</v>
      </c>
      <c r="AE31" s="3" t="s">
        <v>29</v>
      </c>
      <c r="AF31" s="362">
        <v>11108</v>
      </c>
      <c r="AG31" s="362">
        <v>0.5</v>
      </c>
      <c r="AH31" s="362">
        <v>-6</v>
      </c>
      <c r="AI31" s="362">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1">
      <c r="A32" s="3" t="s">
        <v>30</v>
      </c>
      <c r="B32" s="362">
        <v>9043</v>
      </c>
      <c r="C32" s="362">
        <v>0.4</v>
      </c>
      <c r="D32" s="362">
        <v>1</v>
      </c>
      <c r="E32" s="362">
        <v>0</v>
      </c>
      <c r="F32" s="3" t="s">
        <v>30</v>
      </c>
      <c r="G32" s="362">
        <v>9049</v>
      </c>
      <c r="H32" s="362">
        <v>0.4</v>
      </c>
      <c r="I32" s="362">
        <v>6</v>
      </c>
      <c r="J32" s="362">
        <v>0.1</v>
      </c>
      <c r="K32" s="3" t="s">
        <v>30</v>
      </c>
      <c r="L32" s="362">
        <v>9069</v>
      </c>
      <c r="M32" s="362">
        <v>0.4</v>
      </c>
      <c r="N32" s="362">
        <v>20</v>
      </c>
      <c r="O32" s="362">
        <v>0.2</v>
      </c>
      <c r="P32" s="3" t="s">
        <v>30</v>
      </c>
      <c r="Q32" s="362">
        <v>9026</v>
      </c>
      <c r="R32" s="362">
        <v>0.4</v>
      </c>
      <c r="S32" s="362">
        <v>-43</v>
      </c>
      <c r="T32" s="362">
        <v>-0.5</v>
      </c>
      <c r="U32" s="3" t="s">
        <v>30</v>
      </c>
      <c r="V32" s="362">
        <v>9026</v>
      </c>
      <c r="W32" s="362">
        <v>0.4</v>
      </c>
      <c r="X32" s="362">
        <v>0</v>
      </c>
      <c r="Y32" s="362">
        <v>0</v>
      </c>
      <c r="Z32" s="3" t="s">
        <v>30</v>
      </c>
      <c r="AA32" s="362">
        <v>8969</v>
      </c>
      <c r="AB32" s="362">
        <v>0.4</v>
      </c>
      <c r="AC32" s="362">
        <v>-57</v>
      </c>
      <c r="AD32" s="362">
        <v>-0.6</v>
      </c>
      <c r="AE32" s="3" t="s">
        <v>30</v>
      </c>
      <c r="AF32" s="362">
        <v>8969</v>
      </c>
      <c r="AG32" s="362">
        <v>0.4</v>
      </c>
      <c r="AH32" s="362">
        <v>0</v>
      </c>
      <c r="AI32" s="362">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62">
        <v>1831</v>
      </c>
      <c r="C33" s="362">
        <v>0.1</v>
      </c>
      <c r="D33" s="362">
        <v>-12</v>
      </c>
      <c r="E33" s="362">
        <v>-0.7</v>
      </c>
      <c r="F33" s="3" t="s">
        <v>31</v>
      </c>
      <c r="G33" s="362">
        <v>1825</v>
      </c>
      <c r="H33" s="362">
        <v>0.1</v>
      </c>
      <c r="I33" s="362">
        <v>-6</v>
      </c>
      <c r="J33" s="362">
        <v>-0.3</v>
      </c>
      <c r="K33" s="3" t="s">
        <v>31</v>
      </c>
      <c r="L33" s="362">
        <v>1804</v>
      </c>
      <c r="M33" s="362">
        <v>0.1</v>
      </c>
      <c r="N33" s="362">
        <v>-21</v>
      </c>
      <c r="O33" s="362">
        <v>-1.2</v>
      </c>
      <c r="P33" s="3" t="s">
        <v>31</v>
      </c>
      <c r="Q33" s="362">
        <v>1715</v>
      </c>
      <c r="R33" s="362">
        <v>0.1</v>
      </c>
      <c r="S33" s="362">
        <v>-89</v>
      </c>
      <c r="T33" s="362">
        <v>-4.9000000000000004</v>
      </c>
      <c r="U33" s="3" t="s">
        <v>31</v>
      </c>
      <c r="V33" s="362">
        <v>1671</v>
      </c>
      <c r="W33" s="362">
        <v>0.1</v>
      </c>
      <c r="X33" s="362">
        <v>-44</v>
      </c>
      <c r="Y33" s="362">
        <v>-2.6</v>
      </c>
      <c r="Z33" s="3" t="s">
        <v>31</v>
      </c>
      <c r="AA33" s="362">
        <v>1630</v>
      </c>
      <c r="AB33" s="362">
        <v>0.1</v>
      </c>
      <c r="AC33" s="362">
        <v>-41</v>
      </c>
      <c r="AD33" s="362">
        <v>-2.5</v>
      </c>
      <c r="AE33" s="3" t="s">
        <v>31</v>
      </c>
      <c r="AF33" s="362">
        <v>1615</v>
      </c>
      <c r="AG33" s="362">
        <v>0.1</v>
      </c>
      <c r="AH33" s="362">
        <v>-15</v>
      </c>
      <c r="AI33" s="362">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F30" sqref="F30"/>
    </sheetView>
  </sheetViews>
  <sheetFormatPr baseColWidth="10" defaultRowHeight="15"/>
  <cols>
    <col min="1" max="1" width="23.5703125" style="348" customWidth="1"/>
    <col min="2" max="2" width="13" style="348" customWidth="1"/>
    <col min="3" max="3" width="13.5703125" style="348" bestFit="1" customWidth="1"/>
    <col min="4" max="7" width="11.42578125" style="348"/>
    <col min="8" max="8" width="12.85546875" style="348" bestFit="1" customWidth="1"/>
    <col min="9" max="9" width="12.85546875" style="348" customWidth="1"/>
    <col min="10" max="10" width="11.42578125" style="348"/>
  </cols>
  <sheetData>
    <row r="1" spans="1:10">
      <c r="A1" s="491" t="s">
        <v>417</v>
      </c>
      <c r="B1" s="491"/>
      <c r="C1" s="491"/>
      <c r="D1" s="491"/>
      <c r="E1" s="491"/>
      <c r="F1" s="491"/>
      <c r="G1" s="491"/>
      <c r="H1" s="491"/>
      <c r="I1" s="491"/>
      <c r="J1" s="491"/>
    </row>
    <row r="2" spans="1:10">
      <c r="A2" s="330"/>
      <c r="B2" s="11" t="s">
        <v>569</v>
      </c>
      <c r="C2" s="330"/>
      <c r="D2" s="330"/>
      <c r="E2" s="330"/>
      <c r="F2" s="330"/>
      <c r="G2" s="330"/>
      <c r="H2" s="330"/>
      <c r="I2" s="330"/>
      <c r="J2" s="330"/>
    </row>
    <row r="3" spans="1:10">
      <c r="A3" s="354"/>
      <c r="B3" s="330"/>
      <c r="C3" s="330"/>
      <c r="D3" s="330"/>
      <c r="E3" s="330"/>
      <c r="F3" s="330"/>
      <c r="G3" s="330"/>
      <c r="H3" s="330"/>
      <c r="I3" s="330"/>
      <c r="J3" s="330"/>
    </row>
    <row r="4" spans="1:10">
      <c r="A4" s="354"/>
      <c r="B4" s="330"/>
      <c r="C4" s="330"/>
      <c r="D4" s="330"/>
      <c r="E4" s="330"/>
      <c r="F4" s="330"/>
      <c r="G4" s="330"/>
      <c r="H4" s="330"/>
      <c r="I4" s="330"/>
      <c r="J4" s="330"/>
    </row>
    <row r="5" spans="1:10">
      <c r="A5" s="331" t="s">
        <v>51</v>
      </c>
      <c r="B5" s="330"/>
      <c r="C5" s="332" t="s">
        <v>712</v>
      </c>
      <c r="D5" s="332"/>
      <c r="E5" s="330"/>
      <c r="F5" s="332" t="s">
        <v>52</v>
      </c>
      <c r="G5" s="333"/>
      <c r="H5" s="330"/>
      <c r="I5" s="332" t="s">
        <v>712</v>
      </c>
      <c r="J5" s="332"/>
    </row>
    <row r="6" spans="1:10">
      <c r="A6" s="330"/>
      <c r="B6" s="330"/>
      <c r="C6" s="334" t="s">
        <v>53</v>
      </c>
      <c r="D6" s="330"/>
      <c r="E6" s="330"/>
      <c r="F6" s="330"/>
      <c r="G6" s="330"/>
      <c r="H6" s="330"/>
      <c r="I6" s="334" t="s">
        <v>53</v>
      </c>
      <c r="J6" s="330"/>
    </row>
    <row r="7" spans="1:10">
      <c r="A7" s="334" t="s">
        <v>53</v>
      </c>
      <c r="B7" s="332" t="s">
        <v>54</v>
      </c>
      <c r="C7" s="335" t="s">
        <v>55</v>
      </c>
      <c r="D7" s="336"/>
      <c r="E7" s="330"/>
      <c r="F7" s="334" t="s">
        <v>53</v>
      </c>
      <c r="G7" s="330"/>
      <c r="H7" s="332" t="s">
        <v>54</v>
      </c>
      <c r="I7" s="335" t="s">
        <v>55</v>
      </c>
      <c r="J7" s="336"/>
    </row>
    <row r="8" spans="1:10">
      <c r="A8" s="330"/>
      <c r="B8" s="337" t="s">
        <v>56</v>
      </c>
      <c r="C8" s="335" t="s">
        <v>57</v>
      </c>
      <c r="D8" s="337" t="s">
        <v>58</v>
      </c>
      <c r="E8" s="330"/>
      <c r="F8" s="330"/>
      <c r="G8" s="330"/>
      <c r="H8" s="337" t="s">
        <v>56</v>
      </c>
      <c r="I8" s="335" t="s">
        <v>57</v>
      </c>
      <c r="J8" s="337" t="s">
        <v>58</v>
      </c>
    </row>
    <row r="9" spans="1:10">
      <c r="A9" s="330"/>
      <c r="B9" s="338"/>
      <c r="C9" s="330"/>
      <c r="D9" s="330"/>
      <c r="E9" s="330"/>
      <c r="F9" s="330"/>
      <c r="G9" s="330"/>
      <c r="H9" s="330"/>
      <c r="I9" s="330"/>
      <c r="J9" s="330"/>
    </row>
    <row r="10" spans="1:10">
      <c r="A10" s="339" t="s">
        <v>59</v>
      </c>
      <c r="B10" s="384">
        <v>249952</v>
      </c>
      <c r="C10" s="384">
        <v>132718</v>
      </c>
      <c r="D10" s="385">
        <v>0.88333157521963868</v>
      </c>
      <c r="E10" s="330"/>
      <c r="F10" s="340"/>
      <c r="G10" s="339" t="s">
        <v>60</v>
      </c>
      <c r="H10" s="384">
        <v>13736</v>
      </c>
      <c r="I10" s="384">
        <v>8785</v>
      </c>
      <c r="J10" s="385">
        <v>0.56357427433124641</v>
      </c>
    </row>
    <row r="11" spans="1:10">
      <c r="A11" s="339" t="s">
        <v>61</v>
      </c>
      <c r="B11" s="384">
        <v>1337979</v>
      </c>
      <c r="C11" s="384">
        <v>617304</v>
      </c>
      <c r="D11" s="385">
        <v>1.1674555810427278</v>
      </c>
      <c r="E11" s="330"/>
      <c r="F11" s="386" t="s">
        <v>670</v>
      </c>
      <c r="G11" s="339" t="s">
        <v>62</v>
      </c>
      <c r="H11" s="384">
        <v>37599</v>
      </c>
      <c r="I11" s="384">
        <v>19369</v>
      </c>
      <c r="J11" s="385">
        <v>0.94119469254995092</v>
      </c>
    </row>
    <row r="12" spans="1:10">
      <c r="A12" s="339" t="s">
        <v>63</v>
      </c>
      <c r="B12" s="387">
        <v>65.8</v>
      </c>
      <c r="C12" s="387">
        <v>44.74</v>
      </c>
      <c r="D12" s="388">
        <v>21.059999999999995</v>
      </c>
      <c r="E12" s="330"/>
      <c r="F12" s="389"/>
      <c r="G12" s="339" t="s">
        <v>63</v>
      </c>
      <c r="H12" s="387">
        <v>55.87</v>
      </c>
      <c r="I12" s="387">
        <v>56.04</v>
      </c>
      <c r="J12" s="388">
        <v>-0.17000000000000171</v>
      </c>
    </row>
    <row r="13" spans="1:10">
      <c r="A13" s="339" t="s">
        <v>64</v>
      </c>
      <c r="B13" s="387">
        <v>5.35</v>
      </c>
      <c r="C13" s="387">
        <v>4.6500000000000004</v>
      </c>
      <c r="D13" s="388">
        <v>0.69999999999999929</v>
      </c>
      <c r="E13" s="330"/>
      <c r="F13" s="390"/>
      <c r="G13" s="391" t="s">
        <v>671</v>
      </c>
      <c r="H13" s="392">
        <v>2.7372597553873033</v>
      </c>
      <c r="I13" s="392">
        <v>2.204780876494024</v>
      </c>
      <c r="J13" s="393">
        <v>0.53247887889327927</v>
      </c>
    </row>
    <row r="14" spans="1:10">
      <c r="A14" s="339"/>
      <c r="B14" s="394"/>
      <c r="C14" s="394"/>
      <c r="D14" s="388"/>
      <c r="E14" s="330"/>
      <c r="F14" s="389"/>
      <c r="G14" s="339" t="s">
        <v>60</v>
      </c>
      <c r="H14" s="384">
        <v>2972</v>
      </c>
      <c r="I14" s="384">
        <v>2782</v>
      </c>
      <c r="J14" s="385">
        <v>6.8296189791516901E-2</v>
      </c>
    </row>
    <row r="15" spans="1:10">
      <c r="A15" s="339" t="s">
        <v>65</v>
      </c>
      <c r="B15" s="384">
        <v>64557</v>
      </c>
      <c r="C15" s="384">
        <v>35704</v>
      </c>
      <c r="D15" s="385">
        <v>0.80811673762043468</v>
      </c>
      <c r="E15" s="330"/>
      <c r="F15" s="386" t="s">
        <v>672</v>
      </c>
      <c r="G15" s="339" t="s">
        <v>62</v>
      </c>
      <c r="H15" s="384">
        <v>7945</v>
      </c>
      <c r="I15" s="384">
        <v>6531</v>
      </c>
      <c r="J15" s="385">
        <v>0.21650589496248659</v>
      </c>
    </row>
    <row r="16" spans="1:10">
      <c r="A16" s="339" t="s">
        <v>61</v>
      </c>
      <c r="B16" s="384">
        <v>417859</v>
      </c>
      <c r="C16" s="384">
        <v>189361</v>
      </c>
      <c r="D16" s="385">
        <v>1.2066793056648413</v>
      </c>
      <c r="E16" s="330"/>
      <c r="F16" s="386"/>
      <c r="G16" s="339" t="s">
        <v>63</v>
      </c>
      <c r="H16" s="387">
        <v>37.25</v>
      </c>
      <c r="I16" s="387">
        <v>65.430000000000007</v>
      </c>
      <c r="J16" s="388">
        <v>-28.180000000000007</v>
      </c>
    </row>
    <row r="17" spans="1:10">
      <c r="A17" s="339" t="s">
        <v>63</v>
      </c>
      <c r="B17" s="387">
        <v>44.19</v>
      </c>
      <c r="C17" s="387">
        <v>29.42</v>
      </c>
      <c r="D17" s="388">
        <v>14.769999999999996</v>
      </c>
      <c r="E17" s="330"/>
      <c r="F17" s="390"/>
      <c r="G17" s="391" t="s">
        <v>671</v>
      </c>
      <c r="H17" s="392">
        <v>2.6732839838492599</v>
      </c>
      <c r="I17" s="392">
        <v>2.3475916606757727</v>
      </c>
      <c r="J17" s="393">
        <v>0.32569232317348717</v>
      </c>
    </row>
    <row r="18" spans="1:10">
      <c r="A18" s="339" t="s">
        <v>64</v>
      </c>
      <c r="B18" s="387">
        <v>6.47</v>
      </c>
      <c r="C18" s="387">
        <v>5.3</v>
      </c>
      <c r="D18" s="388">
        <v>1.17</v>
      </c>
      <c r="E18" s="330"/>
      <c r="F18" s="386"/>
      <c r="G18" s="339" t="s">
        <v>60</v>
      </c>
      <c r="H18" s="384">
        <v>59421</v>
      </c>
      <c r="I18" s="384">
        <v>31291</v>
      </c>
      <c r="J18" s="385">
        <v>0.89898053753475438</v>
      </c>
    </row>
    <row r="19" spans="1:10">
      <c r="A19" s="339"/>
      <c r="B19" s="394"/>
      <c r="C19" s="394"/>
      <c r="D19" s="388"/>
      <c r="E19" s="330"/>
      <c r="F19" s="386" t="s">
        <v>673</v>
      </c>
      <c r="G19" s="339" t="s">
        <v>62</v>
      </c>
      <c r="H19" s="384">
        <v>315624</v>
      </c>
      <c r="I19" s="384">
        <v>141068</v>
      </c>
      <c r="J19" s="385">
        <v>1.2373890605948905</v>
      </c>
    </row>
    <row r="20" spans="1:10">
      <c r="A20" s="339" t="s">
        <v>66</v>
      </c>
      <c r="B20" s="384">
        <v>314509</v>
      </c>
      <c r="C20" s="384">
        <v>168422</v>
      </c>
      <c r="D20" s="385">
        <v>0.86738668344990555</v>
      </c>
      <c r="E20" s="330"/>
      <c r="F20" s="386"/>
      <c r="G20" s="339" t="s">
        <v>63</v>
      </c>
      <c r="H20" s="387">
        <v>60.7</v>
      </c>
      <c r="I20" s="387">
        <v>40.81</v>
      </c>
      <c r="J20" s="388">
        <v>19.89</v>
      </c>
    </row>
    <row r="21" spans="1:10">
      <c r="A21" s="339" t="s">
        <v>61</v>
      </c>
      <c r="B21" s="384">
        <v>1755838</v>
      </c>
      <c r="C21" s="384">
        <v>806665</v>
      </c>
      <c r="D21" s="385">
        <v>1.1766631749239151</v>
      </c>
      <c r="E21" s="330"/>
      <c r="F21" s="390"/>
      <c r="G21" s="391" t="s">
        <v>671</v>
      </c>
      <c r="H21" s="392">
        <v>5.3116574948250621</v>
      </c>
      <c r="I21" s="392">
        <v>4.5082611613563008</v>
      </c>
      <c r="J21" s="393">
        <v>0.80339633346876127</v>
      </c>
    </row>
    <row r="22" spans="1:10">
      <c r="A22" s="339" t="s">
        <v>63</v>
      </c>
      <c r="B22" s="387">
        <v>58.94</v>
      </c>
      <c r="C22" s="387">
        <v>39.86</v>
      </c>
      <c r="D22" s="388">
        <v>19.079999999999998</v>
      </c>
      <c r="E22" s="330"/>
      <c r="F22" s="386"/>
      <c r="G22" s="339" t="s">
        <v>60</v>
      </c>
      <c r="H22" s="384">
        <v>238380</v>
      </c>
      <c r="I22" s="384">
        <v>125564</v>
      </c>
      <c r="J22" s="385">
        <v>0.89847408492880121</v>
      </c>
    </row>
    <row r="23" spans="1:10">
      <c r="A23" s="339" t="s">
        <v>64</v>
      </c>
      <c r="B23" s="387">
        <v>5.58</v>
      </c>
      <c r="C23" s="387">
        <v>4.79</v>
      </c>
      <c r="D23" s="388">
        <v>0.79</v>
      </c>
      <c r="E23" s="330"/>
      <c r="F23" s="386" t="s">
        <v>67</v>
      </c>
      <c r="G23" s="339" t="s">
        <v>62</v>
      </c>
      <c r="H23" s="384">
        <v>1394670</v>
      </c>
      <c r="I23" s="384">
        <v>639697</v>
      </c>
      <c r="J23" s="385">
        <v>1.180204065362195</v>
      </c>
    </row>
    <row r="24" spans="1:10">
      <c r="A24" s="330"/>
      <c r="B24" s="330"/>
      <c r="C24" s="330"/>
      <c r="D24" s="330"/>
      <c r="E24" s="330"/>
      <c r="F24" s="386"/>
      <c r="G24" s="339" t="s">
        <v>63</v>
      </c>
      <c r="H24" s="387">
        <v>58.84</v>
      </c>
      <c r="I24" s="387">
        <v>39.159999999999997</v>
      </c>
      <c r="J24" s="388">
        <v>19.680000000000007</v>
      </c>
    </row>
    <row r="25" spans="1:10">
      <c r="A25" s="330"/>
      <c r="B25" s="330"/>
      <c r="C25" s="330"/>
      <c r="D25" s="330"/>
      <c r="E25" s="330"/>
      <c r="F25" s="395"/>
      <c r="G25" s="396" t="s">
        <v>671</v>
      </c>
      <c r="H25" s="387">
        <v>5.8506166624716842</v>
      </c>
      <c r="I25" s="387">
        <v>5.0945892134688284</v>
      </c>
      <c r="J25" s="388">
        <v>0.75602744900285579</v>
      </c>
    </row>
    <row r="26" spans="1:10">
      <c r="A26" s="341" t="s">
        <v>68</v>
      </c>
      <c r="B26" s="341"/>
      <c r="C26" s="330"/>
      <c r="D26" s="330"/>
      <c r="E26" s="330"/>
      <c r="F26" s="334" t="s">
        <v>53</v>
      </c>
      <c r="G26" s="330"/>
      <c r="H26" s="330"/>
      <c r="I26" s="330"/>
      <c r="J26" s="330"/>
    </row>
    <row r="27" spans="1:10">
      <c r="A27" s="330"/>
      <c r="B27" s="334" t="s">
        <v>53</v>
      </c>
      <c r="C27" s="334" t="s">
        <v>53</v>
      </c>
      <c r="D27" s="330"/>
      <c r="E27" s="330"/>
      <c r="F27" s="334" t="s">
        <v>53</v>
      </c>
      <c r="G27" s="383"/>
      <c r="H27" s="383"/>
      <c r="I27" s="383"/>
      <c r="J27" s="383"/>
    </row>
    <row r="28" spans="1:10">
      <c r="A28" s="330"/>
      <c r="B28" s="332" t="s">
        <v>54</v>
      </c>
      <c r="C28" s="335" t="s">
        <v>55</v>
      </c>
      <c r="D28" s="336" t="s">
        <v>69</v>
      </c>
      <c r="E28" s="330"/>
      <c r="F28" s="330"/>
      <c r="G28" s="383"/>
      <c r="H28" s="383"/>
      <c r="I28" s="383"/>
      <c r="J28" s="383"/>
    </row>
    <row r="29" spans="1:10">
      <c r="A29" s="334" t="s">
        <v>53</v>
      </c>
      <c r="B29" s="337" t="s">
        <v>56</v>
      </c>
      <c r="C29" s="335" t="s">
        <v>57</v>
      </c>
      <c r="D29" s="337" t="s">
        <v>58</v>
      </c>
      <c r="E29" s="330"/>
      <c r="F29" s="330"/>
      <c r="G29" s="383"/>
      <c r="H29" s="383"/>
      <c r="I29" s="383"/>
      <c r="J29" s="383"/>
    </row>
    <row r="30" spans="1:10">
      <c r="A30" s="338"/>
      <c r="B30" s="330"/>
      <c r="C30" s="330"/>
      <c r="D30" s="330"/>
      <c r="E30" s="330"/>
      <c r="F30" s="330"/>
      <c r="G30" s="330"/>
      <c r="H30" s="330"/>
      <c r="I30" s="330"/>
      <c r="J30" s="330"/>
    </row>
    <row r="31" spans="1:10">
      <c r="A31" s="339" t="s">
        <v>70</v>
      </c>
      <c r="B31" s="384">
        <v>153191</v>
      </c>
      <c r="C31" s="342">
        <v>112790</v>
      </c>
      <c r="D31" s="343">
        <v>35.819664863906375</v>
      </c>
      <c r="E31" s="330"/>
      <c r="F31" s="330"/>
      <c r="G31" s="364"/>
      <c r="H31" s="365"/>
      <c r="I31" s="364"/>
      <c r="J31" s="366"/>
    </row>
    <row r="32" spans="1:10">
      <c r="A32" s="339" t="s">
        <v>71</v>
      </c>
      <c r="B32" s="384">
        <v>49606</v>
      </c>
      <c r="C32" s="342">
        <v>10401</v>
      </c>
      <c r="D32" s="343">
        <v>376.93491010479761</v>
      </c>
      <c r="E32" s="330"/>
      <c r="F32" s="330"/>
      <c r="G32" s="330"/>
      <c r="H32" s="367"/>
      <c r="I32" s="330"/>
      <c r="J32" s="330"/>
    </row>
    <row r="33" spans="1:11">
      <c r="A33" s="339" t="s">
        <v>72</v>
      </c>
      <c r="B33" s="384">
        <v>19007</v>
      </c>
      <c r="C33" s="342">
        <v>9845</v>
      </c>
      <c r="D33" s="343">
        <v>93.062468257998987</v>
      </c>
      <c r="E33" s="330"/>
      <c r="F33" s="330"/>
      <c r="G33" s="344"/>
      <c r="H33" s="345"/>
      <c r="I33" s="345"/>
      <c r="J33" s="368"/>
    </row>
    <row r="34" spans="1:11">
      <c r="A34" s="339" t="s">
        <v>73</v>
      </c>
      <c r="B34" s="384">
        <v>10704</v>
      </c>
      <c r="C34" s="342">
        <v>5462</v>
      </c>
      <c r="D34" s="343">
        <v>95.972171365800079</v>
      </c>
      <c r="E34" s="330"/>
      <c r="F34" s="330"/>
      <c r="G34" s="344"/>
      <c r="H34" s="345"/>
      <c r="I34" s="345"/>
      <c r="J34" s="368"/>
    </row>
    <row r="35" spans="1:11">
      <c r="A35" s="339" t="s">
        <v>74</v>
      </c>
      <c r="B35" s="384">
        <v>14214</v>
      </c>
      <c r="C35" s="342">
        <v>5361</v>
      </c>
      <c r="D35" s="343">
        <v>165.13710128707331</v>
      </c>
      <c r="E35" s="330"/>
      <c r="F35" s="330"/>
      <c r="G35" s="344"/>
      <c r="H35" s="368"/>
      <c r="I35" s="368"/>
      <c r="J35" s="368"/>
    </row>
    <row r="36" spans="1:11">
      <c r="A36" s="339" t="s">
        <v>75</v>
      </c>
      <c r="B36" s="384">
        <v>8811</v>
      </c>
      <c r="C36" s="342">
        <v>3836</v>
      </c>
      <c r="D36" s="343">
        <v>129.69238790406675</v>
      </c>
      <c r="E36" s="330"/>
      <c r="F36" s="330"/>
      <c r="G36" s="344"/>
      <c r="H36" s="368"/>
      <c r="I36" s="368"/>
      <c r="J36" s="368"/>
    </row>
    <row r="37" spans="1:11">
      <c r="A37" s="339" t="s">
        <v>76</v>
      </c>
      <c r="B37" s="384">
        <v>1075</v>
      </c>
      <c r="C37" s="342">
        <v>260</v>
      </c>
      <c r="D37" s="343">
        <v>313.46153846153845</v>
      </c>
      <c r="E37" s="330"/>
      <c r="F37" s="330"/>
      <c r="G37" s="344"/>
      <c r="H37" s="355"/>
      <c r="I37" s="330"/>
      <c r="J37" s="330"/>
    </row>
    <row r="38" spans="1:11" s="73" customFormat="1">
      <c r="A38" s="397" t="s">
        <v>77</v>
      </c>
      <c r="B38" s="384">
        <v>8020</v>
      </c>
      <c r="C38" s="342">
        <v>5529</v>
      </c>
      <c r="D38" s="343">
        <v>45.053355037077232</v>
      </c>
      <c r="E38" s="330"/>
      <c r="F38" s="330"/>
      <c r="G38" s="330"/>
      <c r="H38" s="330"/>
      <c r="I38" s="330"/>
      <c r="J38" s="330"/>
    </row>
    <row r="39" spans="1:11" s="327" customFormat="1">
      <c r="A39" s="346"/>
      <c r="B39" s="384"/>
      <c r="C39" s="345"/>
      <c r="D39" s="343"/>
      <c r="E39" s="330"/>
      <c r="F39" s="330"/>
      <c r="G39" s="330"/>
      <c r="H39" s="330"/>
      <c r="I39" s="330"/>
      <c r="J39" s="330"/>
    </row>
    <row r="40" spans="1:11" s="327" customFormat="1">
      <c r="A40" s="346"/>
      <c r="B40" s="345"/>
      <c r="C40" s="345"/>
      <c r="D40" s="343"/>
      <c r="E40" s="330"/>
      <c r="F40" s="330"/>
      <c r="G40" s="330"/>
      <c r="H40" s="330"/>
      <c r="I40" s="330"/>
      <c r="J40" s="330"/>
    </row>
    <row r="41" spans="1:11" ht="15" customHeight="1">
      <c r="A41" s="347"/>
      <c r="B41" s="492" t="s">
        <v>656</v>
      </c>
      <c r="C41" s="492"/>
      <c r="D41" s="492"/>
      <c r="E41" s="492"/>
      <c r="F41" s="492"/>
      <c r="G41" s="492"/>
      <c r="H41" s="492"/>
      <c r="I41" s="492"/>
      <c r="J41" s="492"/>
      <c r="K41" s="492"/>
    </row>
    <row r="42" spans="1:11">
      <c r="B42" s="492"/>
      <c r="C42" s="492"/>
      <c r="D42" s="492"/>
      <c r="E42" s="492"/>
      <c r="F42" s="492"/>
      <c r="G42" s="492"/>
      <c r="H42" s="492"/>
      <c r="I42" s="492"/>
      <c r="J42" s="492"/>
      <c r="K42" s="492"/>
    </row>
    <row r="43" spans="1:11">
      <c r="B43" s="492"/>
      <c r="C43" s="492"/>
      <c r="D43" s="492"/>
      <c r="E43" s="492"/>
      <c r="F43" s="492"/>
      <c r="G43" s="492"/>
      <c r="H43" s="492"/>
      <c r="I43" s="492"/>
      <c r="J43" s="492"/>
      <c r="K43" s="492"/>
    </row>
    <row r="44" spans="1:11">
      <c r="B44" s="492"/>
      <c r="C44" s="492"/>
      <c r="D44" s="492"/>
      <c r="E44" s="492"/>
      <c r="F44" s="492"/>
      <c r="G44" s="492"/>
      <c r="H44" s="492"/>
      <c r="I44" s="492"/>
      <c r="J44" s="492"/>
      <c r="K44" s="492"/>
    </row>
    <row r="45" spans="1:11">
      <c r="B45" s="492"/>
      <c r="C45" s="492"/>
      <c r="D45" s="492"/>
      <c r="E45" s="492"/>
      <c r="F45" s="492"/>
      <c r="G45" s="492"/>
      <c r="H45" s="492"/>
      <c r="I45" s="492"/>
      <c r="J45" s="492"/>
      <c r="K45" s="492"/>
    </row>
    <row r="46" spans="1:11">
      <c r="B46" s="492"/>
      <c r="C46" s="492"/>
      <c r="D46" s="492"/>
      <c r="E46" s="492"/>
      <c r="F46" s="492"/>
      <c r="G46" s="492"/>
      <c r="H46" s="492"/>
      <c r="I46" s="492"/>
      <c r="J46" s="492"/>
      <c r="K46" s="492"/>
    </row>
    <row r="47" spans="1:11">
      <c r="B47" s="492"/>
      <c r="C47" s="492"/>
      <c r="D47" s="492"/>
      <c r="E47" s="492"/>
      <c r="F47" s="492"/>
      <c r="G47" s="492"/>
      <c r="H47" s="492"/>
      <c r="I47" s="492"/>
      <c r="J47" s="492"/>
      <c r="K47" s="492"/>
    </row>
    <row r="48" spans="1:11">
      <c r="B48" s="492"/>
      <c r="C48" s="492"/>
      <c r="D48" s="492"/>
      <c r="E48" s="492"/>
      <c r="F48" s="492"/>
      <c r="G48" s="492"/>
      <c r="H48" s="492"/>
      <c r="I48" s="492"/>
      <c r="J48" s="492"/>
      <c r="K48" s="492"/>
    </row>
    <row r="49" spans="2:11">
      <c r="B49" s="492"/>
      <c r="C49" s="492"/>
      <c r="D49" s="492"/>
      <c r="E49" s="492"/>
      <c r="F49" s="492"/>
      <c r="G49" s="492"/>
      <c r="H49" s="492"/>
      <c r="I49" s="492"/>
      <c r="J49" s="492"/>
      <c r="K49" s="492"/>
    </row>
    <row r="50" spans="2:11">
      <c r="B50" s="16" t="s">
        <v>45</v>
      </c>
      <c r="C50" s="16" t="s">
        <v>47</v>
      </c>
    </row>
    <row r="51" spans="2:11">
      <c r="B51" s="16" t="s">
        <v>46</v>
      </c>
      <c r="C51" s="16"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70" zoomScaleNormal="70" workbookViewId="0">
      <selection activeCell="I23" sqref="I23"/>
    </sheetView>
  </sheetViews>
  <sheetFormatPr baseColWidth="10" defaultRowHeight="15"/>
  <cols>
    <col min="1" max="1" width="14.42578125" customWidth="1"/>
    <col min="2" max="2" width="11.7109375" customWidth="1"/>
    <col min="3" max="3" width="12.7109375" customWidth="1"/>
    <col min="4" max="4" width="12.7109375" style="383" customWidth="1"/>
    <col min="5" max="5" width="12.7109375" customWidth="1"/>
    <col min="6" max="6" width="12.7109375" style="383" customWidth="1"/>
    <col min="7" max="8" width="12.7109375" customWidth="1"/>
    <col min="9" max="9" width="12.7109375" style="383" customWidth="1"/>
    <col min="10" max="10" width="12.7109375" customWidth="1"/>
    <col min="11" max="11" width="12.7109375" style="383" customWidth="1"/>
    <col min="12" max="13" width="12.7109375" customWidth="1"/>
    <col min="14" max="14" width="12.7109375" style="383" customWidth="1"/>
    <col min="15" max="15" width="12.7109375" customWidth="1"/>
    <col min="16" max="16" width="12.7109375" style="383" customWidth="1"/>
    <col min="17" max="18" width="12.7109375" customWidth="1"/>
    <col min="19" max="19" width="12.7109375" style="383" customWidth="1"/>
    <col min="21" max="21" width="11.42578125" style="383"/>
    <col min="23" max="24" width="11.42578125" customWidth="1"/>
    <col min="25" max="25" width="12.42578125" bestFit="1" customWidth="1"/>
  </cols>
  <sheetData>
    <row r="1" spans="1:28">
      <c r="A1" s="494" t="s">
        <v>616</v>
      </c>
      <c r="B1" s="494"/>
      <c r="C1" s="494"/>
      <c r="D1" s="494"/>
      <c r="E1" s="494"/>
      <c r="F1" s="494"/>
      <c r="G1" s="494"/>
      <c r="H1" s="494"/>
      <c r="I1" s="494"/>
      <c r="J1" s="494"/>
      <c r="K1" s="494"/>
      <c r="L1" s="494"/>
      <c r="M1" s="494"/>
      <c r="N1" s="494"/>
      <c r="O1" s="494"/>
      <c r="P1" s="494"/>
      <c r="Q1" s="494"/>
      <c r="R1" s="494"/>
      <c r="S1" s="494"/>
      <c r="T1" s="494"/>
      <c r="U1" s="380"/>
    </row>
    <row r="2" spans="1:28" ht="15" customHeight="1">
      <c r="A2" s="92"/>
      <c r="B2" s="495" t="s">
        <v>66</v>
      </c>
      <c r="C2" s="495"/>
      <c r="D2" s="495"/>
      <c r="E2" s="495"/>
      <c r="F2" s="381"/>
      <c r="G2" s="495" t="s">
        <v>61</v>
      </c>
      <c r="H2" s="495"/>
      <c r="I2" s="495"/>
      <c r="J2" s="495"/>
      <c r="K2" s="381"/>
      <c r="L2" s="495" t="s">
        <v>78</v>
      </c>
      <c r="M2" s="495"/>
      <c r="N2" s="495"/>
      <c r="O2" s="495"/>
      <c r="P2" s="381"/>
      <c r="Q2" s="495" t="s">
        <v>64</v>
      </c>
      <c r="R2" s="495"/>
      <c r="S2" s="495"/>
      <c r="T2" s="495"/>
      <c r="U2" s="381"/>
    </row>
    <row r="3" spans="1:28" ht="15" customHeight="1">
      <c r="A3" s="92" t="s">
        <v>54</v>
      </c>
      <c r="B3" s="93">
        <v>2019</v>
      </c>
      <c r="C3" s="13">
        <v>2020</v>
      </c>
      <c r="D3" s="93">
        <v>2021</v>
      </c>
      <c r="E3" s="14" t="s">
        <v>178</v>
      </c>
      <c r="F3" s="14" t="s">
        <v>615</v>
      </c>
      <c r="G3" s="93">
        <v>2019</v>
      </c>
      <c r="H3" s="13">
        <v>2020</v>
      </c>
      <c r="I3" s="93">
        <v>2021</v>
      </c>
      <c r="J3" s="14" t="s">
        <v>178</v>
      </c>
      <c r="K3" s="14" t="s">
        <v>615</v>
      </c>
      <c r="L3" s="93">
        <v>2019</v>
      </c>
      <c r="M3" s="13">
        <v>2020</v>
      </c>
      <c r="N3" s="93">
        <v>2021</v>
      </c>
      <c r="O3" s="14" t="s">
        <v>274</v>
      </c>
      <c r="P3" s="14" t="s">
        <v>615</v>
      </c>
      <c r="Q3" s="93">
        <v>2019</v>
      </c>
      <c r="R3" s="13">
        <v>2020</v>
      </c>
      <c r="S3" s="93">
        <v>2021</v>
      </c>
      <c r="T3" s="14" t="s">
        <v>274</v>
      </c>
      <c r="U3" s="14" t="s">
        <v>615</v>
      </c>
      <c r="W3" s="493" t="s">
        <v>655</v>
      </c>
      <c r="X3" s="493"/>
      <c r="Y3" s="493"/>
      <c r="Z3" s="493"/>
      <c r="AA3" s="493"/>
      <c r="AB3" s="493"/>
    </row>
    <row r="4" spans="1:28">
      <c r="A4" s="94" t="s">
        <v>79</v>
      </c>
      <c r="B4" s="193">
        <v>459753</v>
      </c>
      <c r="C4" s="108">
        <v>456593</v>
      </c>
      <c r="D4" s="108">
        <v>53566</v>
      </c>
      <c r="E4" s="194">
        <f t="shared" ref="E4:F11" si="0">((C4-B4)/B4)*100</f>
        <v>-0.68732558569492741</v>
      </c>
      <c r="F4" s="194">
        <f t="shared" si="0"/>
        <v>-88.268326496464027</v>
      </c>
      <c r="G4" s="193">
        <v>3674434</v>
      </c>
      <c r="H4" s="108">
        <v>3671749</v>
      </c>
      <c r="I4" s="108">
        <v>253061</v>
      </c>
      <c r="J4" s="194">
        <f t="shared" ref="J4:K11" si="1">((H4-G4)/G4)*100</f>
        <v>-7.3072478645690733E-2</v>
      </c>
      <c r="K4" s="194">
        <f t="shared" si="1"/>
        <v>-93.107889455406678</v>
      </c>
      <c r="L4" s="195">
        <v>67.319999999999993</v>
      </c>
      <c r="M4" s="109">
        <v>66.47</v>
      </c>
      <c r="N4" s="109">
        <v>15.36</v>
      </c>
      <c r="O4" s="194">
        <f>M4-L4</f>
        <v>-0.84999999999999432</v>
      </c>
      <c r="P4" s="194">
        <f>N4-M4</f>
        <v>-51.11</v>
      </c>
      <c r="Q4" s="195">
        <v>7.99</v>
      </c>
      <c r="R4" s="109">
        <v>8.0399999999999991</v>
      </c>
      <c r="S4" s="109">
        <v>4.72</v>
      </c>
      <c r="T4" s="195">
        <f>R4-Q4</f>
        <v>4.9999999999998934E-2</v>
      </c>
      <c r="U4" s="195">
        <f>S4-R4</f>
        <v>-3.3199999999999994</v>
      </c>
      <c r="V4" s="276"/>
      <c r="W4" s="493"/>
      <c r="X4" s="493"/>
      <c r="Y4" s="493"/>
      <c r="Z4" s="493"/>
      <c r="AA4" s="493"/>
      <c r="AB4" s="493"/>
    </row>
    <row r="5" spans="1:28">
      <c r="A5" s="94" t="s">
        <v>80</v>
      </c>
      <c r="B5" s="196">
        <v>455213</v>
      </c>
      <c r="C5" s="193">
        <v>480425</v>
      </c>
      <c r="D5" s="193">
        <v>61600</v>
      </c>
      <c r="E5" s="194">
        <f t="shared" si="0"/>
        <v>5.5385061498683035</v>
      </c>
      <c r="F5" s="194">
        <f t="shared" si="0"/>
        <v>-87.178019461934738</v>
      </c>
      <c r="G5" s="193">
        <v>3371575</v>
      </c>
      <c r="H5" s="193">
        <v>3525167</v>
      </c>
      <c r="I5" s="193">
        <v>248236</v>
      </c>
      <c r="J5" s="194">
        <f t="shared" si="1"/>
        <v>4.5554970599793867</v>
      </c>
      <c r="K5" s="194">
        <f t="shared" si="1"/>
        <v>-92.958177584210901</v>
      </c>
      <c r="L5" s="197">
        <v>68.39</v>
      </c>
      <c r="M5" s="195">
        <v>68.22</v>
      </c>
      <c r="N5" s="195">
        <v>20.23</v>
      </c>
      <c r="O5" s="194">
        <f t="shared" ref="O5:O15" si="2">M5-L5</f>
        <v>-0.17000000000000171</v>
      </c>
      <c r="P5" s="194">
        <f>N5-M5</f>
        <v>-47.989999999999995</v>
      </c>
      <c r="Q5" s="197">
        <v>7.41</v>
      </c>
      <c r="R5" s="195">
        <v>7.34</v>
      </c>
      <c r="S5" s="195">
        <v>4.03</v>
      </c>
      <c r="T5" s="195">
        <f t="shared" ref="T5:T15" si="3">R5-Q5</f>
        <v>-7.0000000000000284E-2</v>
      </c>
      <c r="U5" s="195">
        <f>S5-R5</f>
        <v>-3.3099999999999996</v>
      </c>
      <c r="V5" s="276"/>
      <c r="W5" s="493"/>
      <c r="X5" s="493"/>
      <c r="Y5" s="493"/>
      <c r="Z5" s="493"/>
      <c r="AA5" s="493"/>
      <c r="AB5" s="493"/>
    </row>
    <row r="6" spans="1:28">
      <c r="A6" s="94" t="s">
        <v>81</v>
      </c>
      <c r="B6" s="196">
        <v>520276</v>
      </c>
      <c r="C6" s="193">
        <v>183869</v>
      </c>
      <c r="D6" s="193">
        <v>78821</v>
      </c>
      <c r="E6" s="194">
        <f t="shared" si="0"/>
        <v>-64.659334660833863</v>
      </c>
      <c r="F6" s="194">
        <f t="shared" si="0"/>
        <v>-57.131979833468392</v>
      </c>
      <c r="G6" s="193">
        <v>3627801</v>
      </c>
      <c r="H6" s="193">
        <v>1606420</v>
      </c>
      <c r="I6" s="193">
        <v>325585</v>
      </c>
      <c r="J6" s="194">
        <f t="shared" si="1"/>
        <v>-55.719180848122598</v>
      </c>
      <c r="K6" s="194">
        <f t="shared" si="1"/>
        <v>-79.732261799529397</v>
      </c>
      <c r="L6" s="197">
        <v>66.47</v>
      </c>
      <c r="M6" s="195">
        <v>34.673684201438128</v>
      </c>
      <c r="N6" s="195">
        <v>23.33</v>
      </c>
      <c r="O6" s="194">
        <f t="shared" si="2"/>
        <v>-31.796315798561871</v>
      </c>
      <c r="P6" s="194">
        <f>N6-M6</f>
        <v>-11.34368420143813</v>
      </c>
      <c r="Q6" s="197">
        <v>6.97</v>
      </c>
      <c r="R6" s="195">
        <v>8.74</v>
      </c>
      <c r="S6" s="195">
        <v>4.13</v>
      </c>
      <c r="T6" s="195">
        <f t="shared" si="3"/>
        <v>1.7700000000000005</v>
      </c>
      <c r="U6" s="195">
        <f>S6-R6</f>
        <v>-4.6100000000000003</v>
      </c>
      <c r="V6" s="276"/>
      <c r="W6" s="493"/>
      <c r="X6" s="493"/>
      <c r="Y6" s="493"/>
      <c r="Z6" s="493"/>
      <c r="AA6" s="493"/>
      <c r="AB6" s="493"/>
    </row>
    <row r="7" spans="1:28">
      <c r="A7" s="94" t="s">
        <v>82</v>
      </c>
      <c r="B7" s="193">
        <v>541371</v>
      </c>
      <c r="C7" s="349" t="s">
        <v>104</v>
      </c>
      <c r="D7" s="193">
        <v>94957</v>
      </c>
      <c r="E7" s="349" t="s">
        <v>104</v>
      </c>
      <c r="F7" s="349" t="s">
        <v>104</v>
      </c>
      <c r="G7" s="193">
        <v>3451288</v>
      </c>
      <c r="H7" s="349" t="s">
        <v>104</v>
      </c>
      <c r="I7" s="193">
        <v>378866</v>
      </c>
      <c r="J7" s="349" t="s">
        <v>104</v>
      </c>
      <c r="K7" s="349" t="s">
        <v>104</v>
      </c>
      <c r="L7" s="195">
        <v>65.34</v>
      </c>
      <c r="M7" s="349" t="s">
        <v>104</v>
      </c>
      <c r="N7" s="195">
        <v>26.7</v>
      </c>
      <c r="O7" s="349" t="s">
        <v>104</v>
      </c>
      <c r="P7" s="349" t="s">
        <v>104</v>
      </c>
      <c r="Q7" s="195">
        <v>6.38</v>
      </c>
      <c r="R7" s="349" t="s">
        <v>104</v>
      </c>
      <c r="S7" s="195">
        <v>3.99</v>
      </c>
      <c r="T7" s="349" t="s">
        <v>104</v>
      </c>
      <c r="U7" s="349" t="s">
        <v>104</v>
      </c>
      <c r="V7" s="276"/>
      <c r="W7" s="493"/>
      <c r="X7" s="493"/>
      <c r="Y7" s="493"/>
      <c r="Z7" s="493"/>
      <c r="AA7" s="493"/>
      <c r="AB7" s="493"/>
    </row>
    <row r="8" spans="1:28">
      <c r="A8" s="94" t="s">
        <v>83</v>
      </c>
      <c r="B8" s="193">
        <v>502353</v>
      </c>
      <c r="C8" s="349" t="s">
        <v>104</v>
      </c>
      <c r="D8" s="193">
        <v>116337</v>
      </c>
      <c r="E8" s="349" t="s">
        <v>104</v>
      </c>
      <c r="F8" s="349" t="s">
        <v>104</v>
      </c>
      <c r="G8" s="193">
        <v>3271306</v>
      </c>
      <c r="H8" s="349" t="s">
        <v>104</v>
      </c>
      <c r="I8" s="193">
        <v>467656</v>
      </c>
      <c r="J8" s="349" t="s">
        <v>104</v>
      </c>
      <c r="K8" s="349" t="s">
        <v>104</v>
      </c>
      <c r="L8" s="195">
        <v>59.94</v>
      </c>
      <c r="M8" s="349" t="s">
        <v>104</v>
      </c>
      <c r="N8" s="195">
        <v>31.24</v>
      </c>
      <c r="O8" s="349" t="s">
        <v>104</v>
      </c>
      <c r="P8" s="349" t="s">
        <v>104</v>
      </c>
      <c r="Q8" s="195">
        <v>6.51</v>
      </c>
      <c r="R8" s="349" t="s">
        <v>104</v>
      </c>
      <c r="S8" s="195">
        <v>4.0199999999999996</v>
      </c>
      <c r="T8" s="349" t="s">
        <v>104</v>
      </c>
      <c r="U8" s="349" t="s">
        <v>104</v>
      </c>
      <c r="V8" s="276"/>
      <c r="W8" s="493"/>
      <c r="X8" s="493"/>
      <c r="Y8" s="493"/>
      <c r="Z8" s="493"/>
      <c r="AA8" s="493"/>
      <c r="AB8" s="493"/>
    </row>
    <row r="9" spans="1:28">
      <c r="A9" s="94" t="s">
        <v>84</v>
      </c>
      <c r="B9" s="193">
        <v>521283</v>
      </c>
      <c r="C9" s="349" t="s">
        <v>104</v>
      </c>
      <c r="D9" s="193">
        <v>151737</v>
      </c>
      <c r="E9" s="349" t="s">
        <v>104</v>
      </c>
      <c r="F9" s="349" t="s">
        <v>104</v>
      </c>
      <c r="G9" s="193">
        <v>3559936</v>
      </c>
      <c r="H9" s="349" t="s">
        <v>104</v>
      </c>
      <c r="I9" s="193">
        <v>663886</v>
      </c>
      <c r="J9" s="349" t="s">
        <v>104</v>
      </c>
      <c r="K9" s="349" t="s">
        <v>104</v>
      </c>
      <c r="L9" s="195">
        <v>67.400000000000006</v>
      </c>
      <c r="M9" s="349" t="s">
        <v>104</v>
      </c>
      <c r="N9" s="195">
        <v>33.380000000000003</v>
      </c>
      <c r="O9" s="349" t="s">
        <v>104</v>
      </c>
      <c r="P9" s="349" t="s">
        <v>104</v>
      </c>
      <c r="Q9" s="195">
        <v>6.83</v>
      </c>
      <c r="R9" s="349" t="s">
        <v>104</v>
      </c>
      <c r="S9" s="195">
        <v>4.38</v>
      </c>
      <c r="T9" s="349" t="s">
        <v>104</v>
      </c>
      <c r="U9" s="349" t="s">
        <v>104</v>
      </c>
      <c r="V9" s="276"/>
      <c r="W9" s="493"/>
      <c r="X9" s="493"/>
      <c r="Y9" s="493"/>
      <c r="Z9" s="493"/>
      <c r="AA9" s="493"/>
      <c r="AB9" s="493"/>
    </row>
    <row r="10" spans="1:28">
      <c r="A10" s="94" t="s">
        <v>85</v>
      </c>
      <c r="B10" s="193">
        <v>550315</v>
      </c>
      <c r="C10" s="193">
        <v>106729</v>
      </c>
      <c r="D10" s="193">
        <v>231574</v>
      </c>
      <c r="E10" s="194">
        <f t="shared" ref="E10:E15" si="4">((C10-B10)/B10)*100</f>
        <v>-80.605834840046157</v>
      </c>
      <c r="F10" s="194">
        <f t="shared" si="0"/>
        <v>116.97383091755755</v>
      </c>
      <c r="G10" s="193">
        <v>4036461</v>
      </c>
      <c r="H10" s="193">
        <v>463154</v>
      </c>
      <c r="I10" s="193">
        <v>1188881</v>
      </c>
      <c r="J10" s="194">
        <f t="shared" ref="J10:J15" si="5">((H10-G10)/G10)*100</f>
        <v>-88.525740741704183</v>
      </c>
      <c r="K10" s="194">
        <f t="shared" si="1"/>
        <v>156.69237445860341</v>
      </c>
      <c r="L10" s="195">
        <v>73.45</v>
      </c>
      <c r="M10" s="195">
        <v>25.35</v>
      </c>
      <c r="N10" s="195">
        <v>44.57</v>
      </c>
      <c r="O10" s="194">
        <f t="shared" si="2"/>
        <v>-48.1</v>
      </c>
      <c r="P10" s="194">
        <f t="shared" ref="P10:P11" si="6">N10-M10</f>
        <v>19.22</v>
      </c>
      <c r="Q10" s="195">
        <v>7.33</v>
      </c>
      <c r="R10" s="195">
        <v>4.34</v>
      </c>
      <c r="S10" s="195">
        <v>5.13</v>
      </c>
      <c r="T10" s="195">
        <f t="shared" si="3"/>
        <v>-2.99</v>
      </c>
      <c r="U10" s="195">
        <f t="shared" ref="U10:U11" si="7">S10-R10</f>
        <v>0.79</v>
      </c>
      <c r="V10" s="276"/>
      <c r="W10" s="493"/>
      <c r="X10" s="493"/>
      <c r="Y10" s="493"/>
      <c r="Z10" s="493"/>
      <c r="AA10" s="493"/>
      <c r="AB10" s="493"/>
    </row>
    <row r="11" spans="1:28">
      <c r="A11" s="94" t="s">
        <v>86</v>
      </c>
      <c r="B11" s="193">
        <v>575731</v>
      </c>
      <c r="C11" s="193">
        <v>168422</v>
      </c>
      <c r="D11" s="193">
        <v>314509</v>
      </c>
      <c r="E11" s="194">
        <f t="shared" si="4"/>
        <v>-70.74640761049865</v>
      </c>
      <c r="F11" s="194">
        <f t="shared" si="0"/>
        <v>86.738668344990558</v>
      </c>
      <c r="G11" s="193">
        <v>4263597</v>
      </c>
      <c r="H11" s="193">
        <v>806665</v>
      </c>
      <c r="I11" s="193">
        <v>1755838</v>
      </c>
      <c r="J11" s="194">
        <f t="shared" si="5"/>
        <v>-81.08017713681663</v>
      </c>
      <c r="K11" s="194">
        <f t="shared" si="1"/>
        <v>117.66631749239151</v>
      </c>
      <c r="L11" s="195">
        <v>77.58</v>
      </c>
      <c r="M11" s="195">
        <v>39.86</v>
      </c>
      <c r="N11" s="195">
        <v>58.94</v>
      </c>
      <c r="O11" s="194">
        <f t="shared" si="2"/>
        <v>-37.72</v>
      </c>
      <c r="P11" s="194">
        <f t="shared" si="6"/>
        <v>19.079999999999998</v>
      </c>
      <c r="Q11" s="195">
        <v>7.41</v>
      </c>
      <c r="R11" s="195">
        <v>4.79</v>
      </c>
      <c r="S11" s="195">
        <v>5.58</v>
      </c>
      <c r="T11" s="195">
        <f t="shared" si="3"/>
        <v>-2.62</v>
      </c>
      <c r="U11" s="195">
        <f t="shared" si="7"/>
        <v>0.79</v>
      </c>
      <c r="V11" s="276"/>
      <c r="W11" s="493"/>
      <c r="X11" s="493"/>
      <c r="Y11" s="493"/>
      <c r="Z11" s="493"/>
      <c r="AA11" s="493"/>
      <c r="AB11" s="493"/>
    </row>
    <row r="12" spans="1:28">
      <c r="A12" s="94" t="s">
        <v>87</v>
      </c>
      <c r="B12" s="193">
        <v>487094</v>
      </c>
      <c r="C12" s="193">
        <v>128582</v>
      </c>
      <c r="D12" s="193"/>
      <c r="E12" s="194">
        <f t="shared" si="4"/>
        <v>-73.60222051595791</v>
      </c>
      <c r="F12" s="194"/>
      <c r="G12" s="193">
        <v>3489406</v>
      </c>
      <c r="H12" s="193">
        <v>534743</v>
      </c>
      <c r="I12" s="193"/>
      <c r="J12" s="194">
        <f t="shared" si="5"/>
        <v>-84.675242720394237</v>
      </c>
      <c r="K12" s="194"/>
      <c r="L12" s="195">
        <v>65.61</v>
      </c>
      <c r="M12" s="195">
        <v>26.28</v>
      </c>
      <c r="N12" s="195"/>
      <c r="O12" s="194">
        <f t="shared" si="2"/>
        <v>-39.33</v>
      </c>
      <c r="P12" s="194"/>
      <c r="Q12" s="195">
        <v>7.16</v>
      </c>
      <c r="R12" s="195">
        <v>4.16</v>
      </c>
      <c r="S12" s="195"/>
      <c r="T12" s="195">
        <f t="shared" si="3"/>
        <v>-3</v>
      </c>
      <c r="U12" s="195"/>
      <c r="V12" s="276"/>
      <c r="W12" s="493"/>
      <c r="X12" s="493"/>
      <c r="Y12" s="493"/>
      <c r="Z12" s="493"/>
      <c r="AA12" s="493"/>
      <c r="AB12" s="493"/>
    </row>
    <row r="13" spans="1:28">
      <c r="A13" s="94" t="s">
        <v>88</v>
      </c>
      <c r="B13" s="193">
        <v>521653</v>
      </c>
      <c r="C13" s="193">
        <v>120141</v>
      </c>
      <c r="D13" s="193"/>
      <c r="E13" s="194">
        <f t="shared" si="4"/>
        <v>-76.969172994308479</v>
      </c>
      <c r="F13" s="194"/>
      <c r="G13" s="193">
        <v>3583824</v>
      </c>
      <c r="H13" s="193">
        <v>413433</v>
      </c>
      <c r="I13" s="193"/>
      <c r="J13" s="194">
        <f t="shared" si="5"/>
        <v>-88.463914522588155</v>
      </c>
      <c r="K13" s="194"/>
      <c r="L13" s="195">
        <v>65.213864304100781</v>
      </c>
      <c r="M13" s="195">
        <v>19.23</v>
      </c>
      <c r="N13" s="195"/>
      <c r="O13" s="194">
        <f t="shared" si="2"/>
        <v>-45.983864304100777</v>
      </c>
      <c r="P13" s="194"/>
      <c r="Q13" s="195">
        <v>6.8701301439846025</v>
      </c>
      <c r="R13" s="195">
        <v>3.44</v>
      </c>
      <c r="S13" s="195"/>
      <c r="T13" s="195">
        <f t="shared" si="3"/>
        <v>-3.4301301439846026</v>
      </c>
      <c r="U13" s="195"/>
      <c r="V13" s="276"/>
      <c r="W13" s="493"/>
      <c r="X13" s="493"/>
      <c r="Y13" s="493"/>
      <c r="Z13" s="493"/>
      <c r="AA13" s="493"/>
      <c r="AB13" s="493"/>
    </row>
    <row r="14" spans="1:28">
      <c r="A14" s="94" t="s">
        <v>89</v>
      </c>
      <c r="B14" s="193">
        <v>482255</v>
      </c>
      <c r="C14" s="193">
        <v>83774</v>
      </c>
      <c r="D14" s="193"/>
      <c r="E14" s="194">
        <f t="shared" si="4"/>
        <v>-82.62869228934899</v>
      </c>
      <c r="F14" s="194"/>
      <c r="G14" s="193">
        <v>3432879</v>
      </c>
      <c r="H14" s="193">
        <v>436995</v>
      </c>
      <c r="I14" s="193"/>
      <c r="J14" s="194">
        <f t="shared" si="5"/>
        <v>-87.270305769588731</v>
      </c>
      <c r="K14" s="194"/>
      <c r="L14" s="195">
        <v>64.549398106885391</v>
      </c>
      <c r="M14" s="195">
        <v>21.61</v>
      </c>
      <c r="N14" s="195"/>
      <c r="O14" s="194">
        <f t="shared" si="2"/>
        <v>-42.939398106885392</v>
      </c>
      <c r="P14" s="194"/>
      <c r="Q14" s="195">
        <v>7.1183896486298739</v>
      </c>
      <c r="R14" s="195">
        <v>5.22</v>
      </c>
      <c r="S14" s="195"/>
      <c r="T14" s="195">
        <f t="shared" si="3"/>
        <v>-1.8983896486298741</v>
      </c>
      <c r="U14" s="195"/>
      <c r="V14" s="276"/>
      <c r="W14" s="493"/>
      <c r="X14" s="493"/>
      <c r="Y14" s="493"/>
      <c r="Z14" s="493"/>
      <c r="AA14" s="493"/>
      <c r="AB14" s="493"/>
    </row>
    <row r="15" spans="1:28">
      <c r="A15" s="94" t="s">
        <v>90</v>
      </c>
      <c r="B15" s="193">
        <v>493541</v>
      </c>
      <c r="C15" s="193">
        <v>96118</v>
      </c>
      <c r="D15" s="193"/>
      <c r="E15" s="194">
        <f t="shared" si="4"/>
        <v>-80.524819619849211</v>
      </c>
      <c r="F15" s="194"/>
      <c r="G15" s="193">
        <v>3554690</v>
      </c>
      <c r="H15" s="193">
        <v>526651</v>
      </c>
      <c r="I15" s="193"/>
      <c r="J15" s="194">
        <f t="shared" si="5"/>
        <v>-85.184333936292617</v>
      </c>
      <c r="K15" s="194"/>
      <c r="L15" s="195">
        <v>64.683720881143714</v>
      </c>
      <c r="M15" s="195">
        <v>26.06</v>
      </c>
      <c r="N15" s="195"/>
      <c r="O15" s="194">
        <f t="shared" si="2"/>
        <v>-38.623720881143711</v>
      </c>
      <c r="P15" s="194"/>
      <c r="Q15" s="195">
        <v>7.2024208728352859</v>
      </c>
      <c r="R15" s="195">
        <v>5.48</v>
      </c>
      <c r="S15" s="195"/>
      <c r="T15" s="195">
        <f t="shared" si="3"/>
        <v>-1.7224208728352854</v>
      </c>
      <c r="U15" s="195"/>
      <c r="V15" s="276"/>
      <c r="W15" s="493"/>
      <c r="X15" s="493"/>
      <c r="Y15" s="493"/>
      <c r="Z15" s="493"/>
      <c r="AA15" s="493"/>
      <c r="AB15" s="493"/>
    </row>
    <row r="16" spans="1:28">
      <c r="I16" s="339"/>
      <c r="J16" s="384"/>
      <c r="V16" s="276"/>
      <c r="W16" s="493"/>
      <c r="X16" s="493"/>
      <c r="Y16" s="493"/>
      <c r="Z16" s="493"/>
      <c r="AA16" s="493"/>
      <c r="AB16" s="493"/>
    </row>
    <row r="17" spans="1:28" ht="15" customHeight="1">
      <c r="A17" s="11" t="s">
        <v>50</v>
      </c>
      <c r="I17" s="339"/>
      <c r="J17" s="384"/>
      <c r="K17" s="339"/>
      <c r="L17" s="339"/>
      <c r="M17" s="339"/>
      <c r="N17" s="339"/>
      <c r="W17" s="493"/>
      <c r="X17" s="493"/>
      <c r="Y17" s="493"/>
      <c r="Z17" s="493"/>
      <c r="AA17" s="493"/>
      <c r="AB17" s="493"/>
    </row>
    <row r="18" spans="1:28">
      <c r="I18" s="339"/>
      <c r="J18" s="387"/>
      <c r="K18" s="384"/>
      <c r="L18" s="384"/>
      <c r="M18" s="387"/>
      <c r="N18" s="387"/>
      <c r="R18" s="15"/>
      <c r="S18" s="15"/>
      <c r="W18" s="493"/>
      <c r="X18" s="493"/>
      <c r="Y18" s="493"/>
      <c r="Z18" s="493"/>
      <c r="AA18" s="493"/>
      <c r="AB18" s="493"/>
    </row>
    <row r="19" spans="1:28">
      <c r="H19" s="12"/>
      <c r="I19" s="339"/>
      <c r="J19" s="387"/>
      <c r="K19" s="387"/>
      <c r="L19" s="387"/>
      <c r="R19" s="15"/>
      <c r="S19" s="15"/>
      <c r="W19" s="493"/>
      <c r="X19" s="493"/>
      <c r="Y19" s="493"/>
      <c r="Z19" s="493"/>
      <c r="AA19" s="493"/>
      <c r="AB19" s="493"/>
    </row>
    <row r="20" spans="1:28">
      <c r="W20" s="493"/>
      <c r="X20" s="493"/>
      <c r="Y20" s="493"/>
      <c r="Z20" s="493"/>
      <c r="AA20" s="493"/>
      <c r="AB20" s="493"/>
    </row>
    <row r="21" spans="1:28">
      <c r="W21" s="493"/>
      <c r="X21" s="493"/>
      <c r="Y21" s="493"/>
      <c r="Z21" s="493"/>
      <c r="AA21" s="493"/>
      <c r="AB21" s="493"/>
    </row>
    <row r="22" spans="1:28">
      <c r="W22" s="493"/>
      <c r="X22" s="493"/>
      <c r="Y22" s="493"/>
      <c r="Z22" s="493"/>
      <c r="AA22" s="493"/>
      <c r="AB22" s="493"/>
    </row>
    <row r="23" spans="1:28">
      <c r="W23" s="493"/>
      <c r="X23" s="493"/>
      <c r="Y23" s="493"/>
      <c r="Z23" s="493"/>
      <c r="AA23" s="493"/>
      <c r="AB23" s="493"/>
    </row>
    <row r="24" spans="1:28">
      <c r="W24" s="493"/>
      <c r="X24" s="493"/>
      <c r="Y24" s="493"/>
      <c r="Z24" s="493"/>
      <c r="AA24" s="493"/>
      <c r="AB24" s="493"/>
    </row>
    <row r="27" spans="1:28">
      <c r="X27" s="193"/>
      <c r="Y27" s="193"/>
    </row>
    <row r="28" spans="1:28">
      <c r="X28" s="193"/>
      <c r="Y28" s="193"/>
    </row>
    <row r="52" spans="1:2">
      <c r="A52" s="16"/>
    </row>
    <row r="58" spans="1:2">
      <c r="A58" s="16" t="s">
        <v>45</v>
      </c>
      <c r="B58" s="16" t="s">
        <v>47</v>
      </c>
    </row>
    <row r="59" spans="1:2">
      <c r="A59" s="16" t="s">
        <v>46</v>
      </c>
      <c r="B59" s="16" t="s">
        <v>47</v>
      </c>
    </row>
  </sheetData>
  <sheetProtection password="CCE3" sheet="1" objects="1" scenarios="1"/>
  <mergeCells count="6">
    <mergeCell ref="W3:AB24"/>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zoomScale="80" zoomScaleNormal="80" workbookViewId="0">
      <selection activeCell="E70" sqref="E7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2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00" t="s">
        <v>280</v>
      </c>
      <c r="B1" s="500"/>
      <c r="C1" s="500"/>
      <c r="L1" s="497" t="s">
        <v>281</v>
      </c>
      <c r="M1" s="497"/>
      <c r="N1" s="497"/>
      <c r="P1" s="497" t="s">
        <v>282</v>
      </c>
      <c r="Q1" s="497"/>
      <c r="R1" s="497"/>
      <c r="T1" s="497" t="s">
        <v>556</v>
      </c>
      <c r="U1" s="497"/>
      <c r="V1" s="497"/>
    </row>
    <row r="2" spans="1:33" ht="29.25" customHeight="1">
      <c r="A2" s="147" t="s">
        <v>713</v>
      </c>
      <c r="B2" s="148" t="s">
        <v>283</v>
      </c>
      <c r="C2" s="148" t="s">
        <v>284</v>
      </c>
      <c r="L2" s="147" t="s">
        <v>94</v>
      </c>
      <c r="M2" s="148" t="s">
        <v>283</v>
      </c>
      <c r="N2" s="148" t="s">
        <v>284</v>
      </c>
      <c r="P2" s="147" t="s">
        <v>555</v>
      </c>
      <c r="Q2" s="148" t="s">
        <v>285</v>
      </c>
      <c r="R2" s="148" t="s">
        <v>286</v>
      </c>
      <c r="T2" s="147" t="s">
        <v>94</v>
      </c>
      <c r="U2" s="148" t="s">
        <v>285</v>
      </c>
      <c r="V2" s="148" t="s">
        <v>286</v>
      </c>
    </row>
    <row r="3" spans="1:33">
      <c r="A3" s="149" t="s">
        <v>287</v>
      </c>
      <c r="B3" s="150">
        <v>734</v>
      </c>
      <c r="C3" s="150">
        <v>1548</v>
      </c>
      <c r="D3" s="151"/>
      <c r="E3" s="151"/>
      <c r="F3" s="151"/>
      <c r="G3" s="151"/>
      <c r="H3" s="151"/>
      <c r="I3" s="151"/>
      <c r="J3" s="151"/>
      <c r="L3" s="152" t="s">
        <v>318</v>
      </c>
      <c r="M3" s="6">
        <v>12455</v>
      </c>
      <c r="N3" s="6">
        <v>20321</v>
      </c>
      <c r="P3" s="152" t="s">
        <v>289</v>
      </c>
      <c r="Q3" s="6">
        <v>61119</v>
      </c>
      <c r="R3" s="6">
        <v>6000</v>
      </c>
      <c r="T3" s="152" t="s">
        <v>489</v>
      </c>
      <c r="U3" s="6">
        <v>71523</v>
      </c>
      <c r="V3" s="6">
        <v>5818</v>
      </c>
    </row>
    <row r="4" spans="1:33">
      <c r="A4" s="149" t="s">
        <v>288</v>
      </c>
      <c r="B4" s="150">
        <v>58</v>
      </c>
      <c r="C4" s="150">
        <v>175</v>
      </c>
      <c r="D4" s="151"/>
      <c r="E4" s="151"/>
      <c r="F4" s="151"/>
      <c r="G4" s="151"/>
      <c r="H4" s="151"/>
      <c r="I4" s="151"/>
      <c r="J4" s="151"/>
      <c r="L4" s="152" t="s">
        <v>321</v>
      </c>
      <c r="M4" s="6">
        <v>13183</v>
      </c>
      <c r="N4" s="6">
        <v>20092</v>
      </c>
      <c r="P4" s="152" t="s">
        <v>291</v>
      </c>
      <c r="Q4" s="6">
        <v>63389</v>
      </c>
      <c r="R4" s="6">
        <v>6050</v>
      </c>
      <c r="T4" s="152" t="s">
        <v>541</v>
      </c>
      <c r="U4" s="6">
        <v>72140</v>
      </c>
      <c r="V4" s="6">
        <v>5983</v>
      </c>
    </row>
    <row r="5" spans="1:33">
      <c r="A5" s="149" t="s">
        <v>290</v>
      </c>
      <c r="B5" s="150">
        <v>48</v>
      </c>
      <c r="C5" s="150">
        <v>236</v>
      </c>
      <c r="D5" s="151"/>
      <c r="E5" s="151"/>
      <c r="F5" s="151"/>
      <c r="G5" s="151"/>
      <c r="H5" s="151"/>
      <c r="I5" s="151"/>
      <c r="J5" s="151"/>
      <c r="L5" s="152" t="s">
        <v>324</v>
      </c>
      <c r="M5" s="6">
        <v>16770</v>
      </c>
      <c r="N5" s="6">
        <v>19991</v>
      </c>
      <c r="P5" s="152" t="s">
        <v>293</v>
      </c>
      <c r="Q5" s="6">
        <v>65786</v>
      </c>
      <c r="R5" s="6">
        <v>6184</v>
      </c>
      <c r="T5" s="152" t="s">
        <v>545</v>
      </c>
      <c r="U5" s="6">
        <v>71620</v>
      </c>
      <c r="V5" s="6">
        <v>6028</v>
      </c>
      <c r="W5" s="151"/>
      <c r="X5" s="151"/>
      <c r="Y5" s="151"/>
      <c r="Z5" s="151"/>
      <c r="AA5" s="151"/>
      <c r="AB5" s="155"/>
      <c r="AC5" s="155"/>
      <c r="AD5" s="6"/>
      <c r="AE5" s="6"/>
      <c r="AF5" s="6"/>
      <c r="AG5" s="6"/>
    </row>
    <row r="6" spans="1:33">
      <c r="A6" s="149" t="s">
        <v>292</v>
      </c>
      <c r="B6" s="150">
        <v>3140</v>
      </c>
      <c r="C6" s="150">
        <v>4786</v>
      </c>
      <c r="D6" s="151"/>
      <c r="E6" s="151"/>
      <c r="F6" s="151"/>
      <c r="G6" s="151"/>
      <c r="H6" s="151"/>
      <c r="I6" s="151"/>
      <c r="J6" s="151"/>
      <c r="L6" s="152" t="s">
        <v>327</v>
      </c>
      <c r="M6" s="6">
        <v>14810</v>
      </c>
      <c r="N6" s="6">
        <v>20058</v>
      </c>
      <c r="P6" s="152" t="s">
        <v>295</v>
      </c>
      <c r="Q6" s="6">
        <v>65673</v>
      </c>
      <c r="R6" s="6">
        <v>6179</v>
      </c>
      <c r="T6" s="152" t="s">
        <v>553</v>
      </c>
      <c r="U6" s="6">
        <v>71630</v>
      </c>
      <c r="V6" s="6">
        <v>6037</v>
      </c>
    </row>
    <row r="7" spans="1:33">
      <c r="A7" s="149" t="s">
        <v>294</v>
      </c>
      <c r="B7" s="150">
        <v>4146</v>
      </c>
      <c r="C7" s="150">
        <v>10551</v>
      </c>
      <c r="D7" s="151"/>
      <c r="E7" s="151"/>
      <c r="F7" s="151"/>
      <c r="G7" s="151"/>
      <c r="H7" s="151"/>
      <c r="I7" s="151"/>
      <c r="J7" s="151"/>
      <c r="L7" s="152" t="s">
        <v>330</v>
      </c>
      <c r="M7" s="6">
        <v>15522</v>
      </c>
      <c r="N7" s="6">
        <v>19935</v>
      </c>
      <c r="P7" s="152" t="s">
        <v>297</v>
      </c>
      <c r="Q7" s="6">
        <v>63722</v>
      </c>
      <c r="R7" s="6">
        <v>6098</v>
      </c>
      <c r="T7" s="152" t="s">
        <v>566</v>
      </c>
      <c r="U7" s="6">
        <v>71450</v>
      </c>
      <c r="V7" s="6">
        <v>6059</v>
      </c>
    </row>
    <row r="8" spans="1:33">
      <c r="A8" s="149" t="s">
        <v>296</v>
      </c>
      <c r="B8" s="150">
        <v>108</v>
      </c>
      <c r="C8" s="150">
        <v>739</v>
      </c>
      <c r="D8" s="151"/>
      <c r="E8" s="151"/>
      <c r="F8" s="151"/>
      <c r="G8" s="151"/>
      <c r="H8" s="151"/>
      <c r="I8" s="151"/>
      <c r="J8" s="151"/>
      <c r="L8" s="152" t="s">
        <v>333</v>
      </c>
      <c r="M8" s="6">
        <v>15495</v>
      </c>
      <c r="N8" s="6">
        <v>20900</v>
      </c>
      <c r="P8" s="152" t="s">
        <v>299</v>
      </c>
      <c r="Q8" s="6">
        <v>65653</v>
      </c>
      <c r="R8" s="6">
        <v>6139</v>
      </c>
      <c r="S8" s="6"/>
      <c r="T8" s="152" t="s">
        <v>570</v>
      </c>
      <c r="U8" s="6">
        <v>70313</v>
      </c>
      <c r="V8" s="6">
        <v>6076</v>
      </c>
    </row>
    <row r="9" spans="1:33">
      <c r="A9" s="149" t="s">
        <v>298</v>
      </c>
      <c r="B9" s="150">
        <v>215</v>
      </c>
      <c r="C9" s="150">
        <v>554</v>
      </c>
      <c r="D9" s="151"/>
      <c r="E9" s="151"/>
      <c r="F9" s="151"/>
      <c r="G9" s="151"/>
      <c r="H9" s="151"/>
      <c r="I9" s="151"/>
      <c r="J9" s="151"/>
      <c r="L9" s="152" t="s">
        <v>336</v>
      </c>
      <c r="M9" s="6">
        <v>13563</v>
      </c>
      <c r="N9" s="6">
        <v>21055</v>
      </c>
      <c r="P9" s="152" t="s">
        <v>301</v>
      </c>
      <c r="Q9" s="6">
        <v>67744</v>
      </c>
      <c r="R9" s="6">
        <v>6237</v>
      </c>
      <c r="S9" s="6"/>
      <c r="T9" s="152" t="s">
        <v>572</v>
      </c>
      <c r="U9" s="6">
        <v>68917</v>
      </c>
      <c r="V9" s="6">
        <v>5957</v>
      </c>
    </row>
    <row r="10" spans="1:33">
      <c r="A10" s="149" t="s">
        <v>300</v>
      </c>
      <c r="B10" s="156">
        <v>82</v>
      </c>
      <c r="C10" s="156">
        <v>392</v>
      </c>
      <c r="D10" s="155"/>
      <c r="E10" s="155"/>
      <c r="F10" s="155"/>
      <c r="G10" s="155"/>
      <c r="H10" s="155"/>
      <c r="I10" s="155"/>
      <c r="J10" s="155"/>
      <c r="L10" s="152" t="s">
        <v>339</v>
      </c>
      <c r="M10" s="6">
        <v>13234</v>
      </c>
      <c r="N10" s="6">
        <v>20615</v>
      </c>
      <c r="P10" s="152" t="s">
        <v>303</v>
      </c>
      <c r="Q10" s="6">
        <v>67588</v>
      </c>
      <c r="R10" s="6">
        <v>6212</v>
      </c>
      <c r="S10" s="6"/>
      <c r="T10" s="152" t="s">
        <v>574</v>
      </c>
      <c r="U10" s="6">
        <v>67851</v>
      </c>
      <c r="V10" s="6">
        <v>5886</v>
      </c>
    </row>
    <row r="11" spans="1:33">
      <c r="A11" s="149" t="s">
        <v>302</v>
      </c>
      <c r="B11" s="156">
        <v>465</v>
      </c>
      <c r="C11" s="156">
        <v>539</v>
      </c>
      <c r="D11" s="155"/>
      <c r="E11" s="155"/>
      <c r="F11" s="155"/>
      <c r="G11" s="155"/>
      <c r="H11" s="155"/>
      <c r="I11" s="155"/>
      <c r="J11" s="155"/>
      <c r="L11" s="152" t="s">
        <v>342</v>
      </c>
      <c r="M11" s="6">
        <v>12224</v>
      </c>
      <c r="N11" s="6">
        <v>20933</v>
      </c>
      <c r="P11" s="152" t="s">
        <v>305</v>
      </c>
      <c r="Q11" s="6">
        <v>65347</v>
      </c>
      <c r="R11" s="6">
        <v>6111</v>
      </c>
      <c r="S11" s="6"/>
      <c r="T11" s="152" t="s">
        <v>614</v>
      </c>
      <c r="U11" s="6">
        <v>67726</v>
      </c>
      <c r="V11" s="6">
        <v>5902</v>
      </c>
    </row>
    <row r="12" spans="1:33">
      <c r="A12" s="149" t="s">
        <v>304</v>
      </c>
      <c r="B12" s="36">
        <v>10</v>
      </c>
      <c r="C12" s="36">
        <v>77</v>
      </c>
      <c r="D12" s="6"/>
      <c r="E12" s="6"/>
      <c r="F12" s="6"/>
      <c r="G12" s="6"/>
      <c r="H12" s="6"/>
      <c r="I12" s="6"/>
      <c r="J12" s="6"/>
      <c r="L12" s="152" t="s">
        <v>345</v>
      </c>
      <c r="M12" s="6">
        <v>11253</v>
      </c>
      <c r="N12" s="6">
        <v>20409</v>
      </c>
      <c r="P12" s="152" t="s">
        <v>307</v>
      </c>
      <c r="Q12" s="6">
        <v>67927</v>
      </c>
      <c r="R12" s="6">
        <v>6200</v>
      </c>
      <c r="S12" s="6"/>
      <c r="T12" s="152" t="s">
        <v>620</v>
      </c>
      <c r="U12" s="6">
        <v>67340</v>
      </c>
      <c r="V12" s="6">
        <v>5862</v>
      </c>
    </row>
    <row r="13" spans="1:33">
      <c r="A13" s="149" t="s">
        <v>306</v>
      </c>
      <c r="B13" s="36">
        <v>19</v>
      </c>
      <c r="C13" s="36">
        <v>116</v>
      </c>
      <c r="D13" s="6"/>
      <c r="E13" s="6"/>
      <c r="F13" s="6"/>
      <c r="G13" s="6"/>
      <c r="H13" s="6"/>
      <c r="I13" s="6"/>
      <c r="J13" s="6"/>
      <c r="L13" s="152" t="s">
        <v>348</v>
      </c>
      <c r="M13" s="6">
        <v>6636</v>
      </c>
      <c r="N13" s="6">
        <v>24951</v>
      </c>
      <c r="P13" s="152" t="s">
        <v>309</v>
      </c>
      <c r="Q13" s="6">
        <v>70772</v>
      </c>
      <c r="R13" s="6">
        <v>6369</v>
      </c>
      <c r="S13" s="6"/>
      <c r="T13" s="152" t="s">
        <v>624</v>
      </c>
      <c r="U13" s="6">
        <v>67121</v>
      </c>
      <c r="V13" s="6">
        <v>5855</v>
      </c>
    </row>
    <row r="14" spans="1:33">
      <c r="A14" s="149" t="s">
        <v>308</v>
      </c>
      <c r="B14" s="36">
        <v>694</v>
      </c>
      <c r="C14" s="36">
        <v>1247</v>
      </c>
      <c r="D14" s="6"/>
      <c r="E14" s="6"/>
      <c r="F14" s="6"/>
      <c r="G14" s="6"/>
      <c r="H14" s="6"/>
      <c r="I14" s="6"/>
      <c r="J14" s="6"/>
      <c r="L14" s="152" t="s">
        <v>391</v>
      </c>
      <c r="M14" s="6">
        <v>604</v>
      </c>
      <c r="N14" s="6">
        <v>29121</v>
      </c>
      <c r="P14" s="152" t="s">
        <v>310</v>
      </c>
      <c r="Q14" s="6">
        <v>70668</v>
      </c>
      <c r="R14" s="6">
        <v>6356</v>
      </c>
      <c r="S14" s="6"/>
      <c r="T14" s="152" t="s">
        <v>657</v>
      </c>
      <c r="U14" s="6">
        <v>67593</v>
      </c>
      <c r="V14" s="6">
        <v>5947</v>
      </c>
    </row>
    <row r="15" spans="1:33">
      <c r="A15" s="160" t="s">
        <v>143</v>
      </c>
      <c r="B15" s="161">
        <v>9719</v>
      </c>
      <c r="C15" s="161">
        <v>20960</v>
      </c>
      <c r="D15" s="6"/>
      <c r="E15" s="6"/>
      <c r="F15" s="6"/>
      <c r="G15" s="6"/>
      <c r="H15" s="6"/>
      <c r="I15" s="6"/>
      <c r="J15" s="6"/>
      <c r="L15" s="152" t="s">
        <v>476</v>
      </c>
      <c r="M15" s="6">
        <v>788</v>
      </c>
      <c r="N15" s="6">
        <v>29874</v>
      </c>
      <c r="P15" s="152" t="s">
        <v>311</v>
      </c>
      <c r="Q15" s="6">
        <v>69985</v>
      </c>
      <c r="R15" s="6">
        <v>6323</v>
      </c>
      <c r="S15" s="6"/>
      <c r="T15" s="152" t="s">
        <v>675</v>
      </c>
      <c r="U15" s="6">
        <v>67172</v>
      </c>
      <c r="V15" s="418">
        <v>5947</v>
      </c>
    </row>
    <row r="16" spans="1:33">
      <c r="L16" s="152" t="s">
        <v>489</v>
      </c>
      <c r="M16" s="6">
        <v>2087</v>
      </c>
      <c r="N16" s="6">
        <v>29817</v>
      </c>
      <c r="P16" s="152" t="s">
        <v>313</v>
      </c>
      <c r="Q16" s="6">
        <v>72657</v>
      </c>
      <c r="R16" s="6">
        <v>6410</v>
      </c>
      <c r="S16" s="6"/>
      <c r="T16" s="152" t="s">
        <v>727</v>
      </c>
      <c r="U16" s="6">
        <v>69094</v>
      </c>
      <c r="V16" s="418">
        <v>6039</v>
      </c>
    </row>
    <row r="17" spans="1:24">
      <c r="A17" s="40" t="s">
        <v>312</v>
      </c>
      <c r="B17" s="40"/>
      <c r="L17" s="152" t="s">
        <v>541</v>
      </c>
      <c r="M17" s="6">
        <v>3688</v>
      </c>
      <c r="N17" s="6">
        <v>28751</v>
      </c>
      <c r="P17" s="152" t="s">
        <v>315</v>
      </c>
      <c r="Q17" s="6">
        <v>75727</v>
      </c>
      <c r="R17" s="6">
        <v>6657</v>
      </c>
      <c r="S17" s="6"/>
      <c r="T17" s="152" t="s">
        <v>682</v>
      </c>
      <c r="U17" s="6">
        <v>72856</v>
      </c>
      <c r="V17" s="418">
        <v>6055</v>
      </c>
    </row>
    <row r="18" spans="1:24">
      <c r="A18" s="40" t="s">
        <v>314</v>
      </c>
      <c r="B18" s="40"/>
      <c r="L18" s="152" t="s">
        <v>545</v>
      </c>
      <c r="M18" s="6">
        <v>3548</v>
      </c>
      <c r="N18" s="6">
        <v>28413</v>
      </c>
      <c r="P18" s="152" t="s">
        <v>316</v>
      </c>
      <c r="Q18" s="6">
        <v>75348</v>
      </c>
      <c r="R18" s="6">
        <v>6627</v>
      </c>
      <c r="S18" s="6"/>
      <c r="V18" s="6"/>
    </row>
    <row r="19" spans="1:24">
      <c r="D19" s="151"/>
      <c r="L19" s="152" t="s">
        <v>553</v>
      </c>
      <c r="M19" s="6">
        <v>3913</v>
      </c>
      <c r="N19" s="6">
        <v>28199</v>
      </c>
      <c r="P19" s="152" t="s">
        <v>317</v>
      </c>
      <c r="Q19" s="6">
        <v>74267</v>
      </c>
      <c r="R19" s="6">
        <v>6529</v>
      </c>
      <c r="S19" s="6"/>
      <c r="V19" s="6"/>
    </row>
    <row r="20" spans="1:24" ht="18" customHeight="1">
      <c r="A20" s="501" t="s">
        <v>558</v>
      </c>
      <c r="B20" s="501"/>
      <c r="C20" s="501"/>
      <c r="D20" s="151"/>
      <c r="L20" s="152" t="s">
        <v>566</v>
      </c>
      <c r="M20" s="6">
        <v>3490</v>
      </c>
      <c r="N20" s="6">
        <v>29323</v>
      </c>
      <c r="P20" s="152" t="s">
        <v>319</v>
      </c>
      <c r="Q20" s="6">
        <v>77781</v>
      </c>
      <c r="R20" s="6">
        <v>6607</v>
      </c>
      <c r="S20" s="6"/>
      <c r="T20" s="498" t="s">
        <v>557</v>
      </c>
      <c r="U20" s="499"/>
      <c r="V20" s="499"/>
    </row>
    <row r="21" spans="1:24" ht="33">
      <c r="A21" s="147" t="s">
        <v>728</v>
      </c>
      <c r="B21" s="148" t="s">
        <v>660</v>
      </c>
      <c r="C21" s="148" t="s">
        <v>542</v>
      </c>
      <c r="D21" s="157"/>
      <c r="L21" s="152" t="s">
        <v>570</v>
      </c>
      <c r="M21" s="6">
        <v>3136</v>
      </c>
      <c r="N21" s="6">
        <v>30095</v>
      </c>
      <c r="P21" s="152" t="s">
        <v>322</v>
      </c>
      <c r="Q21" s="6">
        <v>78744</v>
      </c>
      <c r="R21" s="6">
        <v>6745</v>
      </c>
      <c r="S21" s="6"/>
      <c r="T21" s="499"/>
      <c r="U21" s="499"/>
      <c r="V21" s="499"/>
    </row>
    <row r="22" spans="1:24" ht="15" customHeight="1">
      <c r="A22" s="158" t="s">
        <v>320</v>
      </c>
      <c r="B22" s="151">
        <v>338670</v>
      </c>
      <c r="C22" s="151">
        <v>26227</v>
      </c>
      <c r="D22" s="157"/>
      <c r="L22" s="152" t="s">
        <v>572</v>
      </c>
      <c r="M22" s="6">
        <v>2950</v>
      </c>
      <c r="N22" s="6">
        <v>30324</v>
      </c>
      <c r="P22" s="152" t="s">
        <v>325</v>
      </c>
      <c r="Q22" s="6">
        <v>79025</v>
      </c>
      <c r="R22" s="6">
        <v>6746</v>
      </c>
      <c r="S22" s="6"/>
      <c r="T22" s="499"/>
      <c r="U22" s="499"/>
      <c r="V22" s="499"/>
    </row>
    <row r="23" spans="1:24" ht="26.25">
      <c r="A23" s="162" t="s">
        <v>323</v>
      </c>
      <c r="B23" s="161">
        <v>72856</v>
      </c>
      <c r="C23" s="161">
        <v>6055</v>
      </c>
      <c r="D23" s="157"/>
      <c r="L23" s="152" t="s">
        <v>574</v>
      </c>
      <c r="M23" s="6">
        <v>2208</v>
      </c>
      <c r="N23" s="6">
        <v>31282</v>
      </c>
      <c r="P23" s="152" t="s">
        <v>328</v>
      </c>
      <c r="Q23" s="6">
        <v>77908</v>
      </c>
      <c r="R23" s="6">
        <v>6690</v>
      </c>
      <c r="S23" s="6"/>
      <c r="T23" s="499"/>
      <c r="U23" s="499"/>
      <c r="V23" s="499"/>
    </row>
    <row r="24" spans="1:24">
      <c r="A24" s="158" t="s">
        <v>326</v>
      </c>
      <c r="B24" s="151">
        <v>22662</v>
      </c>
      <c r="C24" s="157">
        <v>403</v>
      </c>
      <c r="D24" s="157"/>
      <c r="L24" s="152" t="s">
        <v>614</v>
      </c>
      <c r="M24" s="6">
        <v>2564</v>
      </c>
      <c r="N24" s="6">
        <v>31640</v>
      </c>
      <c r="P24" s="152" t="s">
        <v>331</v>
      </c>
      <c r="Q24" s="6">
        <v>79828</v>
      </c>
      <c r="R24" s="6">
        <v>6686</v>
      </c>
      <c r="S24" s="6"/>
    </row>
    <row r="25" spans="1:24">
      <c r="A25" s="159" t="s">
        <v>329</v>
      </c>
      <c r="B25" s="151">
        <v>18464</v>
      </c>
      <c r="C25" s="157">
        <v>198</v>
      </c>
      <c r="D25" s="157"/>
      <c r="L25" s="152" t="s">
        <v>620</v>
      </c>
      <c r="M25" s="6">
        <v>3532</v>
      </c>
      <c r="N25" s="6">
        <v>31328</v>
      </c>
      <c r="P25" s="152" t="s">
        <v>334</v>
      </c>
      <c r="Q25" s="6">
        <v>81309</v>
      </c>
      <c r="R25" s="6">
        <v>6794</v>
      </c>
      <c r="S25" s="6"/>
    </row>
    <row r="26" spans="1:24">
      <c r="A26" s="159" t="s">
        <v>332</v>
      </c>
      <c r="B26" s="151">
        <v>3943</v>
      </c>
      <c r="C26" s="157">
        <v>184</v>
      </c>
      <c r="D26" s="151"/>
      <c r="L26" s="152" t="s">
        <v>624</v>
      </c>
      <c r="M26" s="6">
        <v>3056</v>
      </c>
      <c r="N26" s="6">
        <v>31238</v>
      </c>
      <c r="P26" s="152" t="s">
        <v>337</v>
      </c>
      <c r="Q26" s="6">
        <v>81481</v>
      </c>
      <c r="R26" s="6">
        <v>6748</v>
      </c>
      <c r="S26" s="6"/>
    </row>
    <row r="27" spans="1:24">
      <c r="A27" s="159" t="s">
        <v>335</v>
      </c>
      <c r="B27" s="151">
        <v>46</v>
      </c>
      <c r="C27" s="157">
        <v>5</v>
      </c>
      <c r="D27" s="151"/>
      <c r="L27" s="152" t="s">
        <v>657</v>
      </c>
      <c r="M27" s="6">
        <v>4116</v>
      </c>
      <c r="N27" s="6">
        <v>30397</v>
      </c>
      <c r="P27" s="152" t="s">
        <v>340</v>
      </c>
      <c r="Q27" s="6">
        <v>80384</v>
      </c>
      <c r="R27" s="6">
        <v>6695</v>
      </c>
      <c r="S27" s="6"/>
    </row>
    <row r="28" spans="1:24">
      <c r="A28" s="159" t="s">
        <v>338</v>
      </c>
      <c r="B28" s="151">
        <v>209</v>
      </c>
      <c r="C28" s="157">
        <v>16</v>
      </c>
      <c r="D28" s="157"/>
      <c r="L28" s="152" t="s">
        <v>659</v>
      </c>
      <c r="M28" s="6">
        <v>5517</v>
      </c>
      <c r="N28" s="6">
        <v>29863</v>
      </c>
      <c r="P28" s="152" t="s">
        <v>343</v>
      </c>
      <c r="Q28" s="6">
        <v>81715</v>
      </c>
      <c r="R28" s="6">
        <v>6652</v>
      </c>
      <c r="S28" s="6"/>
    </row>
    <row r="29" spans="1:24">
      <c r="A29" s="158" t="s">
        <v>341</v>
      </c>
      <c r="B29" s="151">
        <v>31509</v>
      </c>
      <c r="C29" s="151">
        <v>4063</v>
      </c>
      <c r="D29" s="157"/>
      <c r="L29" s="152" t="s">
        <v>674</v>
      </c>
      <c r="M29" s="6">
        <v>6589</v>
      </c>
      <c r="N29" s="6">
        <v>26844</v>
      </c>
      <c r="P29" s="152" t="s">
        <v>346</v>
      </c>
      <c r="Q29" s="6">
        <v>83328</v>
      </c>
      <c r="R29" s="6">
        <v>6802</v>
      </c>
      <c r="S29" s="6"/>
      <c r="V29" s="307"/>
      <c r="X29" s="307"/>
    </row>
    <row r="30" spans="1:24">
      <c r="A30" s="159" t="s">
        <v>344</v>
      </c>
      <c r="B30" s="151">
        <v>18633</v>
      </c>
      <c r="C30" s="151">
        <v>2196</v>
      </c>
      <c r="D30" s="151"/>
      <c r="L30" s="152" t="s">
        <v>682</v>
      </c>
      <c r="M30" s="6">
        <v>7960</v>
      </c>
      <c r="N30" s="6">
        <v>23866</v>
      </c>
      <c r="P30" s="152" t="s">
        <v>349</v>
      </c>
      <c r="Q30" s="6">
        <v>72704</v>
      </c>
      <c r="R30" s="6">
        <v>5780</v>
      </c>
      <c r="S30" s="6"/>
    </row>
    <row r="31" spans="1:24">
      <c r="A31" s="159" t="s">
        <v>347</v>
      </c>
      <c r="B31" s="151">
        <v>804</v>
      </c>
      <c r="C31" s="157">
        <v>61</v>
      </c>
      <c r="D31" s="157"/>
      <c r="L31" s="152" t="s">
        <v>714</v>
      </c>
      <c r="M31" s="6">
        <v>9719</v>
      </c>
      <c r="N31" s="6">
        <v>20960</v>
      </c>
      <c r="P31" s="152" t="s">
        <v>536</v>
      </c>
      <c r="Q31" s="6">
        <v>72265</v>
      </c>
      <c r="R31" s="6">
        <v>5818</v>
      </c>
      <c r="S31" s="6"/>
    </row>
    <row r="32" spans="1:24">
      <c r="A32" s="159" t="s">
        <v>350</v>
      </c>
      <c r="B32" s="151">
        <v>1619</v>
      </c>
      <c r="C32" s="157">
        <v>130</v>
      </c>
      <c r="D32" s="157"/>
      <c r="M32" s="12"/>
      <c r="N32" s="12"/>
      <c r="O32" s="322"/>
      <c r="P32" s="431"/>
    </row>
    <row r="33" spans="1:17">
      <c r="A33" s="159" t="s">
        <v>351</v>
      </c>
      <c r="B33" s="151">
        <v>10453</v>
      </c>
      <c r="C33" s="151">
        <v>1676</v>
      </c>
      <c r="D33" s="157"/>
      <c r="L33" s="276"/>
      <c r="M33" s="276"/>
      <c r="N33" s="276"/>
      <c r="P33" s="431"/>
    </row>
    <row r="34" spans="1:17">
      <c r="A34" s="158" t="s">
        <v>352</v>
      </c>
      <c r="B34" s="151">
        <v>1</v>
      </c>
      <c r="C34" s="157">
        <v>0</v>
      </c>
      <c r="D34" s="157"/>
      <c r="L34" s="276"/>
      <c r="M34" s="276"/>
      <c r="N34" s="276"/>
      <c r="P34" s="154"/>
    </row>
    <row r="35" spans="1:17">
      <c r="A35" s="159" t="s">
        <v>353</v>
      </c>
      <c r="B35" s="151">
        <v>1</v>
      </c>
      <c r="C35" s="157">
        <v>0</v>
      </c>
      <c r="D35" s="157"/>
      <c r="L35" s="276"/>
      <c r="M35" s="276"/>
      <c r="N35" s="276"/>
      <c r="P35" s="154"/>
    </row>
    <row r="36" spans="1:17">
      <c r="A36" s="158" t="s">
        <v>354</v>
      </c>
      <c r="B36" s="151">
        <v>6345</v>
      </c>
      <c r="C36" s="157">
        <v>758</v>
      </c>
      <c r="D36" s="157"/>
      <c r="L36" s="276"/>
      <c r="M36" s="276"/>
      <c r="N36" s="276"/>
    </row>
    <row r="37" spans="1:17">
      <c r="A37" s="159" t="s">
        <v>355</v>
      </c>
      <c r="B37" s="151">
        <v>580</v>
      </c>
      <c r="C37" s="157">
        <v>12</v>
      </c>
      <c r="D37" s="157"/>
      <c r="L37" s="276"/>
      <c r="M37" s="276"/>
      <c r="N37" s="276"/>
    </row>
    <row r="38" spans="1:17">
      <c r="A38" s="159" t="s">
        <v>356</v>
      </c>
      <c r="B38" s="151">
        <v>3016</v>
      </c>
      <c r="C38" s="157">
        <v>680</v>
      </c>
      <c r="D38" s="157"/>
      <c r="L38" s="276"/>
      <c r="M38" s="276"/>
      <c r="N38" s="276"/>
    </row>
    <row r="39" spans="1:17">
      <c r="A39" s="159" t="s">
        <v>357</v>
      </c>
      <c r="B39" s="151">
        <v>2749</v>
      </c>
      <c r="C39" s="157">
        <v>66</v>
      </c>
      <c r="D39" s="157"/>
      <c r="L39" s="276"/>
      <c r="M39" s="276"/>
      <c r="N39" s="276"/>
    </row>
    <row r="40" spans="1:17">
      <c r="A40" s="158" t="s">
        <v>358</v>
      </c>
      <c r="B40" s="151">
        <v>1134</v>
      </c>
      <c r="C40" s="157">
        <v>57</v>
      </c>
      <c r="D40" s="157"/>
      <c r="L40" s="276"/>
      <c r="M40" s="276"/>
      <c r="N40" s="276"/>
    </row>
    <row r="41" spans="1:17">
      <c r="A41" s="159" t="s">
        <v>359</v>
      </c>
      <c r="B41" s="151">
        <v>1071</v>
      </c>
      <c r="C41" s="157">
        <v>48</v>
      </c>
      <c r="D41" s="157"/>
      <c r="L41" s="276"/>
      <c r="M41" s="276"/>
      <c r="N41" s="276"/>
    </row>
    <row r="42" spans="1:17">
      <c r="A42" s="159" t="s">
        <v>360</v>
      </c>
      <c r="B42" s="151">
        <v>63</v>
      </c>
      <c r="C42" s="157">
        <v>9</v>
      </c>
      <c r="D42" s="157"/>
      <c r="L42" s="276"/>
      <c r="M42" s="276"/>
      <c r="N42" s="276"/>
    </row>
    <row r="43" spans="1:17">
      <c r="A43" s="158" t="s">
        <v>361</v>
      </c>
      <c r="B43" s="151">
        <v>2457</v>
      </c>
      <c r="C43" s="157">
        <v>43</v>
      </c>
      <c r="D43" s="157"/>
      <c r="L43" s="276"/>
      <c r="M43" s="276"/>
      <c r="N43" s="276"/>
    </row>
    <row r="44" spans="1:17">
      <c r="A44" s="159" t="s">
        <v>362</v>
      </c>
      <c r="B44" s="151">
        <v>874</v>
      </c>
      <c r="C44" s="157">
        <v>16</v>
      </c>
      <c r="D44" s="157"/>
      <c r="L44" s="276"/>
      <c r="M44" s="276"/>
      <c r="N44" s="276"/>
    </row>
    <row r="45" spans="1:17">
      <c r="A45" s="159" t="s">
        <v>363</v>
      </c>
      <c r="B45" s="151">
        <v>1583</v>
      </c>
      <c r="C45" s="157">
        <v>27</v>
      </c>
      <c r="D45" s="157"/>
      <c r="L45" s="276"/>
      <c r="M45" s="276"/>
      <c r="N45" s="276"/>
    </row>
    <row r="46" spans="1:17" ht="15" customHeight="1">
      <c r="A46" s="158" t="s">
        <v>364</v>
      </c>
      <c r="B46" s="151">
        <v>1002</v>
      </c>
      <c r="C46" s="157">
        <v>92</v>
      </c>
      <c r="D46" s="157"/>
      <c r="L46" s="276"/>
      <c r="M46" s="276"/>
      <c r="N46" s="276"/>
      <c r="O46" s="276"/>
      <c r="P46" s="276"/>
      <c r="Q46" s="276"/>
    </row>
    <row r="47" spans="1:17">
      <c r="A47" s="159" t="s">
        <v>365</v>
      </c>
      <c r="B47" s="151">
        <v>939</v>
      </c>
      <c r="C47" s="157">
        <v>78</v>
      </c>
      <c r="D47" s="157"/>
      <c r="L47" s="276"/>
      <c r="M47" s="276"/>
      <c r="N47" s="276"/>
      <c r="O47" s="276"/>
      <c r="P47" s="276"/>
      <c r="Q47" s="276"/>
    </row>
    <row r="48" spans="1:17">
      <c r="A48" s="159" t="s">
        <v>366</v>
      </c>
      <c r="B48" s="151">
        <v>62</v>
      </c>
      <c r="C48" s="157">
        <v>14</v>
      </c>
      <c r="D48" s="157"/>
      <c r="L48" s="276"/>
      <c r="M48" s="276"/>
      <c r="N48" s="276"/>
      <c r="O48" s="276"/>
      <c r="P48" s="276"/>
      <c r="Q48" s="276"/>
    </row>
    <row r="49" spans="1:17" ht="15" customHeight="1">
      <c r="A49" s="159" t="s">
        <v>367</v>
      </c>
      <c r="B49" s="151">
        <v>1</v>
      </c>
      <c r="C49" s="157">
        <v>0</v>
      </c>
      <c r="D49" s="157"/>
      <c r="L49" s="496" t="s">
        <v>715</v>
      </c>
      <c r="M49" s="496"/>
      <c r="N49" s="496"/>
      <c r="O49" s="496"/>
      <c r="P49" s="496"/>
      <c r="Q49" s="496"/>
    </row>
    <row r="50" spans="1:17">
      <c r="A50" s="158" t="s">
        <v>368</v>
      </c>
      <c r="B50" s="151">
        <v>2050</v>
      </c>
      <c r="C50" s="157">
        <v>166</v>
      </c>
      <c r="D50" s="157"/>
      <c r="L50" s="496"/>
      <c r="M50" s="496"/>
      <c r="N50" s="496"/>
      <c r="O50" s="496"/>
      <c r="P50" s="496"/>
      <c r="Q50" s="496"/>
    </row>
    <row r="51" spans="1:17">
      <c r="A51" s="159" t="s">
        <v>369</v>
      </c>
      <c r="B51" s="151">
        <v>1386</v>
      </c>
      <c r="C51" s="157">
        <v>130</v>
      </c>
      <c r="D51" s="157"/>
      <c r="L51" s="496"/>
      <c r="M51" s="496"/>
      <c r="N51" s="496"/>
      <c r="O51" s="496"/>
      <c r="P51" s="496"/>
      <c r="Q51" s="496"/>
    </row>
    <row r="52" spans="1:17">
      <c r="A52" s="159" t="s">
        <v>370</v>
      </c>
      <c r="B52" s="151">
        <v>161</v>
      </c>
      <c r="C52" s="157">
        <v>5</v>
      </c>
      <c r="D52" s="157"/>
      <c r="L52" s="496"/>
      <c r="M52" s="496"/>
      <c r="N52" s="496"/>
      <c r="O52" s="496"/>
      <c r="P52" s="496"/>
      <c r="Q52" s="496"/>
    </row>
    <row r="53" spans="1:17">
      <c r="A53" s="159" t="s">
        <v>371</v>
      </c>
      <c r="B53" s="151">
        <v>503</v>
      </c>
      <c r="C53" s="157">
        <v>31</v>
      </c>
      <c r="D53" s="157"/>
      <c r="L53" s="496"/>
      <c r="M53" s="496"/>
      <c r="N53" s="496"/>
      <c r="O53" s="496"/>
      <c r="P53" s="496"/>
      <c r="Q53" s="496"/>
    </row>
    <row r="54" spans="1:17">
      <c r="A54" s="158" t="s">
        <v>372</v>
      </c>
      <c r="B54" s="151">
        <v>1619</v>
      </c>
      <c r="C54" s="157">
        <v>96</v>
      </c>
      <c r="D54" s="157"/>
      <c r="L54" s="496"/>
      <c r="M54" s="496"/>
      <c r="N54" s="496"/>
      <c r="O54" s="496"/>
      <c r="P54" s="496"/>
      <c r="Q54" s="496"/>
    </row>
    <row r="55" spans="1:17">
      <c r="A55" s="159" t="s">
        <v>373</v>
      </c>
      <c r="B55" s="151">
        <v>662</v>
      </c>
      <c r="C55" s="157">
        <v>35</v>
      </c>
      <c r="D55" s="157"/>
      <c r="L55" s="496"/>
      <c r="M55" s="496"/>
      <c r="N55" s="496"/>
      <c r="O55" s="496"/>
      <c r="P55" s="496"/>
      <c r="Q55" s="496"/>
    </row>
    <row r="56" spans="1:17">
      <c r="A56" s="159" t="s">
        <v>374</v>
      </c>
      <c r="B56" s="151">
        <v>261</v>
      </c>
      <c r="C56" s="157">
        <v>23</v>
      </c>
      <c r="D56" s="157"/>
      <c r="L56" s="496"/>
      <c r="M56" s="496"/>
      <c r="N56" s="496"/>
      <c r="O56" s="496"/>
      <c r="P56" s="496"/>
      <c r="Q56" s="496"/>
    </row>
    <row r="57" spans="1:17">
      <c r="A57" s="159" t="s">
        <v>375</v>
      </c>
      <c r="B57" s="151">
        <v>306</v>
      </c>
      <c r="C57" s="157">
        <v>12</v>
      </c>
      <c r="D57" s="157"/>
      <c r="L57" s="496"/>
      <c r="M57" s="496"/>
      <c r="N57" s="496"/>
      <c r="O57" s="496"/>
      <c r="P57" s="496"/>
      <c r="Q57" s="496"/>
    </row>
    <row r="58" spans="1:17">
      <c r="A58" s="159" t="s">
        <v>376</v>
      </c>
      <c r="B58" s="151">
        <v>98</v>
      </c>
      <c r="C58" s="157">
        <v>7</v>
      </c>
      <c r="D58" s="157"/>
      <c r="L58" s="496"/>
      <c r="M58" s="496"/>
      <c r="N58" s="496"/>
      <c r="O58" s="496"/>
      <c r="P58" s="496"/>
      <c r="Q58" s="496"/>
    </row>
    <row r="59" spans="1:17">
      <c r="A59" s="159" t="s">
        <v>377</v>
      </c>
      <c r="B59" s="151">
        <v>170</v>
      </c>
      <c r="C59" s="157">
        <v>11</v>
      </c>
      <c r="D59" s="157"/>
      <c r="L59" s="496"/>
      <c r="M59" s="496"/>
      <c r="N59" s="496"/>
      <c r="O59" s="496"/>
      <c r="P59" s="496"/>
      <c r="Q59" s="496"/>
    </row>
    <row r="60" spans="1:17">
      <c r="A60" s="159" t="s">
        <v>378</v>
      </c>
      <c r="B60" s="151">
        <v>9</v>
      </c>
      <c r="C60" s="157">
        <v>3</v>
      </c>
      <c r="D60" s="157"/>
      <c r="L60" s="496"/>
      <c r="M60" s="496"/>
      <c r="N60" s="496"/>
      <c r="O60" s="496"/>
      <c r="P60" s="496"/>
      <c r="Q60" s="496"/>
    </row>
    <row r="61" spans="1:17">
      <c r="A61" s="159" t="s">
        <v>379</v>
      </c>
      <c r="B61" s="151">
        <v>113</v>
      </c>
      <c r="C61" s="157">
        <v>5</v>
      </c>
      <c r="D61" s="157"/>
      <c r="L61" s="496"/>
      <c r="M61" s="496"/>
      <c r="N61" s="496"/>
      <c r="O61" s="496"/>
      <c r="P61" s="496"/>
      <c r="Q61" s="496"/>
    </row>
    <row r="62" spans="1:17">
      <c r="A62" s="158" t="s">
        <v>380</v>
      </c>
      <c r="B62" s="151">
        <v>4077</v>
      </c>
      <c r="C62" s="157">
        <v>377</v>
      </c>
      <c r="D62" s="157"/>
      <c r="L62" s="496"/>
      <c r="M62" s="496"/>
      <c r="N62" s="496"/>
      <c r="O62" s="496"/>
      <c r="P62" s="496"/>
      <c r="Q62" s="496"/>
    </row>
    <row r="63" spans="1:17">
      <c r="A63" s="159" t="s">
        <v>381</v>
      </c>
      <c r="B63" s="151">
        <v>110</v>
      </c>
      <c r="C63" s="157">
        <v>18</v>
      </c>
      <c r="D63" s="157"/>
      <c r="L63" s="496"/>
      <c r="M63" s="496"/>
      <c r="N63" s="496"/>
      <c r="O63" s="496"/>
      <c r="P63" s="496"/>
      <c r="Q63" s="496"/>
    </row>
    <row r="64" spans="1:17">
      <c r="A64" s="159" t="s">
        <v>382</v>
      </c>
      <c r="B64" s="151">
        <v>660</v>
      </c>
      <c r="C64" s="157">
        <v>85</v>
      </c>
      <c r="D64" s="157"/>
      <c r="L64" s="496"/>
      <c r="M64" s="496"/>
      <c r="N64" s="496"/>
      <c r="O64" s="496"/>
      <c r="P64" s="496"/>
      <c r="Q64" s="496"/>
    </row>
    <row r="65" spans="1:4">
      <c r="A65" s="159" t="s">
        <v>383</v>
      </c>
      <c r="B65" s="151">
        <v>974</v>
      </c>
      <c r="C65" s="157">
        <v>63</v>
      </c>
      <c r="D65" s="157"/>
    </row>
    <row r="66" spans="1:4">
      <c r="A66" s="159" t="s">
        <v>384</v>
      </c>
      <c r="B66" s="151">
        <v>789</v>
      </c>
      <c r="C66" s="157">
        <v>82</v>
      </c>
    </row>
    <row r="67" spans="1:4">
      <c r="A67" s="159" t="s">
        <v>385</v>
      </c>
      <c r="B67" s="151">
        <v>180</v>
      </c>
      <c r="C67" s="157">
        <v>22</v>
      </c>
    </row>
    <row r="68" spans="1:4">
      <c r="A68" s="159" t="s">
        <v>386</v>
      </c>
      <c r="B68" s="151">
        <v>1364</v>
      </c>
      <c r="C68" s="157">
        <v>107</v>
      </c>
    </row>
    <row r="69" spans="1:4">
      <c r="A69" s="159"/>
      <c r="B69" s="151"/>
      <c r="C69" s="157"/>
    </row>
    <row r="82" spans="1:3">
      <c r="A82" s="439" t="s">
        <v>619</v>
      </c>
      <c r="B82" s="151"/>
      <c r="C82" s="157"/>
    </row>
    <row r="83" spans="1:3">
      <c r="A83" s="439" t="s">
        <v>750</v>
      </c>
    </row>
    <row r="86" spans="1:3">
      <c r="A86" s="40" t="s">
        <v>387</v>
      </c>
    </row>
    <row r="87" spans="1:3">
      <c r="A87" s="40" t="s">
        <v>314</v>
      </c>
    </row>
  </sheetData>
  <sheetProtection password="CCE3" sheet="1" objects="1" scenarios="1"/>
  <mergeCells count="7">
    <mergeCell ref="L49:Q64"/>
    <mergeCell ref="T1:V1"/>
    <mergeCell ref="T20:V23"/>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showGridLines="0" zoomScale="80" zoomScaleNormal="80" workbookViewId="0">
      <selection activeCell="R34" sqref="R34"/>
    </sheetView>
  </sheetViews>
  <sheetFormatPr baseColWidth="10" defaultRowHeight="15"/>
  <cols>
    <col min="1" max="2" width="11.42578125" style="274"/>
    <col min="3" max="3" width="11.42578125" style="274" customWidth="1"/>
    <col min="4" max="7" width="11.42578125" style="274"/>
    <col min="8" max="8" width="0" style="274" hidden="1" customWidth="1"/>
    <col min="9" max="16" width="11.42578125" style="274"/>
    <col min="17" max="17" width="20.5703125" style="274" customWidth="1"/>
    <col min="18" max="16384" width="11.42578125" style="274"/>
  </cols>
  <sheetData>
    <row r="1" spans="1:22" s="145" customFormat="1" ht="22.5" customHeight="1">
      <c r="A1" s="502" t="s">
        <v>91</v>
      </c>
      <c r="B1" s="502"/>
      <c r="C1" s="502"/>
      <c r="D1" s="502"/>
      <c r="E1" s="502"/>
      <c r="F1" s="502"/>
      <c r="G1" s="502"/>
      <c r="H1" s="502"/>
      <c r="I1" s="502"/>
      <c r="J1" s="502"/>
      <c r="K1" s="502"/>
      <c r="L1" s="502"/>
      <c r="M1" s="502"/>
      <c r="N1" s="502"/>
      <c r="O1" s="502"/>
      <c r="P1" s="502"/>
      <c r="Q1" s="502"/>
      <c r="R1" s="502"/>
      <c r="S1" s="502"/>
      <c r="T1" s="144"/>
      <c r="U1" s="144"/>
      <c r="V1" s="144"/>
    </row>
    <row r="2" spans="1:22">
      <c r="A2" s="18"/>
      <c r="B2" s="110"/>
      <c r="C2" s="110"/>
      <c r="D2" s="110"/>
      <c r="E2" s="110"/>
      <c r="F2" s="36"/>
      <c r="G2" s="17"/>
      <c r="H2" s="17"/>
      <c r="I2" s="17"/>
      <c r="J2" s="17"/>
      <c r="K2" s="17"/>
      <c r="L2" s="17"/>
      <c r="M2" s="17"/>
      <c r="N2" s="17"/>
      <c r="O2" s="17"/>
      <c r="P2" s="17"/>
      <c r="Q2" s="17"/>
      <c r="R2" s="17"/>
      <c r="S2" s="17"/>
    </row>
    <row r="3" spans="1:22">
      <c r="A3" s="18"/>
      <c r="B3" s="18"/>
      <c r="C3" s="18"/>
      <c r="D3" s="18"/>
      <c r="E3" s="18"/>
      <c r="F3" s="17"/>
      <c r="G3" s="17"/>
      <c r="H3" s="17"/>
      <c r="I3" s="17"/>
      <c r="J3" s="17"/>
      <c r="K3" s="17"/>
      <c r="L3" s="17"/>
      <c r="M3" s="17"/>
      <c r="N3" s="17"/>
      <c r="O3" s="17"/>
      <c r="P3" s="17"/>
      <c r="Q3" s="17"/>
      <c r="R3" s="17"/>
      <c r="S3" s="17"/>
    </row>
    <row r="4" spans="1:22">
      <c r="A4" s="503" t="s">
        <v>92</v>
      </c>
      <c r="B4" s="503"/>
      <c r="C4" s="503"/>
      <c r="D4" s="503"/>
      <c r="E4" s="503"/>
      <c r="F4" s="503"/>
      <c r="G4" s="19"/>
      <c r="H4" s="19"/>
      <c r="I4" s="503" t="s">
        <v>93</v>
      </c>
      <c r="J4" s="503"/>
      <c r="K4" s="503"/>
      <c r="L4" s="503"/>
      <c r="M4" s="503"/>
      <c r="N4" s="503"/>
      <c r="O4" s="20"/>
      <c r="P4" s="20"/>
      <c r="Q4" s="17"/>
      <c r="R4" s="17"/>
      <c r="S4" s="17"/>
    </row>
    <row r="5" spans="1:22" ht="25.5">
      <c r="A5" s="21" t="s">
        <v>94</v>
      </c>
      <c r="B5" s="22" t="s">
        <v>95</v>
      </c>
      <c r="C5" s="22" t="s">
        <v>96</v>
      </c>
      <c r="D5" s="23" t="s">
        <v>97</v>
      </c>
      <c r="E5" s="23" t="s">
        <v>98</v>
      </c>
      <c r="F5" s="24" t="s">
        <v>99</v>
      </c>
      <c r="G5" s="17"/>
      <c r="H5" s="17"/>
      <c r="I5" s="21" t="s">
        <v>100</v>
      </c>
      <c r="J5" s="22" t="s">
        <v>95</v>
      </c>
      <c r="K5" s="22" t="s">
        <v>96</v>
      </c>
      <c r="L5" s="23" t="s">
        <v>97</v>
      </c>
      <c r="M5" s="23" t="s">
        <v>98</v>
      </c>
      <c r="N5" s="24" t="s">
        <v>101</v>
      </c>
      <c r="O5" s="20"/>
      <c r="P5" s="20"/>
    </row>
    <row r="6" spans="1:22">
      <c r="A6" s="25">
        <v>44197</v>
      </c>
      <c r="B6" s="27">
        <v>56457</v>
      </c>
      <c r="C6" s="27">
        <v>65878</v>
      </c>
      <c r="D6" s="36">
        <v>9877</v>
      </c>
      <c r="E6" s="199">
        <v>112458</v>
      </c>
      <c r="F6" s="26">
        <v>122335</v>
      </c>
      <c r="G6" s="17"/>
      <c r="H6" s="17"/>
      <c r="I6" s="165">
        <v>2010</v>
      </c>
      <c r="J6" s="27">
        <v>53770</v>
      </c>
      <c r="K6" s="27">
        <v>49789</v>
      </c>
      <c r="L6" s="27">
        <v>10819</v>
      </c>
      <c r="M6" s="27">
        <v>92740</v>
      </c>
      <c r="N6" s="27">
        <v>103559</v>
      </c>
      <c r="O6" s="20"/>
      <c r="P6" s="20"/>
    </row>
    <row r="7" spans="1:22" s="404" customFormat="1">
      <c r="A7" s="25">
        <v>44228</v>
      </c>
      <c r="B7" s="402">
        <v>57011</v>
      </c>
      <c r="C7" s="402">
        <v>66812</v>
      </c>
      <c r="D7" s="36">
        <v>10114</v>
      </c>
      <c r="E7" s="403">
        <v>113709</v>
      </c>
      <c r="F7" s="26">
        <v>123823</v>
      </c>
      <c r="G7" s="17"/>
      <c r="H7" s="17"/>
      <c r="I7" s="165">
        <v>2011</v>
      </c>
      <c r="J7" s="27">
        <v>55125</v>
      </c>
      <c r="K7" s="27">
        <v>51594</v>
      </c>
      <c r="L7" s="27">
        <v>8458</v>
      </c>
      <c r="M7" s="27">
        <v>98261</v>
      </c>
      <c r="N7" s="27">
        <v>106719</v>
      </c>
      <c r="O7" s="20"/>
      <c r="P7" s="20"/>
    </row>
    <row r="8" spans="1:22" s="136" customFormat="1">
      <c r="A8" s="25">
        <v>44256</v>
      </c>
      <c r="B8" s="27">
        <v>56007</v>
      </c>
      <c r="C8" s="27">
        <v>65943</v>
      </c>
      <c r="D8" s="36">
        <v>9805</v>
      </c>
      <c r="E8" s="199">
        <v>112145</v>
      </c>
      <c r="F8" s="26">
        <v>121950</v>
      </c>
      <c r="G8" s="400"/>
      <c r="H8" s="400"/>
      <c r="I8" s="165">
        <v>2012</v>
      </c>
      <c r="J8" s="27">
        <v>58916</v>
      </c>
      <c r="K8" s="27">
        <v>55674</v>
      </c>
      <c r="L8" s="27">
        <v>8673</v>
      </c>
      <c r="M8" s="27">
        <v>105917</v>
      </c>
      <c r="N8" s="27">
        <v>114590</v>
      </c>
      <c r="O8" s="401"/>
      <c r="P8" s="401"/>
    </row>
    <row r="9" spans="1:22">
      <c r="A9" s="25">
        <v>44287</v>
      </c>
      <c r="B9" s="27">
        <v>56101</v>
      </c>
      <c r="C9" s="27">
        <v>66362</v>
      </c>
      <c r="D9" s="430">
        <v>10004</v>
      </c>
      <c r="E9" s="199">
        <v>112459</v>
      </c>
      <c r="F9" s="26">
        <v>122463</v>
      </c>
      <c r="G9" s="317"/>
      <c r="H9" s="36"/>
      <c r="I9" s="165">
        <v>2013</v>
      </c>
      <c r="J9" s="27">
        <v>61582</v>
      </c>
      <c r="K9" s="27">
        <v>58914</v>
      </c>
      <c r="L9" s="27">
        <v>8477</v>
      </c>
      <c r="M9" s="27">
        <v>112019</v>
      </c>
      <c r="N9" s="27">
        <v>120496</v>
      </c>
      <c r="O9" s="20"/>
      <c r="P9" s="20"/>
    </row>
    <row r="10" spans="1:22">
      <c r="A10" s="25">
        <v>44317</v>
      </c>
      <c r="B10" s="27">
        <v>54844</v>
      </c>
      <c r="C10" s="27">
        <v>65366</v>
      </c>
      <c r="D10" s="27">
        <v>9216</v>
      </c>
      <c r="E10" s="199">
        <v>110994</v>
      </c>
      <c r="F10" s="26">
        <v>120210</v>
      </c>
      <c r="G10" s="17"/>
      <c r="H10" s="17"/>
      <c r="I10" s="165">
        <v>2014</v>
      </c>
      <c r="J10" s="27">
        <v>58134</v>
      </c>
      <c r="K10" s="27">
        <v>56797</v>
      </c>
      <c r="L10" s="27">
        <v>7379</v>
      </c>
      <c r="M10" s="27">
        <v>107552</v>
      </c>
      <c r="N10" s="27">
        <v>114931</v>
      </c>
      <c r="O10" s="20"/>
      <c r="P10" s="20"/>
    </row>
    <row r="11" spans="1:22">
      <c r="A11" s="25">
        <v>44348</v>
      </c>
      <c r="B11" s="27">
        <v>53671</v>
      </c>
      <c r="C11" s="27">
        <v>65160</v>
      </c>
      <c r="D11" s="27">
        <v>8956</v>
      </c>
      <c r="E11" s="199">
        <v>109875</v>
      </c>
      <c r="F11" s="26">
        <v>118831</v>
      </c>
      <c r="G11" s="36"/>
      <c r="H11" s="36"/>
      <c r="I11" s="165">
        <v>2015</v>
      </c>
      <c r="J11" s="27">
        <v>53523</v>
      </c>
      <c r="K11" s="27">
        <v>54850</v>
      </c>
      <c r="L11" s="27">
        <v>6521</v>
      </c>
      <c r="M11" s="27">
        <v>101852</v>
      </c>
      <c r="N11" s="27">
        <v>108373</v>
      </c>
      <c r="O11" s="20"/>
      <c r="P11" s="20"/>
    </row>
    <row r="12" spans="1:22">
      <c r="A12" s="25">
        <v>44378</v>
      </c>
      <c r="B12" s="27">
        <v>48707</v>
      </c>
      <c r="C12" s="27">
        <v>61876</v>
      </c>
      <c r="D12" s="27">
        <v>7435</v>
      </c>
      <c r="E12" s="20">
        <v>103148</v>
      </c>
      <c r="F12" s="26">
        <v>110583</v>
      </c>
      <c r="G12" s="36"/>
      <c r="H12" s="36"/>
      <c r="I12" s="165">
        <v>2016</v>
      </c>
      <c r="J12" s="27">
        <v>49494</v>
      </c>
      <c r="K12" s="27">
        <v>53655</v>
      </c>
      <c r="L12" s="27">
        <v>5328</v>
      </c>
      <c r="M12" s="27">
        <v>97821</v>
      </c>
      <c r="N12" s="27">
        <v>103149</v>
      </c>
      <c r="O12" s="20"/>
      <c r="P12" s="20"/>
    </row>
    <row r="13" spans="1:22">
      <c r="A13" s="25">
        <v>44409</v>
      </c>
      <c r="B13" s="27">
        <v>44328</v>
      </c>
      <c r="C13" s="27">
        <v>57744</v>
      </c>
      <c r="D13" s="27">
        <v>5971</v>
      </c>
      <c r="E13" s="27">
        <v>96101</v>
      </c>
      <c r="F13" s="26">
        <v>102072</v>
      </c>
      <c r="G13" s="317"/>
      <c r="H13" s="36"/>
      <c r="I13" s="165">
        <v>2017</v>
      </c>
      <c r="J13" s="27">
        <v>45576</v>
      </c>
      <c r="K13" s="27">
        <v>52375</v>
      </c>
      <c r="L13" s="27">
        <v>6044</v>
      </c>
      <c r="M13" s="27">
        <v>91907</v>
      </c>
      <c r="N13" s="27">
        <v>97951</v>
      </c>
      <c r="O13" s="20"/>
      <c r="P13" s="20"/>
    </row>
    <row r="14" spans="1:22">
      <c r="A14" s="139">
        <v>44440</v>
      </c>
      <c r="B14" s="198">
        <v>40213</v>
      </c>
      <c r="C14" s="198">
        <v>52717</v>
      </c>
      <c r="D14" s="6">
        <v>5495</v>
      </c>
      <c r="E14" s="198">
        <v>87435</v>
      </c>
      <c r="F14" s="140">
        <v>92930</v>
      </c>
      <c r="G14" s="317"/>
      <c r="H14" s="36"/>
      <c r="I14" s="165">
        <v>2018</v>
      </c>
      <c r="J14" s="27">
        <v>41129</v>
      </c>
      <c r="K14" s="27">
        <v>50921</v>
      </c>
      <c r="L14" s="27">
        <v>5576</v>
      </c>
      <c r="M14" s="27">
        <v>86474</v>
      </c>
      <c r="N14" s="27">
        <v>92050</v>
      </c>
      <c r="O14" s="20"/>
      <c r="P14" s="20"/>
    </row>
    <row r="15" spans="1:22">
      <c r="A15" s="25">
        <v>44470</v>
      </c>
      <c r="B15" s="449"/>
      <c r="C15" s="449"/>
      <c r="D15" s="198"/>
      <c r="E15" s="198"/>
      <c r="F15" s="26"/>
      <c r="G15" s="36"/>
      <c r="H15" s="36"/>
      <c r="I15" s="165">
        <v>2019</v>
      </c>
      <c r="J15" s="27">
        <v>39836</v>
      </c>
      <c r="K15" s="27">
        <v>49947</v>
      </c>
      <c r="L15" s="27">
        <v>5707</v>
      </c>
      <c r="M15" s="27">
        <v>84076</v>
      </c>
      <c r="N15" s="27">
        <v>89783</v>
      </c>
      <c r="O15" s="20"/>
      <c r="P15" s="20"/>
    </row>
    <row r="16" spans="1:22">
      <c r="A16" s="25">
        <v>44501</v>
      </c>
      <c r="B16" s="473"/>
      <c r="C16" s="473"/>
      <c r="D16" s="198"/>
      <c r="E16" s="198"/>
      <c r="F16" s="26"/>
      <c r="G16" s="317"/>
      <c r="H16" s="36"/>
      <c r="I16" s="165">
        <v>2020</v>
      </c>
      <c r="J16" s="27">
        <v>40983</v>
      </c>
      <c r="K16" s="27">
        <v>50406</v>
      </c>
      <c r="L16" s="27">
        <v>5806</v>
      </c>
      <c r="M16" s="27">
        <v>85583</v>
      </c>
      <c r="N16" s="27">
        <v>91389</v>
      </c>
    </row>
    <row r="17" spans="1:19">
      <c r="A17" s="25">
        <v>44531</v>
      </c>
      <c r="B17" s="198"/>
      <c r="C17" s="198"/>
      <c r="D17" s="198"/>
      <c r="E17" s="358"/>
      <c r="F17" s="26"/>
      <c r="G17" s="317"/>
      <c r="H17" s="317"/>
      <c r="I17" s="378">
        <v>2021</v>
      </c>
      <c r="J17" s="198">
        <v>56457</v>
      </c>
      <c r="K17" s="198">
        <v>65878</v>
      </c>
      <c r="L17" s="198">
        <v>9877</v>
      </c>
      <c r="M17" s="198">
        <v>112458</v>
      </c>
      <c r="N17" s="198">
        <v>122335</v>
      </c>
    </row>
    <row r="18" spans="1:19">
      <c r="A18" s="25"/>
      <c r="B18" s="28"/>
      <c r="C18" s="28"/>
      <c r="D18" s="28"/>
      <c r="E18" s="29"/>
      <c r="F18" s="17"/>
      <c r="G18" s="17"/>
      <c r="H18" s="36"/>
      <c r="I18" s="36"/>
      <c r="J18" s="36"/>
      <c r="K18" s="36"/>
      <c r="L18" s="36"/>
      <c r="M18" s="17"/>
      <c r="N18" s="17"/>
      <c r="O18" s="17"/>
      <c r="P18" s="17"/>
      <c r="Q18" s="17"/>
      <c r="R18" s="17"/>
      <c r="S18" s="17"/>
    </row>
    <row r="19" spans="1:19">
      <c r="A19" s="25"/>
      <c r="B19" s="28"/>
      <c r="C19" s="28"/>
      <c r="D19" s="28"/>
      <c r="E19" s="29"/>
      <c r="F19" s="30"/>
      <c r="G19" s="17"/>
      <c r="H19" s="36"/>
      <c r="I19" s="6"/>
      <c r="J19" s="6"/>
      <c r="K19" s="6"/>
      <c r="L19" s="6"/>
      <c r="M19" s="6"/>
      <c r="N19" s="17"/>
      <c r="O19" s="17"/>
      <c r="P19" s="17"/>
      <c r="Q19" s="17"/>
      <c r="R19" s="17"/>
      <c r="S19" s="17"/>
    </row>
    <row r="20" spans="1:19">
      <c r="A20" s="25"/>
      <c r="B20" s="31"/>
      <c r="C20" s="31"/>
      <c r="D20" s="31"/>
      <c r="E20" s="32"/>
      <c r="F20" s="33"/>
      <c r="G20" s="17"/>
      <c r="H20" s="36"/>
      <c r="I20" s="17"/>
      <c r="J20" s="36"/>
    </row>
    <row r="21" spans="1:19">
      <c r="A21" s="25"/>
      <c r="B21" s="31"/>
      <c r="C21" s="31"/>
      <c r="D21" s="31"/>
      <c r="E21" s="32"/>
      <c r="F21" s="33"/>
      <c r="G21" s="17"/>
      <c r="H21" s="36"/>
    </row>
    <row r="22" spans="1:19">
      <c r="A22" s="25"/>
      <c r="B22" s="28"/>
      <c r="C22" s="28"/>
      <c r="D22" s="28"/>
      <c r="E22" s="29"/>
      <c r="F22" s="30"/>
      <c r="G22" s="17"/>
      <c r="H22" s="36"/>
    </row>
    <row r="23" spans="1:19">
      <c r="A23" s="25"/>
      <c r="B23" s="28"/>
      <c r="C23" s="28"/>
      <c r="D23" s="28"/>
      <c r="E23" s="29"/>
      <c r="F23" s="25"/>
      <c r="G23" s="17"/>
      <c r="H23" s="17"/>
    </row>
    <row r="24" spans="1:19">
      <c r="A24" s="25"/>
      <c r="B24" s="28"/>
      <c r="C24" s="28"/>
      <c r="D24" s="28"/>
      <c r="E24" s="29"/>
      <c r="F24" s="25"/>
      <c r="G24" s="17"/>
      <c r="H24" s="17"/>
    </row>
    <row r="25" spans="1:19">
      <c r="A25" s="25"/>
      <c r="B25" s="28"/>
      <c r="C25" s="28"/>
      <c r="D25" s="28"/>
      <c r="E25" s="29"/>
      <c r="F25" s="25"/>
      <c r="G25" s="17"/>
      <c r="H25" s="17"/>
    </row>
    <row r="26" spans="1:19">
      <c r="A26" s="25"/>
      <c r="B26" s="38"/>
      <c r="C26" s="38"/>
      <c r="D26" s="38"/>
      <c r="E26" s="39"/>
      <c r="F26" s="25"/>
      <c r="G26" s="17"/>
      <c r="H26" s="17"/>
    </row>
    <row r="27" spans="1:19">
      <c r="A27" s="17"/>
      <c r="B27" s="36"/>
      <c r="C27" s="36"/>
      <c r="D27" s="36"/>
      <c r="E27" s="17"/>
      <c r="F27" s="17"/>
      <c r="G27" s="17"/>
      <c r="H27" s="17"/>
    </row>
    <row r="28" spans="1:19">
      <c r="A28" s="17"/>
      <c r="B28" s="17"/>
      <c r="C28" s="36"/>
      <c r="D28" s="36"/>
      <c r="E28" s="36"/>
      <c r="F28" s="36"/>
      <c r="G28" s="19"/>
      <c r="H28" s="17"/>
    </row>
    <row r="29" spans="1:19">
      <c r="B29" s="6"/>
      <c r="C29" s="36"/>
      <c r="D29" s="36"/>
      <c r="E29" s="36"/>
      <c r="F29" s="17"/>
      <c r="G29" s="17"/>
      <c r="H29" s="17"/>
    </row>
    <row r="30" spans="1:19">
      <c r="C30" s="17"/>
      <c r="D30" s="17"/>
      <c r="E30" s="17"/>
      <c r="F30" s="17"/>
      <c r="G30" s="17"/>
      <c r="H30" s="17"/>
    </row>
    <row r="31" spans="1:19">
      <c r="A31" s="17"/>
      <c r="B31" s="17"/>
      <c r="C31" s="36"/>
      <c r="D31" s="36"/>
      <c r="E31" s="17"/>
      <c r="F31" s="17"/>
      <c r="G31" s="17"/>
      <c r="H31" s="17"/>
    </row>
    <row r="32" spans="1:19">
      <c r="A32" s="17"/>
      <c r="B32" s="17"/>
      <c r="C32" s="17"/>
      <c r="D32" s="17"/>
      <c r="E32" s="17"/>
      <c r="F32" s="17"/>
      <c r="G32" s="17"/>
      <c r="H32" s="17"/>
    </row>
    <row r="33" spans="1:21">
      <c r="A33" s="17"/>
      <c r="B33" s="17"/>
      <c r="C33" s="17"/>
      <c r="D33" s="17"/>
      <c r="E33" s="17"/>
      <c r="F33" s="17"/>
      <c r="G33" s="17"/>
      <c r="H33" s="17"/>
    </row>
    <row r="34" spans="1:21">
      <c r="A34" s="17"/>
      <c r="B34" s="17"/>
      <c r="C34" s="17"/>
      <c r="D34" s="17"/>
      <c r="E34" s="17"/>
      <c r="F34" s="17"/>
      <c r="G34" s="17"/>
      <c r="H34" s="17"/>
    </row>
    <row r="35" spans="1:21">
      <c r="A35" s="17"/>
      <c r="B35" s="17"/>
      <c r="C35" s="17"/>
      <c r="D35" s="17"/>
      <c r="E35" s="17"/>
      <c r="F35" s="17"/>
      <c r="G35" s="17"/>
      <c r="H35" s="17"/>
    </row>
    <row r="36" spans="1:21">
      <c r="C36" s="17"/>
      <c r="D36" s="17"/>
      <c r="E36" s="17"/>
      <c r="F36" s="17"/>
      <c r="G36" s="17"/>
      <c r="H36" s="17"/>
    </row>
    <row r="37" spans="1:21">
      <c r="C37" s="17"/>
      <c r="D37" s="17"/>
      <c r="E37" s="17"/>
      <c r="F37" s="17"/>
      <c r="G37" s="17"/>
      <c r="H37" s="17"/>
    </row>
    <row r="38" spans="1:21">
      <c r="A38" s="17"/>
      <c r="B38" s="17"/>
      <c r="C38" s="17"/>
      <c r="D38" s="17"/>
      <c r="E38" s="17"/>
      <c r="F38" s="17"/>
      <c r="G38" s="17"/>
      <c r="H38" s="17"/>
    </row>
    <row r="39" spans="1:21">
      <c r="A39" s="17"/>
      <c r="B39" s="17"/>
      <c r="C39" s="17"/>
      <c r="D39" s="17"/>
      <c r="E39" s="17"/>
      <c r="F39" s="17"/>
      <c r="G39" s="17"/>
      <c r="H39" s="17"/>
      <c r="J39" s="6"/>
    </row>
    <row r="40" spans="1:21">
      <c r="A40" s="17"/>
      <c r="B40" s="17"/>
      <c r="C40" s="17"/>
      <c r="D40" s="17"/>
      <c r="E40" s="17"/>
      <c r="F40" s="17"/>
      <c r="G40" s="17"/>
      <c r="H40" s="17"/>
      <c r="J40" s="6"/>
      <c r="N40" s="6"/>
    </row>
    <row r="41" spans="1:21">
      <c r="A41" s="17"/>
      <c r="B41" s="17"/>
      <c r="C41" s="17"/>
      <c r="D41" s="17"/>
      <c r="E41" s="17"/>
      <c r="F41" s="17"/>
      <c r="G41" s="17"/>
      <c r="H41" s="17"/>
    </row>
    <row r="42" spans="1:21">
      <c r="A42" s="17"/>
      <c r="B42" s="17"/>
      <c r="C42" s="17"/>
      <c r="D42" s="17"/>
      <c r="E42" s="17"/>
      <c r="F42" s="17"/>
      <c r="G42" s="17"/>
      <c r="H42" s="17"/>
      <c r="I42" s="504" t="s">
        <v>102</v>
      </c>
      <c r="J42" s="504"/>
      <c r="K42" s="504"/>
      <c r="L42" s="504"/>
      <c r="M42" s="504"/>
      <c r="N42" s="504"/>
      <c r="O42" s="504"/>
      <c r="P42" s="504"/>
      <c r="Q42" s="504"/>
      <c r="R42" s="504"/>
      <c r="S42" s="504"/>
      <c r="T42" s="504"/>
      <c r="U42" s="504"/>
    </row>
    <row r="43" spans="1:21">
      <c r="B43" s="36"/>
      <c r="C43" s="36"/>
      <c r="D43" s="36"/>
      <c r="E43" s="36"/>
      <c r="F43" s="17"/>
      <c r="G43" s="17"/>
      <c r="H43" s="17"/>
      <c r="I43" s="505">
        <v>2018</v>
      </c>
      <c r="J43" s="506"/>
      <c r="K43" s="507">
        <v>2019</v>
      </c>
      <c r="L43" s="508"/>
      <c r="M43" s="505">
        <v>2020</v>
      </c>
      <c r="N43" s="506"/>
      <c r="O43" s="507">
        <v>2021</v>
      </c>
      <c r="P43" s="508"/>
      <c r="Q43" s="34" t="s">
        <v>103</v>
      </c>
      <c r="R43" s="509" t="s">
        <v>279</v>
      </c>
      <c r="S43" s="510"/>
      <c r="T43" s="509" t="s">
        <v>580</v>
      </c>
      <c r="U43" s="511"/>
    </row>
    <row r="44" spans="1:21" ht="15" customHeight="1">
      <c r="B44" s="308"/>
      <c r="C44" s="308"/>
      <c r="D44" s="308"/>
      <c r="E44" s="308"/>
      <c r="F44" s="308"/>
      <c r="G44" s="308"/>
      <c r="H44" s="17"/>
      <c r="I44" s="35">
        <v>43101</v>
      </c>
      <c r="J44" s="37">
        <v>92050</v>
      </c>
      <c r="K44" s="35">
        <v>43466</v>
      </c>
      <c r="L44" s="20">
        <v>89783</v>
      </c>
      <c r="M44" s="35">
        <v>43831</v>
      </c>
      <c r="N44" s="20">
        <v>91389</v>
      </c>
      <c r="O44" s="35">
        <v>44197</v>
      </c>
      <c r="P44" s="20">
        <v>122335</v>
      </c>
      <c r="Q44" s="268">
        <f t="shared" ref="Q44:Q55" si="0">((L44-J44)/J44)*100</f>
        <v>-2.4627919608908204</v>
      </c>
      <c r="R44" s="513">
        <f t="shared" ref="R44:R55" si="1">((N44-L44)/L44)*100</f>
        <v>1.7887573371350922</v>
      </c>
      <c r="S44" s="515"/>
      <c r="T44" s="513">
        <f t="shared" ref="T44:T49" si="2">((P44-N44)/N44)*100</f>
        <v>33.861843329065863</v>
      </c>
      <c r="U44" s="514"/>
    </row>
    <row r="45" spans="1:21">
      <c r="A45" s="308"/>
      <c r="B45" s="308"/>
      <c r="C45" s="308"/>
      <c r="D45" s="308"/>
      <c r="E45" s="308"/>
      <c r="F45" s="308"/>
      <c r="G45" s="308"/>
      <c r="H45" s="17"/>
      <c r="I45" s="35">
        <v>43132</v>
      </c>
      <c r="J45" s="20">
        <v>91721</v>
      </c>
      <c r="K45" s="35">
        <v>43497</v>
      </c>
      <c r="L45" s="20">
        <v>89435</v>
      </c>
      <c r="M45" s="35">
        <v>43862</v>
      </c>
      <c r="N45" s="20">
        <v>89708</v>
      </c>
      <c r="O45" s="35">
        <v>44228</v>
      </c>
      <c r="P45" s="20">
        <v>123823</v>
      </c>
      <c r="Q45" s="268">
        <f t="shared" si="0"/>
        <v>-2.4923409033918076</v>
      </c>
      <c r="R45" s="513">
        <f t="shared" si="1"/>
        <v>0.30524962263096106</v>
      </c>
      <c r="S45" s="515"/>
      <c r="T45" s="513">
        <f t="shared" si="2"/>
        <v>38.028938333259013</v>
      </c>
      <c r="U45" s="514"/>
    </row>
    <row r="46" spans="1:21">
      <c r="A46" s="308"/>
      <c r="B46" s="308"/>
      <c r="C46" s="308"/>
      <c r="D46" s="308"/>
      <c r="E46" s="308"/>
      <c r="F46" s="308"/>
      <c r="G46" s="308"/>
      <c r="H46" s="17"/>
      <c r="I46" s="35">
        <v>43160</v>
      </c>
      <c r="J46" s="36">
        <v>91396</v>
      </c>
      <c r="K46" s="35">
        <v>43525</v>
      </c>
      <c r="L46" s="20">
        <v>89263</v>
      </c>
      <c r="M46" s="35">
        <v>43891</v>
      </c>
      <c r="N46" s="20">
        <v>99630</v>
      </c>
      <c r="O46" s="35">
        <v>44256</v>
      </c>
      <c r="P46" s="20">
        <v>121950</v>
      </c>
      <c r="Q46" s="268">
        <f t="shared" si="0"/>
        <v>-2.3338001663092478</v>
      </c>
      <c r="R46" s="513">
        <f t="shared" si="1"/>
        <v>11.613994600226297</v>
      </c>
      <c r="S46" s="515"/>
      <c r="T46" s="513">
        <f t="shared" si="2"/>
        <v>22.402890695573621</v>
      </c>
      <c r="U46" s="514"/>
    </row>
    <row r="47" spans="1:21">
      <c r="A47" s="308"/>
      <c r="B47" s="308"/>
      <c r="C47" s="308"/>
      <c r="D47" s="308"/>
      <c r="E47" s="308"/>
      <c r="F47" s="308"/>
      <c r="G47" s="308"/>
      <c r="H47" s="17"/>
      <c r="I47" s="35">
        <v>43191</v>
      </c>
      <c r="J47" s="20">
        <v>90961</v>
      </c>
      <c r="K47" s="35">
        <v>43556</v>
      </c>
      <c r="L47" s="20">
        <v>88275</v>
      </c>
      <c r="M47" s="35">
        <v>43922</v>
      </c>
      <c r="N47" s="20">
        <v>110726</v>
      </c>
      <c r="O47" s="35">
        <v>44287</v>
      </c>
      <c r="P47" s="20">
        <v>122463</v>
      </c>
      <c r="Q47" s="268">
        <f t="shared" si="0"/>
        <v>-2.9529138861709963</v>
      </c>
      <c r="R47" s="513">
        <f t="shared" si="1"/>
        <v>25.433021806853585</v>
      </c>
      <c r="S47" s="515"/>
      <c r="T47" s="513">
        <f t="shared" si="2"/>
        <v>10.600039737730976</v>
      </c>
      <c r="U47" s="514"/>
    </row>
    <row r="48" spans="1:21">
      <c r="A48" s="308"/>
      <c r="B48" s="308"/>
      <c r="C48" s="308"/>
      <c r="D48" s="308"/>
      <c r="E48" s="308"/>
      <c r="F48" s="308"/>
      <c r="G48" s="308"/>
      <c r="H48" s="17"/>
      <c r="I48" s="35">
        <v>43221</v>
      </c>
      <c r="J48" s="20">
        <v>90789</v>
      </c>
      <c r="K48" s="35">
        <v>43586</v>
      </c>
      <c r="L48" s="20">
        <v>87986</v>
      </c>
      <c r="M48" s="35">
        <v>43952</v>
      </c>
      <c r="N48" s="20">
        <v>112673</v>
      </c>
      <c r="O48" s="35">
        <v>44317</v>
      </c>
      <c r="P48" s="20">
        <v>120210</v>
      </c>
      <c r="Q48" s="268">
        <f t="shared" si="0"/>
        <v>-3.0873784269019375</v>
      </c>
      <c r="R48" s="513">
        <f t="shared" si="1"/>
        <v>28.057872843406905</v>
      </c>
      <c r="S48" s="515"/>
      <c r="T48" s="513">
        <f t="shared" si="2"/>
        <v>6.6892689464201709</v>
      </c>
      <c r="U48" s="514"/>
    </row>
    <row r="49" spans="1:23">
      <c r="B49" s="308"/>
      <c r="C49" s="308"/>
      <c r="D49" s="308"/>
      <c r="E49" s="308"/>
      <c r="F49" s="308"/>
      <c r="G49" s="308"/>
      <c r="I49" s="35">
        <v>43252</v>
      </c>
      <c r="J49" s="20">
        <v>89199</v>
      </c>
      <c r="K49" s="35">
        <v>43617</v>
      </c>
      <c r="L49" s="20">
        <v>86860</v>
      </c>
      <c r="M49" s="35">
        <v>43983</v>
      </c>
      <c r="N49" s="20">
        <v>112750</v>
      </c>
      <c r="O49" s="35">
        <v>44348</v>
      </c>
      <c r="P49" s="20">
        <v>118831</v>
      </c>
      <c r="Q49" s="268">
        <f t="shared" si="0"/>
        <v>-2.6222267065774281</v>
      </c>
      <c r="R49" s="513">
        <f t="shared" si="1"/>
        <v>29.806585309693762</v>
      </c>
      <c r="S49" s="515"/>
      <c r="T49" s="513">
        <f t="shared" si="2"/>
        <v>5.3933481152993341</v>
      </c>
      <c r="U49" s="514"/>
      <c r="W49" s="6"/>
    </row>
    <row r="50" spans="1:23">
      <c r="B50" s="308"/>
      <c r="C50" s="308"/>
      <c r="D50" s="308"/>
      <c r="E50" s="308"/>
      <c r="F50" s="308"/>
      <c r="G50" s="308"/>
      <c r="I50" s="35">
        <v>43282</v>
      </c>
      <c r="J50" s="20">
        <v>88702</v>
      </c>
      <c r="K50" s="35">
        <v>43647</v>
      </c>
      <c r="L50" s="20">
        <v>88074</v>
      </c>
      <c r="M50" s="35">
        <v>44013</v>
      </c>
      <c r="N50" s="20">
        <v>110806</v>
      </c>
      <c r="O50" s="35">
        <v>44378</v>
      </c>
      <c r="P50" s="20">
        <v>110583</v>
      </c>
      <c r="Q50" s="268">
        <f t="shared" si="0"/>
        <v>-0.70798854591779214</v>
      </c>
      <c r="R50" s="513">
        <f t="shared" si="1"/>
        <v>25.810114222131393</v>
      </c>
      <c r="S50" s="515"/>
      <c r="T50" s="513">
        <f t="shared" ref="T50" si="3">((P50-N50)/N50)*100</f>
        <v>-0.20125263974875005</v>
      </c>
      <c r="U50" s="514"/>
      <c r="W50" s="12"/>
    </row>
    <row r="51" spans="1:23" ht="15" customHeight="1">
      <c r="B51" s="323"/>
      <c r="C51" s="323"/>
      <c r="D51" s="323"/>
      <c r="E51" s="323"/>
      <c r="F51" s="323"/>
      <c r="G51" s="323"/>
      <c r="H51" s="359"/>
      <c r="I51" s="35">
        <v>43313</v>
      </c>
      <c r="J51" s="20">
        <v>88903</v>
      </c>
      <c r="K51" s="35">
        <v>43678</v>
      </c>
      <c r="L51" s="20">
        <v>88317</v>
      </c>
      <c r="M51" s="35">
        <v>44044</v>
      </c>
      <c r="N51" s="20">
        <v>111066</v>
      </c>
      <c r="O51" s="35">
        <v>44409</v>
      </c>
      <c r="P51" s="20">
        <v>102072</v>
      </c>
      <c r="Q51" s="268">
        <f t="shared" si="0"/>
        <v>-0.65914536067399299</v>
      </c>
      <c r="R51" s="513">
        <f t="shared" si="1"/>
        <v>25.758347769965013</v>
      </c>
      <c r="S51" s="515"/>
      <c r="T51" s="513">
        <f t="shared" ref="T51" si="4">((P51-N51)/N51)*100</f>
        <v>-8.0978877424234241</v>
      </c>
      <c r="U51" s="514"/>
    </row>
    <row r="52" spans="1:23">
      <c r="A52" s="271" t="s">
        <v>492</v>
      </c>
      <c r="B52" s="323"/>
      <c r="C52" s="323"/>
      <c r="D52" s="323"/>
      <c r="E52" s="323"/>
      <c r="F52" s="323"/>
      <c r="G52" s="323"/>
      <c r="H52" s="323"/>
      <c r="I52" s="35">
        <v>43344</v>
      </c>
      <c r="J52" s="20">
        <v>87942</v>
      </c>
      <c r="K52" s="35">
        <v>43709</v>
      </c>
      <c r="L52" s="20">
        <v>88509</v>
      </c>
      <c r="M52" s="35">
        <v>44075</v>
      </c>
      <c r="N52" s="20">
        <v>109887</v>
      </c>
      <c r="O52" s="35">
        <v>44440</v>
      </c>
      <c r="P52" s="20">
        <v>92930</v>
      </c>
      <c r="Q52" s="268">
        <f t="shared" si="0"/>
        <v>0.64474312615132701</v>
      </c>
      <c r="R52" s="513">
        <f t="shared" si="1"/>
        <v>24.153475917703286</v>
      </c>
      <c r="S52" s="515"/>
      <c r="T52" s="513">
        <f t="shared" ref="T52" si="5">((P52-N52)/N52)*100</f>
        <v>-15.431306705979781</v>
      </c>
      <c r="U52" s="514"/>
    </row>
    <row r="53" spans="1:23">
      <c r="A53" s="323"/>
      <c r="B53" s="323"/>
      <c r="C53" s="323"/>
      <c r="D53" s="323"/>
      <c r="E53" s="359"/>
      <c r="F53" s="323"/>
      <c r="G53" s="323"/>
      <c r="H53" s="359"/>
      <c r="I53" s="35">
        <v>43374</v>
      </c>
      <c r="J53" s="20">
        <v>89470</v>
      </c>
      <c r="K53" s="35">
        <v>43739</v>
      </c>
      <c r="L53" s="20">
        <v>91246</v>
      </c>
      <c r="M53" s="35">
        <v>44105</v>
      </c>
      <c r="N53" s="20">
        <v>113557</v>
      </c>
      <c r="O53" s="35">
        <v>44470</v>
      </c>
      <c r="P53" s="20"/>
      <c r="Q53" s="268">
        <f t="shared" si="0"/>
        <v>1.9850229127081702</v>
      </c>
      <c r="R53" s="516">
        <f t="shared" si="1"/>
        <v>24.451482804725686</v>
      </c>
      <c r="S53" s="513"/>
      <c r="T53" s="513"/>
      <c r="U53" s="514"/>
      <c r="W53" s="6"/>
    </row>
    <row r="54" spans="1:23">
      <c r="A54" s="323"/>
      <c r="B54" s="323"/>
      <c r="C54" s="323"/>
      <c r="D54" s="323"/>
      <c r="E54" s="359"/>
      <c r="F54" s="323"/>
      <c r="G54" s="323"/>
      <c r="H54" s="323"/>
      <c r="I54" s="35">
        <v>43405</v>
      </c>
      <c r="J54" s="20">
        <v>90057</v>
      </c>
      <c r="K54" s="35">
        <v>43770</v>
      </c>
      <c r="L54" s="20">
        <v>91190</v>
      </c>
      <c r="M54" s="35">
        <v>44136</v>
      </c>
      <c r="N54" s="20">
        <v>116781</v>
      </c>
      <c r="O54" s="35">
        <v>44501</v>
      </c>
      <c r="P54" s="472"/>
      <c r="Q54" s="268">
        <f t="shared" si="0"/>
        <v>1.2580920972273115</v>
      </c>
      <c r="R54" s="516">
        <f t="shared" si="1"/>
        <v>28.063384142998139</v>
      </c>
      <c r="S54" s="513"/>
      <c r="T54" s="513"/>
      <c r="U54" s="514"/>
    </row>
    <row r="55" spans="1:23">
      <c r="A55" s="323"/>
      <c r="B55" s="323"/>
      <c r="C55" s="323"/>
      <c r="D55" s="323"/>
      <c r="E55" s="323"/>
      <c r="F55" s="323"/>
      <c r="G55" s="359"/>
      <c r="H55" s="323"/>
      <c r="I55" s="35">
        <v>43435</v>
      </c>
      <c r="J55" s="20">
        <v>88974</v>
      </c>
      <c r="K55" s="35">
        <v>43800</v>
      </c>
      <c r="L55" s="20">
        <v>89650</v>
      </c>
      <c r="M55" s="35">
        <v>44166</v>
      </c>
      <c r="N55" s="20">
        <v>117624</v>
      </c>
      <c r="O55" s="35">
        <v>44531</v>
      </c>
      <c r="P55" s="20"/>
      <c r="Q55" s="268">
        <f t="shared" si="0"/>
        <v>0.75977251781419286</v>
      </c>
      <c r="R55" s="516">
        <f t="shared" si="1"/>
        <v>31.20356943669827</v>
      </c>
      <c r="S55" s="513"/>
      <c r="T55" s="513"/>
      <c r="U55" s="514"/>
    </row>
    <row r="56" spans="1:23" ht="302.25" customHeight="1">
      <c r="A56" s="512" t="s">
        <v>729</v>
      </c>
      <c r="B56" s="512"/>
      <c r="C56" s="512"/>
      <c r="D56" s="512"/>
      <c r="E56" s="512"/>
      <c r="F56" s="512"/>
      <c r="G56" s="512"/>
      <c r="H56" s="512"/>
      <c r="I56" s="17"/>
      <c r="J56" s="517"/>
      <c r="K56" s="518"/>
      <c r="L56" s="518"/>
      <c r="M56" s="518"/>
      <c r="N56" s="518"/>
      <c r="O56" s="518"/>
      <c r="P56" s="518"/>
      <c r="Q56" s="518"/>
      <c r="R56" s="17"/>
      <c r="S56" s="17"/>
    </row>
    <row r="57" spans="1:23">
      <c r="A57" s="323"/>
      <c r="B57" s="323"/>
      <c r="C57" s="323"/>
      <c r="D57" s="323"/>
      <c r="E57" s="323"/>
      <c r="F57" s="323"/>
      <c r="G57" s="323"/>
      <c r="H57" s="323"/>
      <c r="I57" s="17"/>
      <c r="J57" s="17"/>
      <c r="K57" s="17"/>
      <c r="L57" s="17"/>
      <c r="M57" s="17"/>
      <c r="N57" s="17"/>
      <c r="O57" s="17"/>
      <c r="P57" s="17"/>
      <c r="Q57" s="17"/>
      <c r="R57" s="17"/>
      <c r="S57" s="17"/>
    </row>
    <row r="58" spans="1:23">
      <c r="A58" s="323"/>
      <c r="B58" s="323"/>
      <c r="C58" s="323"/>
      <c r="D58" s="323"/>
      <c r="E58" s="323"/>
      <c r="F58" s="323"/>
      <c r="G58" s="323"/>
      <c r="H58" s="323"/>
      <c r="I58" s="17"/>
      <c r="J58" s="17"/>
      <c r="K58" s="17"/>
      <c r="L58" s="17"/>
      <c r="M58" s="17"/>
      <c r="N58" s="17"/>
      <c r="O58" s="17"/>
      <c r="P58" s="17"/>
      <c r="Q58" s="36"/>
      <c r="R58" s="17"/>
      <c r="S58" s="36"/>
    </row>
    <row r="59" spans="1:23">
      <c r="A59" s="40" t="s">
        <v>105</v>
      </c>
      <c r="B59" s="40" t="s">
        <v>106</v>
      </c>
      <c r="C59" s="323"/>
      <c r="D59" s="323"/>
      <c r="E59" s="323"/>
      <c r="F59" s="323"/>
      <c r="G59" s="323"/>
      <c r="H59" s="323"/>
      <c r="I59" s="17"/>
      <c r="J59" s="17"/>
      <c r="K59" s="17"/>
      <c r="L59" s="17"/>
      <c r="M59" s="36"/>
      <c r="N59" s="36"/>
      <c r="O59" s="36"/>
      <c r="P59" s="36"/>
      <c r="Q59" s="36"/>
      <c r="R59" s="17"/>
      <c r="S59" s="17"/>
    </row>
    <row r="60" spans="1:23">
      <c r="A60" s="40" t="s">
        <v>107</v>
      </c>
      <c r="B60" s="40" t="s">
        <v>47</v>
      </c>
      <c r="C60" s="323"/>
      <c r="D60" s="323"/>
      <c r="E60" s="323"/>
      <c r="F60" s="323"/>
      <c r="G60" s="323"/>
      <c r="H60" s="323"/>
      <c r="I60" s="17"/>
      <c r="J60" s="17"/>
      <c r="K60" s="17"/>
      <c r="L60" s="17"/>
      <c r="M60" s="36"/>
      <c r="N60" s="36"/>
      <c r="O60" s="36"/>
      <c r="P60" s="36"/>
      <c r="Q60" s="36"/>
      <c r="R60" s="36"/>
      <c r="S60" s="36"/>
    </row>
    <row r="61" spans="1:23">
      <c r="A61" s="323"/>
      <c r="B61" s="323"/>
      <c r="C61" s="323"/>
      <c r="D61" s="323"/>
      <c r="E61" s="323"/>
      <c r="F61" s="323"/>
      <c r="G61" s="323"/>
      <c r="H61" s="323"/>
      <c r="I61" s="17"/>
      <c r="J61" s="17"/>
      <c r="K61" s="17"/>
      <c r="L61" s="17"/>
      <c r="M61" s="36"/>
      <c r="N61" s="36"/>
      <c r="O61" s="36"/>
      <c r="P61" s="36"/>
      <c r="Q61" s="36"/>
      <c r="R61" s="36"/>
      <c r="S61" s="36"/>
    </row>
    <row r="62" spans="1:23">
      <c r="A62" s="323"/>
      <c r="B62" s="323"/>
      <c r="C62" s="323"/>
      <c r="D62" s="323"/>
      <c r="E62" s="323"/>
      <c r="F62" s="323"/>
      <c r="G62" s="323"/>
      <c r="H62" s="323"/>
      <c r="I62" s="17"/>
      <c r="J62" s="17"/>
      <c r="K62" s="17"/>
      <c r="L62" s="17"/>
      <c r="M62" s="36"/>
      <c r="N62" s="36"/>
      <c r="O62" s="36"/>
      <c r="P62" s="36"/>
      <c r="Q62" s="36"/>
      <c r="R62" s="17"/>
      <c r="S62" s="17"/>
    </row>
    <row r="63" spans="1:23">
      <c r="A63" s="323"/>
      <c r="B63" s="323"/>
      <c r="C63" s="323"/>
      <c r="D63" s="323"/>
      <c r="E63" s="323"/>
      <c r="F63" s="323"/>
      <c r="G63" s="323"/>
      <c r="H63" s="323"/>
      <c r="I63" s="17"/>
      <c r="J63" s="17"/>
      <c r="K63" s="17"/>
      <c r="L63" s="17"/>
      <c r="M63" s="17"/>
      <c r="N63" s="17"/>
      <c r="O63" s="17"/>
      <c r="P63" s="17"/>
      <c r="Q63" s="17"/>
      <c r="R63" s="17"/>
      <c r="S63" s="17"/>
    </row>
    <row r="64" spans="1:23">
      <c r="A64" s="323"/>
      <c r="B64" s="323"/>
      <c r="C64" s="323"/>
      <c r="D64" s="323"/>
      <c r="E64" s="323"/>
      <c r="F64" s="323"/>
      <c r="G64" s="323"/>
      <c r="H64" s="323"/>
    </row>
    <row r="65" spans="1:8">
      <c r="A65" s="323"/>
      <c r="B65" s="323"/>
      <c r="C65" s="323"/>
      <c r="D65" s="323"/>
      <c r="E65" s="323"/>
      <c r="F65" s="323"/>
      <c r="G65" s="323"/>
      <c r="H65" s="323"/>
    </row>
    <row r="66" spans="1:8">
      <c r="A66" s="323"/>
      <c r="B66" s="323"/>
      <c r="C66" s="323"/>
      <c r="D66" s="323"/>
      <c r="E66" s="323"/>
      <c r="F66" s="323"/>
      <c r="G66" s="323"/>
      <c r="H66" s="323"/>
    </row>
    <row r="67" spans="1:8">
      <c r="A67" s="323"/>
      <c r="B67" s="323"/>
      <c r="C67" s="323"/>
      <c r="D67" s="323"/>
      <c r="E67" s="323"/>
      <c r="F67" s="323"/>
      <c r="G67" s="323"/>
      <c r="H67" s="323"/>
    </row>
    <row r="68" spans="1:8">
      <c r="A68" s="323"/>
      <c r="B68" s="323"/>
      <c r="C68" s="323"/>
      <c r="D68" s="323"/>
      <c r="E68" s="323"/>
      <c r="F68" s="323"/>
      <c r="G68" s="323"/>
      <c r="H68" s="323"/>
    </row>
    <row r="69" spans="1:8">
      <c r="A69" s="323"/>
      <c r="B69" s="323"/>
      <c r="C69" s="323"/>
      <c r="D69" s="323"/>
      <c r="E69" s="323"/>
      <c r="F69" s="323"/>
      <c r="G69" s="323"/>
      <c r="H69" s="323"/>
    </row>
    <row r="70" spans="1:8">
      <c r="A70" s="323"/>
      <c r="B70" s="323"/>
      <c r="C70" s="323"/>
      <c r="D70" s="323"/>
      <c r="E70" s="323"/>
      <c r="F70" s="323"/>
      <c r="G70" s="323"/>
      <c r="H70" s="323"/>
    </row>
    <row r="71" spans="1:8">
      <c r="A71" s="323"/>
      <c r="B71" s="323"/>
      <c r="C71" s="323"/>
      <c r="D71" s="323"/>
      <c r="E71" s="323"/>
      <c r="F71" s="323"/>
      <c r="G71" s="323"/>
      <c r="H71" s="323"/>
    </row>
    <row r="72" spans="1:8">
      <c r="A72" s="323"/>
      <c r="B72" s="323"/>
      <c r="C72" s="323"/>
      <c r="D72" s="323"/>
      <c r="E72" s="323"/>
      <c r="F72" s="323"/>
      <c r="G72" s="323"/>
      <c r="H72" s="323"/>
    </row>
    <row r="73" spans="1:8">
      <c r="A73" s="323"/>
      <c r="B73" s="323"/>
      <c r="C73" s="323"/>
      <c r="D73" s="323"/>
      <c r="E73" s="323"/>
      <c r="F73" s="323"/>
      <c r="G73" s="323"/>
      <c r="H73" s="323"/>
    </row>
    <row r="74" spans="1:8">
      <c r="A74" s="323"/>
      <c r="B74" s="323"/>
      <c r="C74" s="323"/>
      <c r="D74" s="323"/>
      <c r="E74" s="323"/>
      <c r="F74" s="323"/>
      <c r="G74" s="323"/>
      <c r="H74" s="323"/>
    </row>
    <row r="75" spans="1:8">
      <c r="A75" s="308"/>
      <c r="B75" s="308"/>
      <c r="C75" s="308"/>
      <c r="D75" s="308"/>
      <c r="E75" s="308"/>
      <c r="F75" s="308"/>
      <c r="G75" s="308"/>
    </row>
    <row r="76" spans="1:8">
      <c r="A76" s="308"/>
      <c r="B76" s="308"/>
      <c r="C76" s="308"/>
      <c r="D76" s="308"/>
      <c r="E76" s="308"/>
      <c r="F76" s="308"/>
      <c r="G76" s="308"/>
    </row>
  </sheetData>
  <sheetProtection password="CCE3" sheet="1" objects="1" scenarios="1"/>
  <mergeCells count="36">
    <mergeCell ref="J56:Q56"/>
    <mergeCell ref="R51:S51"/>
    <mergeCell ref="T51:U51"/>
    <mergeCell ref="T55:U55"/>
    <mergeCell ref="R52:S52"/>
    <mergeCell ref="T52:U52"/>
    <mergeCell ref="R53:S53"/>
    <mergeCell ref="T53:U53"/>
    <mergeCell ref="R54:S54"/>
    <mergeCell ref="T54:U54"/>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sqref="A1:K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19" t="s">
        <v>425</v>
      </c>
      <c r="B1" s="519"/>
      <c r="C1" s="519"/>
      <c r="D1" s="519"/>
      <c r="E1" s="519"/>
      <c r="F1" s="519"/>
      <c r="G1" s="519"/>
      <c r="H1" s="519"/>
      <c r="I1" s="519"/>
      <c r="J1" s="519"/>
      <c r="K1" s="519"/>
    </row>
    <row r="2" spans="1:11" ht="47.25" customHeight="1" thickBot="1">
      <c r="A2" s="42" t="s">
        <v>108</v>
      </c>
      <c r="B2" s="42" t="s">
        <v>109</v>
      </c>
      <c r="C2" s="42" t="s">
        <v>110</v>
      </c>
      <c r="D2" s="42" t="s">
        <v>111</v>
      </c>
      <c r="E2" s="42" t="s">
        <v>112</v>
      </c>
      <c r="F2" s="42" t="s">
        <v>113</v>
      </c>
      <c r="G2" s="43" t="s">
        <v>114</v>
      </c>
      <c r="H2" s="43" t="s">
        <v>115</v>
      </c>
      <c r="I2" s="44" t="s">
        <v>612</v>
      </c>
      <c r="J2" s="42" t="s">
        <v>116</v>
      </c>
      <c r="K2" s="43" t="s">
        <v>613</v>
      </c>
    </row>
    <row r="3" spans="1:11">
      <c r="A3" s="41" t="s">
        <v>581</v>
      </c>
      <c r="B3" s="46">
        <v>47</v>
      </c>
      <c r="C3" s="46">
        <v>954</v>
      </c>
      <c r="D3" s="46">
        <v>288</v>
      </c>
      <c r="E3" s="46">
        <v>2084</v>
      </c>
      <c r="F3" s="46">
        <v>97</v>
      </c>
      <c r="G3" s="46">
        <v>1931</v>
      </c>
      <c r="H3" s="46">
        <v>283</v>
      </c>
      <c r="I3" s="47">
        <v>5684</v>
      </c>
      <c r="J3" s="48">
        <v>3099</v>
      </c>
      <c r="K3" s="49">
        <f>I3*100/J3-100</f>
        <v>83.414004517586307</v>
      </c>
    </row>
    <row r="4" spans="1:11">
      <c r="A4" s="41" t="s">
        <v>582</v>
      </c>
      <c r="B4" s="46">
        <v>17</v>
      </c>
      <c r="C4" s="46">
        <v>116</v>
      </c>
      <c r="D4" s="46">
        <v>53</v>
      </c>
      <c r="E4" s="46">
        <v>67</v>
      </c>
      <c r="F4" s="46">
        <v>45</v>
      </c>
      <c r="G4" s="46">
        <v>281</v>
      </c>
      <c r="H4" s="46">
        <v>51</v>
      </c>
      <c r="I4" s="47">
        <v>630</v>
      </c>
      <c r="J4" s="48">
        <v>516</v>
      </c>
      <c r="K4" s="49">
        <f t="shared" ref="K4:K35" si="0">I4*100/J4-100</f>
        <v>22.093023255813947</v>
      </c>
    </row>
    <row r="5" spans="1:11">
      <c r="A5" s="41" t="s">
        <v>583</v>
      </c>
      <c r="B5" s="46">
        <v>35</v>
      </c>
      <c r="C5" s="46">
        <v>152</v>
      </c>
      <c r="D5" s="46">
        <v>107</v>
      </c>
      <c r="E5" s="46">
        <v>177</v>
      </c>
      <c r="F5" s="46">
        <v>70</v>
      </c>
      <c r="G5" s="46">
        <v>333</v>
      </c>
      <c r="H5" s="46">
        <v>61</v>
      </c>
      <c r="I5" s="47">
        <v>935</v>
      </c>
      <c r="J5" s="48">
        <v>701</v>
      </c>
      <c r="K5" s="49">
        <f t="shared" si="0"/>
        <v>33.380884450784606</v>
      </c>
    </row>
    <row r="6" spans="1:11">
      <c r="A6" s="41" t="s">
        <v>584</v>
      </c>
      <c r="B6" s="46">
        <v>228</v>
      </c>
      <c r="C6" s="46">
        <v>1955</v>
      </c>
      <c r="D6" s="46">
        <v>899</v>
      </c>
      <c r="E6" s="46">
        <v>4184</v>
      </c>
      <c r="F6" s="46">
        <v>291</v>
      </c>
      <c r="G6" s="46">
        <v>4186</v>
      </c>
      <c r="H6" s="46">
        <v>599</v>
      </c>
      <c r="I6" s="47">
        <v>12342</v>
      </c>
      <c r="J6" s="48">
        <v>7327</v>
      </c>
      <c r="K6" s="49">
        <f t="shared" si="0"/>
        <v>68.44547563805105</v>
      </c>
    </row>
    <row r="7" spans="1:11">
      <c r="A7" s="41" t="s">
        <v>585</v>
      </c>
      <c r="B7" s="46">
        <v>44</v>
      </c>
      <c r="C7" s="46">
        <v>57</v>
      </c>
      <c r="D7" s="46">
        <v>50</v>
      </c>
      <c r="E7" s="46">
        <v>100</v>
      </c>
      <c r="F7" s="46">
        <v>12</v>
      </c>
      <c r="G7" s="46">
        <v>276</v>
      </c>
      <c r="H7" s="46">
        <v>55</v>
      </c>
      <c r="I7" s="47">
        <v>594</v>
      </c>
      <c r="J7" s="48">
        <v>519</v>
      </c>
      <c r="K7" s="49">
        <f t="shared" si="0"/>
        <v>14.450867052023128</v>
      </c>
    </row>
    <row r="8" spans="1:11">
      <c r="A8" s="41" t="s">
        <v>586</v>
      </c>
      <c r="B8" s="46">
        <v>40</v>
      </c>
      <c r="C8" s="46">
        <v>529</v>
      </c>
      <c r="D8" s="46">
        <v>192</v>
      </c>
      <c r="E8" s="46">
        <v>403</v>
      </c>
      <c r="F8" s="46">
        <v>155</v>
      </c>
      <c r="G8" s="46">
        <v>1244</v>
      </c>
      <c r="H8" s="46">
        <v>236</v>
      </c>
      <c r="I8" s="47">
        <v>2799</v>
      </c>
      <c r="J8" s="48">
        <v>2319</v>
      </c>
      <c r="K8" s="49">
        <f t="shared" si="0"/>
        <v>20.698576972833123</v>
      </c>
    </row>
    <row r="9" spans="1:11">
      <c r="A9" s="41" t="s">
        <v>587</v>
      </c>
      <c r="B9" s="46">
        <v>34</v>
      </c>
      <c r="C9" s="46">
        <v>281</v>
      </c>
      <c r="D9" s="46">
        <v>145</v>
      </c>
      <c r="E9" s="46">
        <v>159</v>
      </c>
      <c r="F9" s="46">
        <v>94</v>
      </c>
      <c r="G9" s="46">
        <v>694</v>
      </c>
      <c r="H9" s="46">
        <v>151</v>
      </c>
      <c r="I9" s="47">
        <v>1558</v>
      </c>
      <c r="J9" s="48">
        <v>1372</v>
      </c>
      <c r="K9" s="49">
        <f t="shared" si="0"/>
        <v>13.556851311953352</v>
      </c>
    </row>
    <row r="10" spans="1:11">
      <c r="A10" s="41" t="s">
        <v>588</v>
      </c>
      <c r="B10" s="46">
        <v>17</v>
      </c>
      <c r="C10" s="46">
        <v>147</v>
      </c>
      <c r="D10" s="46">
        <v>175</v>
      </c>
      <c r="E10" s="46">
        <v>127</v>
      </c>
      <c r="F10" s="46">
        <v>47</v>
      </c>
      <c r="G10" s="46">
        <v>405</v>
      </c>
      <c r="H10" s="46">
        <v>81</v>
      </c>
      <c r="I10" s="47">
        <v>999</v>
      </c>
      <c r="J10" s="48">
        <v>850</v>
      </c>
      <c r="K10" s="49">
        <f t="shared" si="0"/>
        <v>17.529411764705884</v>
      </c>
    </row>
    <row r="11" spans="1:11">
      <c r="A11" s="41" t="s">
        <v>589</v>
      </c>
      <c r="B11" s="46">
        <v>20</v>
      </c>
      <c r="C11" s="46">
        <v>28</v>
      </c>
      <c r="D11" s="46">
        <v>53</v>
      </c>
      <c r="E11" s="46">
        <v>70</v>
      </c>
      <c r="F11" s="46">
        <v>11</v>
      </c>
      <c r="G11" s="46">
        <v>162</v>
      </c>
      <c r="H11" s="46">
        <v>22</v>
      </c>
      <c r="I11" s="47">
        <v>366</v>
      </c>
      <c r="J11" s="48">
        <v>294</v>
      </c>
      <c r="K11" s="49">
        <f t="shared" si="0"/>
        <v>24.489795918367349</v>
      </c>
    </row>
    <row r="12" spans="1:11">
      <c r="A12" s="41" t="s">
        <v>590</v>
      </c>
      <c r="B12" s="46">
        <v>15</v>
      </c>
      <c r="C12" s="46">
        <v>29</v>
      </c>
      <c r="D12" s="46">
        <v>37</v>
      </c>
      <c r="E12" s="46">
        <v>37</v>
      </c>
      <c r="F12" s="46">
        <v>28</v>
      </c>
      <c r="G12" s="46">
        <v>136</v>
      </c>
      <c r="H12" s="46">
        <v>20</v>
      </c>
      <c r="I12" s="47">
        <v>302</v>
      </c>
      <c r="J12" s="48">
        <v>251</v>
      </c>
      <c r="K12" s="49">
        <f t="shared" si="0"/>
        <v>20.318725099601593</v>
      </c>
    </row>
    <row r="13" spans="1:11">
      <c r="A13" s="41" t="s">
        <v>591</v>
      </c>
      <c r="B13" s="46">
        <v>30</v>
      </c>
      <c r="C13" s="46">
        <v>67</v>
      </c>
      <c r="D13" s="46">
        <v>55</v>
      </c>
      <c r="E13" s="46">
        <v>115</v>
      </c>
      <c r="F13" s="46">
        <v>14</v>
      </c>
      <c r="G13" s="46">
        <v>279</v>
      </c>
      <c r="H13" s="46">
        <v>62</v>
      </c>
      <c r="I13" s="47">
        <v>622</v>
      </c>
      <c r="J13" s="48">
        <v>511</v>
      </c>
      <c r="K13" s="49">
        <f t="shared" si="0"/>
        <v>21.722113502935414</v>
      </c>
    </row>
    <row r="14" spans="1:11">
      <c r="A14" s="41" t="s">
        <v>592</v>
      </c>
      <c r="B14" s="46">
        <v>164</v>
      </c>
      <c r="C14" s="46">
        <v>1116</v>
      </c>
      <c r="D14" s="46">
        <v>687</v>
      </c>
      <c r="E14" s="46">
        <v>1918</v>
      </c>
      <c r="F14" s="46">
        <v>225</v>
      </c>
      <c r="G14" s="46">
        <v>2750</v>
      </c>
      <c r="H14" s="46">
        <v>457</v>
      </c>
      <c r="I14" s="47">
        <v>7317</v>
      </c>
      <c r="J14" s="48">
        <v>4545</v>
      </c>
      <c r="K14" s="49">
        <f t="shared" si="0"/>
        <v>60.990099009901002</v>
      </c>
    </row>
    <row r="15" spans="1:11">
      <c r="A15" s="41" t="s">
        <v>593</v>
      </c>
      <c r="B15" s="46">
        <v>132</v>
      </c>
      <c r="C15" s="46">
        <v>369</v>
      </c>
      <c r="D15" s="46">
        <v>251</v>
      </c>
      <c r="E15" s="46">
        <v>813</v>
      </c>
      <c r="F15" s="46">
        <v>68</v>
      </c>
      <c r="G15" s="46">
        <v>925</v>
      </c>
      <c r="H15" s="46">
        <v>174</v>
      </c>
      <c r="I15" s="47">
        <v>2732</v>
      </c>
      <c r="J15" s="48">
        <v>1814</v>
      </c>
      <c r="K15" s="49">
        <f t="shared" si="0"/>
        <v>50.606394707828002</v>
      </c>
    </row>
    <row r="16" spans="1:11">
      <c r="A16" s="41" t="s">
        <v>594</v>
      </c>
      <c r="B16" s="46">
        <v>89</v>
      </c>
      <c r="C16" s="46">
        <v>487</v>
      </c>
      <c r="D16" s="46">
        <v>298</v>
      </c>
      <c r="E16" s="46">
        <v>385</v>
      </c>
      <c r="F16" s="46">
        <v>147</v>
      </c>
      <c r="G16" s="46">
        <v>1082</v>
      </c>
      <c r="H16" s="46">
        <v>180</v>
      </c>
      <c r="I16" s="47">
        <v>2668</v>
      </c>
      <c r="J16" s="48">
        <v>2249</v>
      </c>
      <c r="K16" s="49">
        <f t="shared" si="0"/>
        <v>18.630502445531349</v>
      </c>
    </row>
    <row r="17" spans="1:11">
      <c r="A17" s="41" t="s">
        <v>595</v>
      </c>
      <c r="B17" s="46">
        <v>100</v>
      </c>
      <c r="C17" s="46">
        <v>504</v>
      </c>
      <c r="D17" s="46">
        <v>483</v>
      </c>
      <c r="E17" s="46">
        <v>525</v>
      </c>
      <c r="F17" s="46">
        <v>130</v>
      </c>
      <c r="G17" s="46">
        <v>1250</v>
      </c>
      <c r="H17" s="46">
        <v>285</v>
      </c>
      <c r="I17" s="47">
        <v>3277</v>
      </c>
      <c r="J17" s="48">
        <v>2596</v>
      </c>
      <c r="K17" s="49">
        <f t="shared" si="0"/>
        <v>26.232665639445301</v>
      </c>
    </row>
    <row r="18" spans="1:11">
      <c r="A18" s="41" t="s">
        <v>596</v>
      </c>
      <c r="B18" s="46">
        <v>32</v>
      </c>
      <c r="C18" s="46">
        <v>94</v>
      </c>
      <c r="D18" s="46">
        <v>111</v>
      </c>
      <c r="E18" s="46">
        <v>81</v>
      </c>
      <c r="F18" s="46">
        <v>17</v>
      </c>
      <c r="G18" s="46">
        <v>227</v>
      </c>
      <c r="H18" s="46">
        <v>62</v>
      </c>
      <c r="I18" s="47">
        <v>624</v>
      </c>
      <c r="J18" s="48">
        <v>549</v>
      </c>
      <c r="K18" s="49">
        <f t="shared" si="0"/>
        <v>13.661202185792348</v>
      </c>
    </row>
    <row r="19" spans="1:11">
      <c r="A19" s="41" t="s">
        <v>597</v>
      </c>
      <c r="B19" s="46">
        <v>277</v>
      </c>
      <c r="C19" s="46">
        <v>3487</v>
      </c>
      <c r="D19" s="46">
        <v>1989</v>
      </c>
      <c r="E19" s="46">
        <v>2525</v>
      </c>
      <c r="F19" s="46">
        <v>915</v>
      </c>
      <c r="G19" s="46">
        <v>8421</v>
      </c>
      <c r="H19" s="46">
        <v>2303</v>
      </c>
      <c r="I19" s="47">
        <v>19917</v>
      </c>
      <c r="J19" s="48">
        <v>16555</v>
      </c>
      <c r="K19" s="49">
        <f t="shared" si="0"/>
        <v>20.308064028994266</v>
      </c>
    </row>
    <row r="20" spans="1:11">
      <c r="A20" s="41" t="s">
        <v>598</v>
      </c>
      <c r="B20" s="46">
        <v>30</v>
      </c>
      <c r="C20" s="46">
        <v>155</v>
      </c>
      <c r="D20" s="46">
        <v>204</v>
      </c>
      <c r="E20" s="46">
        <v>165</v>
      </c>
      <c r="F20" s="46">
        <v>58</v>
      </c>
      <c r="G20" s="46">
        <v>507</v>
      </c>
      <c r="H20" s="46">
        <v>102</v>
      </c>
      <c r="I20" s="47">
        <v>1221</v>
      </c>
      <c r="J20" s="48">
        <v>1029</v>
      </c>
      <c r="K20" s="49">
        <f t="shared" si="0"/>
        <v>18.658892128279888</v>
      </c>
    </row>
    <row r="21" spans="1:11">
      <c r="A21" s="41" t="s">
        <v>599</v>
      </c>
      <c r="B21" s="46">
        <v>93</v>
      </c>
      <c r="C21" s="46">
        <v>1001</v>
      </c>
      <c r="D21" s="46">
        <v>694</v>
      </c>
      <c r="E21" s="46">
        <v>910</v>
      </c>
      <c r="F21" s="46">
        <v>181</v>
      </c>
      <c r="G21" s="46">
        <v>1964</v>
      </c>
      <c r="H21" s="46">
        <v>594</v>
      </c>
      <c r="I21" s="47">
        <v>5437</v>
      </c>
      <c r="J21" s="48">
        <v>4364</v>
      </c>
      <c r="K21" s="49">
        <f t="shared" si="0"/>
        <v>24.58753437213565</v>
      </c>
    </row>
    <row r="22" spans="1:11">
      <c r="A22" s="41" t="s">
        <v>600</v>
      </c>
      <c r="B22" s="46">
        <v>27</v>
      </c>
      <c r="C22" s="46">
        <v>177</v>
      </c>
      <c r="D22" s="46">
        <v>288</v>
      </c>
      <c r="E22" s="46">
        <v>176</v>
      </c>
      <c r="F22" s="46">
        <v>43</v>
      </c>
      <c r="G22" s="46">
        <v>460</v>
      </c>
      <c r="H22" s="46">
        <v>128</v>
      </c>
      <c r="I22" s="47">
        <v>1299</v>
      </c>
      <c r="J22" s="48">
        <v>1052</v>
      </c>
      <c r="K22" s="49">
        <f t="shared" si="0"/>
        <v>23.479087452471489</v>
      </c>
    </row>
    <row r="23" spans="1:11">
      <c r="A23" s="41" t="s">
        <v>601</v>
      </c>
      <c r="B23" s="46">
        <v>118</v>
      </c>
      <c r="C23" s="46">
        <v>875</v>
      </c>
      <c r="D23" s="46">
        <v>659</v>
      </c>
      <c r="E23" s="46">
        <v>958</v>
      </c>
      <c r="F23" s="46">
        <v>160</v>
      </c>
      <c r="G23" s="46">
        <v>1815</v>
      </c>
      <c r="H23" s="46">
        <v>478</v>
      </c>
      <c r="I23" s="47">
        <v>5063</v>
      </c>
      <c r="J23" s="48">
        <v>4093</v>
      </c>
      <c r="K23" s="49">
        <f t="shared" si="0"/>
        <v>23.698998289763011</v>
      </c>
    </row>
    <row r="24" spans="1:11">
      <c r="A24" s="41" t="s">
        <v>602</v>
      </c>
      <c r="B24" s="46">
        <v>45</v>
      </c>
      <c r="C24" s="46">
        <v>60</v>
      </c>
      <c r="D24" s="46">
        <v>49</v>
      </c>
      <c r="E24" s="46">
        <v>105</v>
      </c>
      <c r="F24" s="46">
        <v>17</v>
      </c>
      <c r="G24" s="46">
        <v>274</v>
      </c>
      <c r="H24" s="46">
        <v>45</v>
      </c>
      <c r="I24" s="47">
        <v>595</v>
      </c>
      <c r="J24" s="48">
        <v>525</v>
      </c>
      <c r="K24" s="49">
        <f t="shared" si="0"/>
        <v>13.333333333333329</v>
      </c>
    </row>
    <row r="25" spans="1:11">
      <c r="A25" s="41" t="s">
        <v>603</v>
      </c>
      <c r="B25" s="46">
        <v>49</v>
      </c>
      <c r="C25" s="46">
        <v>672</v>
      </c>
      <c r="D25" s="46">
        <v>219</v>
      </c>
      <c r="E25" s="46">
        <v>1187</v>
      </c>
      <c r="F25" s="46">
        <v>93</v>
      </c>
      <c r="G25" s="46">
        <v>1595</v>
      </c>
      <c r="H25" s="46">
        <v>242</v>
      </c>
      <c r="I25" s="47">
        <v>4057</v>
      </c>
      <c r="J25" s="48">
        <v>3096</v>
      </c>
      <c r="K25" s="49">
        <f t="shared" si="0"/>
        <v>31.040051679586554</v>
      </c>
    </row>
    <row r="26" spans="1:11">
      <c r="A26" s="41" t="s">
        <v>604</v>
      </c>
      <c r="B26" s="46">
        <v>33</v>
      </c>
      <c r="C26" s="46">
        <v>77</v>
      </c>
      <c r="D26" s="46">
        <v>83</v>
      </c>
      <c r="E26" s="46">
        <v>86</v>
      </c>
      <c r="F26" s="46">
        <v>31</v>
      </c>
      <c r="G26" s="46">
        <v>227</v>
      </c>
      <c r="H26" s="46">
        <v>51</v>
      </c>
      <c r="I26" s="47">
        <v>588</v>
      </c>
      <c r="J26" s="48">
        <v>523</v>
      </c>
      <c r="K26" s="49">
        <f t="shared" si="0"/>
        <v>12.428298279158696</v>
      </c>
    </row>
    <row r="27" spans="1:11">
      <c r="A27" s="41" t="s">
        <v>605</v>
      </c>
      <c r="B27" s="46">
        <v>54</v>
      </c>
      <c r="C27" s="46">
        <v>369</v>
      </c>
      <c r="D27" s="46">
        <v>171</v>
      </c>
      <c r="E27" s="46">
        <v>630</v>
      </c>
      <c r="F27" s="46">
        <v>47</v>
      </c>
      <c r="G27" s="46">
        <v>798</v>
      </c>
      <c r="H27" s="46">
        <v>123</v>
      </c>
      <c r="I27" s="47">
        <v>2192</v>
      </c>
      <c r="J27" s="48">
        <v>1358</v>
      </c>
      <c r="K27" s="49">
        <f t="shared" si="0"/>
        <v>61.413843888070687</v>
      </c>
    </row>
    <row r="28" spans="1:11">
      <c r="A28" s="41" t="s">
        <v>606</v>
      </c>
      <c r="B28" s="46">
        <v>339</v>
      </c>
      <c r="C28" s="46">
        <v>4655</v>
      </c>
      <c r="D28" s="46">
        <v>2322</v>
      </c>
      <c r="E28" s="46">
        <v>3224</v>
      </c>
      <c r="F28" s="46">
        <v>1109</v>
      </c>
      <c r="G28" s="46">
        <v>12005</v>
      </c>
      <c r="H28" s="46">
        <v>2662</v>
      </c>
      <c r="I28" s="47">
        <v>26316</v>
      </c>
      <c r="J28" s="48">
        <v>21580</v>
      </c>
      <c r="K28" s="49">
        <f t="shared" si="0"/>
        <v>21.946246524559783</v>
      </c>
    </row>
    <row r="29" spans="1:11">
      <c r="A29" s="41" t="s">
        <v>607</v>
      </c>
      <c r="B29" s="46">
        <v>40</v>
      </c>
      <c r="C29" s="46">
        <v>313</v>
      </c>
      <c r="D29" s="46">
        <v>249</v>
      </c>
      <c r="E29" s="46">
        <v>347</v>
      </c>
      <c r="F29" s="46">
        <v>63</v>
      </c>
      <c r="G29" s="46">
        <v>754</v>
      </c>
      <c r="H29" s="46">
        <v>209</v>
      </c>
      <c r="I29" s="47">
        <v>1975</v>
      </c>
      <c r="J29" s="48">
        <v>1589</v>
      </c>
      <c r="K29" s="49">
        <f t="shared" si="0"/>
        <v>24.29200755191944</v>
      </c>
    </row>
    <row r="30" spans="1:11">
      <c r="A30" s="41" t="s">
        <v>608</v>
      </c>
      <c r="B30" s="46">
        <v>22</v>
      </c>
      <c r="C30" s="46">
        <v>186</v>
      </c>
      <c r="D30" s="46">
        <v>82</v>
      </c>
      <c r="E30" s="46">
        <v>396</v>
      </c>
      <c r="F30" s="46">
        <v>22</v>
      </c>
      <c r="G30" s="46">
        <v>394</v>
      </c>
      <c r="H30" s="46">
        <v>55</v>
      </c>
      <c r="I30" s="47">
        <v>1157</v>
      </c>
      <c r="J30" s="48">
        <v>652</v>
      </c>
      <c r="K30" s="49">
        <f t="shared" si="0"/>
        <v>77.453987730061357</v>
      </c>
    </row>
    <row r="31" spans="1:11">
      <c r="A31" s="41" t="s">
        <v>609</v>
      </c>
      <c r="B31" s="46">
        <v>45</v>
      </c>
      <c r="C31" s="46">
        <v>509</v>
      </c>
      <c r="D31" s="46">
        <v>455</v>
      </c>
      <c r="E31" s="46">
        <v>358</v>
      </c>
      <c r="F31" s="46">
        <v>136</v>
      </c>
      <c r="G31" s="46">
        <v>1277</v>
      </c>
      <c r="H31" s="46">
        <v>302</v>
      </c>
      <c r="I31" s="47">
        <v>3082</v>
      </c>
      <c r="J31" s="48">
        <v>2686</v>
      </c>
      <c r="K31" s="49">
        <f t="shared" si="0"/>
        <v>14.743112434847362</v>
      </c>
    </row>
    <row r="32" spans="1:11">
      <c r="A32" s="41" t="s">
        <v>610</v>
      </c>
      <c r="B32" s="46">
        <v>29</v>
      </c>
      <c r="C32" s="46">
        <v>176</v>
      </c>
      <c r="D32" s="46">
        <v>109</v>
      </c>
      <c r="E32" s="46">
        <v>110</v>
      </c>
      <c r="F32" s="46">
        <v>59</v>
      </c>
      <c r="G32" s="46">
        <v>491</v>
      </c>
      <c r="H32" s="46">
        <v>113</v>
      </c>
      <c r="I32" s="47">
        <v>1087</v>
      </c>
      <c r="J32" s="48">
        <v>924</v>
      </c>
      <c r="K32" s="49">
        <f t="shared" si="0"/>
        <v>17.640692640692635</v>
      </c>
    </row>
    <row r="33" spans="1:24">
      <c r="A33" s="41" t="s">
        <v>611</v>
      </c>
      <c r="B33" s="51">
        <v>8</v>
      </c>
      <c r="C33" s="51">
        <v>44</v>
      </c>
      <c r="D33" s="51">
        <v>14</v>
      </c>
      <c r="E33" s="51">
        <v>39</v>
      </c>
      <c r="F33" s="51">
        <v>7</v>
      </c>
      <c r="G33" s="51">
        <v>67</v>
      </c>
      <c r="H33" s="51">
        <v>10</v>
      </c>
      <c r="I33" s="52">
        <v>189</v>
      </c>
      <c r="J33" s="48">
        <v>112</v>
      </c>
      <c r="K33" s="49">
        <f t="shared" si="0"/>
        <v>68.75</v>
      </c>
    </row>
    <row r="34" spans="1:24">
      <c r="A34" s="53"/>
      <c r="B34" s="51"/>
      <c r="C34" s="51"/>
      <c r="D34" s="51"/>
      <c r="E34" s="51"/>
      <c r="F34" s="51"/>
      <c r="G34" s="51"/>
      <c r="H34" s="51"/>
      <c r="I34" s="51"/>
      <c r="J34" s="48"/>
      <c r="K34" s="49"/>
    </row>
    <row r="35" spans="1:24">
      <c r="A35" s="54" t="s">
        <v>140</v>
      </c>
      <c r="B35" s="55">
        <f>SUM(B3:B33)</f>
        <v>2253</v>
      </c>
      <c r="C35" s="55">
        <f t="shared" ref="C35:I35" si="1">SUM(C3:C33)</f>
        <v>19641</v>
      </c>
      <c r="D35" s="55">
        <f t="shared" si="1"/>
        <v>11471</v>
      </c>
      <c r="E35" s="55">
        <f t="shared" si="1"/>
        <v>22461</v>
      </c>
      <c r="F35" s="55">
        <f t="shared" si="1"/>
        <v>4392</v>
      </c>
      <c r="G35" s="55">
        <f t="shared" si="1"/>
        <v>47210</v>
      </c>
      <c r="H35" s="55">
        <f t="shared" si="1"/>
        <v>10196</v>
      </c>
      <c r="I35" s="55">
        <f t="shared" si="1"/>
        <v>117624</v>
      </c>
      <c r="J35" s="56">
        <v>89650</v>
      </c>
      <c r="K35" s="57">
        <f t="shared" si="0"/>
        <v>31.203569436698274</v>
      </c>
      <c r="M35" s="373"/>
      <c r="N35" s="373"/>
      <c r="O35" s="373"/>
      <c r="P35" s="373"/>
      <c r="Q35" s="373"/>
      <c r="R35" s="6"/>
      <c r="S35" s="373"/>
      <c r="T35" s="6"/>
      <c r="U35" s="373"/>
      <c r="V35" s="6"/>
      <c r="W35" s="373"/>
      <c r="X35" s="373"/>
    </row>
    <row r="36" spans="1:24">
      <c r="A36" s="58"/>
      <c r="B36" s="379"/>
      <c r="C36" s="379"/>
      <c r="D36" s="379"/>
      <c r="E36" s="379"/>
      <c r="F36" s="379"/>
      <c r="G36" s="379"/>
      <c r="H36" s="379"/>
      <c r="I36" s="379"/>
      <c r="J36" s="59"/>
      <c r="K36" s="60"/>
      <c r="M36" s="373"/>
      <c r="N36" s="373"/>
      <c r="O36" s="373"/>
      <c r="P36" s="373"/>
      <c r="Q36" s="373"/>
      <c r="R36" s="373"/>
      <c r="S36" s="373"/>
      <c r="T36" s="373"/>
      <c r="U36" s="373"/>
      <c r="V36" s="373"/>
      <c r="W36" s="373"/>
      <c r="X36" s="373"/>
    </row>
    <row r="37" spans="1:24">
      <c r="M37" s="373"/>
      <c r="N37" s="373"/>
      <c r="O37" s="373"/>
      <c r="P37" s="373"/>
      <c r="Q37" s="373"/>
      <c r="R37" s="373"/>
      <c r="S37" s="373"/>
      <c r="T37" s="373"/>
      <c r="U37" s="373"/>
      <c r="V37" s="373"/>
      <c r="W37" s="373"/>
      <c r="X37" s="373"/>
    </row>
    <row r="38" spans="1:24">
      <c r="C38" s="41"/>
      <c r="D38" s="41"/>
      <c r="E38" s="41"/>
      <c r="F38" s="41"/>
      <c r="G38" s="41"/>
      <c r="H38" s="41"/>
      <c r="I38" s="41"/>
      <c r="J38" s="41"/>
      <c r="K38" s="41"/>
      <c r="M38" s="373"/>
      <c r="N38" s="373"/>
      <c r="O38" s="373"/>
      <c r="P38" s="6"/>
      <c r="Q38" s="373"/>
      <c r="R38" s="6"/>
      <c r="S38" s="373"/>
      <c r="T38" s="6"/>
      <c r="U38" s="373"/>
      <c r="V38" s="6"/>
      <c r="W38" s="373"/>
      <c r="X38" s="373"/>
    </row>
    <row r="39" spans="1:24">
      <c r="C39" s="41"/>
      <c r="D39" s="41"/>
      <c r="E39" s="41"/>
      <c r="F39" s="41"/>
      <c r="G39" s="41"/>
      <c r="H39" s="41"/>
      <c r="I39" s="41"/>
      <c r="J39" s="41"/>
      <c r="K39" s="41"/>
      <c r="L39" s="373"/>
      <c r="M39" s="373"/>
      <c r="N39" s="373"/>
      <c r="O39" s="373"/>
      <c r="P39" s="6"/>
      <c r="Q39" s="373"/>
      <c r="R39" s="6"/>
      <c r="S39" s="373"/>
      <c r="T39" s="6"/>
      <c r="U39" s="373"/>
      <c r="V39" s="373"/>
      <c r="W39" s="373"/>
      <c r="X39" s="373"/>
    </row>
    <row r="40" spans="1:24">
      <c r="A40" s="40" t="s">
        <v>105</v>
      </c>
      <c r="B40" s="40" t="s">
        <v>106</v>
      </c>
      <c r="J40" s="41"/>
      <c r="K40" s="373"/>
      <c r="L40" s="373"/>
      <c r="M40" s="373"/>
      <c r="N40" s="373"/>
      <c r="O40" s="373"/>
      <c r="P40" s="373"/>
      <c r="Q40" s="373"/>
      <c r="R40" s="373"/>
      <c r="S40" s="373"/>
      <c r="T40" s="6"/>
      <c r="U40" s="373"/>
      <c r="V40" s="6"/>
      <c r="W40" s="373"/>
      <c r="X40" s="373"/>
    </row>
    <row r="41" spans="1:24">
      <c r="A41" s="40" t="s">
        <v>107</v>
      </c>
      <c r="B41" s="40" t="s">
        <v>47</v>
      </c>
      <c r="J41" s="41"/>
      <c r="K41" s="373"/>
      <c r="L41" s="373"/>
      <c r="M41" s="373"/>
      <c r="N41" s="373"/>
      <c r="O41" s="373"/>
      <c r="P41" s="373"/>
      <c r="Q41" s="373"/>
      <c r="R41" s="373"/>
      <c r="S41" s="373"/>
      <c r="T41" s="373"/>
      <c r="U41" s="373"/>
      <c r="V41" s="6"/>
      <c r="W41" s="373"/>
      <c r="X41" s="373"/>
    </row>
    <row r="42" spans="1:24">
      <c r="J42" s="41"/>
      <c r="K42" s="373"/>
      <c r="L42" s="373"/>
      <c r="M42" s="373"/>
      <c r="N42" s="6"/>
      <c r="O42" s="373"/>
      <c r="P42" s="6"/>
      <c r="Q42" s="373"/>
      <c r="R42" s="6"/>
      <c r="S42" s="373"/>
      <c r="T42" s="6"/>
      <c r="U42" s="373"/>
      <c r="V42" s="373"/>
      <c r="W42" s="373"/>
      <c r="X42" s="373"/>
    </row>
    <row r="43" spans="1:24">
      <c r="J43" s="41"/>
      <c r="K43" s="373"/>
      <c r="L43" s="373"/>
      <c r="M43" s="373"/>
      <c r="N43" s="373"/>
      <c r="O43" s="373"/>
      <c r="P43" s="373"/>
      <c r="Q43" s="373"/>
      <c r="R43" s="373"/>
      <c r="S43" s="373"/>
      <c r="T43" s="373"/>
      <c r="U43" s="373"/>
      <c r="V43" s="373"/>
      <c r="W43" s="373"/>
      <c r="X43" s="373"/>
    </row>
    <row r="44" spans="1:24">
      <c r="J44" s="41"/>
      <c r="K44" s="373"/>
      <c r="L44" s="373"/>
      <c r="M44" s="373"/>
      <c r="N44" s="373"/>
      <c r="O44" s="373"/>
      <c r="P44" s="373"/>
      <c r="Q44" s="373"/>
      <c r="R44" s="6"/>
      <c r="S44" s="373"/>
      <c r="T44" s="6"/>
      <c r="U44" s="373"/>
      <c r="V44" s="373"/>
      <c r="W44" s="373"/>
      <c r="X44" s="373"/>
    </row>
    <row r="45" spans="1:24">
      <c r="J45" s="41"/>
      <c r="K45" s="373"/>
      <c r="L45" s="373"/>
      <c r="M45" s="373"/>
      <c r="N45" s="373"/>
      <c r="O45" s="373"/>
      <c r="P45" s="373"/>
      <c r="Q45" s="373"/>
      <c r="R45" s="373"/>
      <c r="S45" s="373"/>
      <c r="T45" s="6"/>
      <c r="U45" s="373"/>
      <c r="V45" s="373"/>
      <c r="W45" s="373"/>
      <c r="X45" s="373"/>
    </row>
    <row r="46" spans="1:24">
      <c r="J46" s="41"/>
      <c r="K46" s="373"/>
      <c r="L46" s="373"/>
      <c r="M46" s="373"/>
      <c r="N46" s="373"/>
      <c r="O46" s="373"/>
      <c r="P46" s="6"/>
      <c r="Q46" s="373"/>
      <c r="R46" s="6"/>
      <c r="S46" s="373"/>
      <c r="T46" s="6"/>
      <c r="U46" s="373"/>
      <c r="V46" s="6"/>
      <c r="W46" s="373"/>
      <c r="X46" s="373"/>
    </row>
    <row r="47" spans="1:24">
      <c r="J47" s="41"/>
      <c r="K47" s="373"/>
      <c r="L47" s="373"/>
      <c r="M47" s="373"/>
      <c r="N47" s="373"/>
      <c r="O47" s="373"/>
      <c r="P47" s="373"/>
      <c r="Q47" s="373"/>
      <c r="R47" s="373"/>
      <c r="S47" s="373"/>
      <c r="T47" s="373"/>
      <c r="U47" s="373"/>
      <c r="V47" s="6"/>
      <c r="W47" s="373"/>
      <c r="X47" s="373"/>
    </row>
    <row r="48" spans="1:24">
      <c r="J48" s="41"/>
      <c r="K48" s="373"/>
      <c r="L48" s="373"/>
      <c r="M48" s="373"/>
      <c r="N48" s="373"/>
      <c r="O48" s="373"/>
      <c r="P48" s="373"/>
      <c r="Q48" s="373"/>
      <c r="R48" s="373"/>
      <c r="S48" s="373"/>
      <c r="T48" s="6"/>
      <c r="U48" s="373"/>
      <c r="V48" s="6"/>
      <c r="W48" s="373"/>
      <c r="X48" s="373"/>
    </row>
    <row r="49" spans="10:24">
      <c r="J49" s="41"/>
      <c r="K49" s="373"/>
      <c r="L49" s="373"/>
      <c r="M49" s="373"/>
      <c r="N49" s="373"/>
      <c r="O49" s="373"/>
      <c r="P49" s="373"/>
      <c r="Q49" s="373"/>
      <c r="R49" s="373"/>
      <c r="S49" s="373"/>
      <c r="T49" s="6"/>
      <c r="U49" s="373"/>
      <c r="V49" s="6"/>
      <c r="W49" s="373"/>
      <c r="X49" s="373"/>
    </row>
    <row r="50" spans="10:24">
      <c r="J50" s="41"/>
      <c r="K50" s="373"/>
      <c r="L50" s="373"/>
      <c r="M50" s="373"/>
      <c r="N50" s="6"/>
      <c r="O50" s="373"/>
      <c r="P50" s="6"/>
      <c r="Q50" s="373"/>
      <c r="R50" s="6"/>
      <c r="S50" s="373"/>
      <c r="T50" s="6"/>
      <c r="U50" s="373"/>
      <c r="V50" s="373"/>
      <c r="W50" s="373"/>
      <c r="X50" s="373"/>
    </row>
    <row r="51" spans="10:24">
      <c r="J51" s="41"/>
      <c r="K51" s="373"/>
      <c r="L51" s="373"/>
      <c r="M51" s="373"/>
      <c r="N51" s="373"/>
      <c r="O51" s="373"/>
      <c r="P51" s="6"/>
      <c r="Q51" s="6"/>
      <c r="R51" s="6"/>
      <c r="S51" s="373"/>
      <c r="T51" s="6"/>
      <c r="U51" s="6"/>
      <c r="V51" s="6"/>
      <c r="W51" s="373"/>
      <c r="X51" s="373"/>
    </row>
    <row r="52" spans="10:24">
      <c r="J52" s="41"/>
      <c r="K52" s="373"/>
      <c r="L52" s="373"/>
      <c r="M52" s="373"/>
      <c r="N52" s="373"/>
      <c r="O52" s="373"/>
      <c r="P52" s="373"/>
      <c r="Q52" s="373"/>
      <c r="R52" s="6"/>
      <c r="S52" s="373"/>
      <c r="T52" s="6"/>
      <c r="U52" s="373"/>
      <c r="V52" s="6"/>
      <c r="W52" s="373"/>
      <c r="X52" s="373"/>
    </row>
    <row r="53" spans="10:24">
      <c r="J53" s="41"/>
      <c r="K53" s="373"/>
      <c r="L53" s="373"/>
      <c r="M53" s="373"/>
      <c r="N53" s="373"/>
      <c r="O53" s="373"/>
      <c r="P53" s="6"/>
      <c r="Q53" s="373"/>
      <c r="R53" s="6"/>
      <c r="S53" s="373"/>
      <c r="T53" s="6"/>
      <c r="U53" s="373"/>
      <c r="V53" s="6"/>
      <c r="W53" s="373"/>
      <c r="X53" s="373"/>
    </row>
    <row r="54" spans="10:24">
      <c r="J54" s="41"/>
      <c r="K54" s="373"/>
      <c r="L54" s="373"/>
      <c r="M54" s="373"/>
      <c r="N54" s="373"/>
      <c r="O54" s="373"/>
      <c r="P54" s="373"/>
      <c r="Q54" s="373"/>
      <c r="R54" s="373"/>
      <c r="S54" s="373"/>
      <c r="T54" s="373"/>
      <c r="U54" s="373"/>
      <c r="V54" s="6"/>
      <c r="W54" s="373"/>
      <c r="X54" s="373"/>
    </row>
    <row r="55" spans="10:24">
      <c r="J55" s="41"/>
      <c r="K55" s="373"/>
      <c r="L55" s="373"/>
      <c r="M55" s="373"/>
      <c r="N55" s="6"/>
      <c r="O55" s="6"/>
      <c r="P55" s="6"/>
      <c r="Q55" s="373"/>
      <c r="R55" s="6"/>
      <c r="S55" s="6"/>
      <c r="T55" s="6"/>
      <c r="U55" s="373"/>
      <c r="V55" s="6"/>
      <c r="W55" s="373"/>
      <c r="X55" s="373"/>
    </row>
    <row r="56" spans="10:24">
      <c r="J56" s="41"/>
      <c r="K56" s="373"/>
      <c r="L56" s="373"/>
      <c r="M56" s="373"/>
      <c r="N56" s="373"/>
      <c r="O56" s="373"/>
      <c r="P56" s="373"/>
      <c r="Q56" s="373"/>
      <c r="R56" s="373"/>
      <c r="S56" s="373"/>
      <c r="T56" s="6"/>
      <c r="U56" s="373"/>
      <c r="V56" s="373"/>
      <c r="W56" s="373"/>
      <c r="X56" s="373"/>
    </row>
    <row r="57" spans="10:24">
      <c r="J57" s="41"/>
      <c r="K57" s="373"/>
      <c r="L57" s="373"/>
      <c r="M57" s="373"/>
      <c r="N57" s="6"/>
      <c r="O57" s="373"/>
      <c r="P57" s="373"/>
      <c r="Q57" s="373"/>
      <c r="R57" s="6"/>
      <c r="S57" s="373"/>
      <c r="T57" s="6"/>
      <c r="U57" s="373"/>
      <c r="V57" s="6"/>
      <c r="W57" s="373"/>
      <c r="X57" s="373"/>
    </row>
    <row r="58" spans="10:24">
      <c r="J58" s="41"/>
      <c r="K58" s="373"/>
      <c r="L58" s="373"/>
      <c r="M58" s="373"/>
      <c r="N58" s="373"/>
      <c r="O58" s="373"/>
      <c r="P58" s="373"/>
      <c r="Q58" s="373"/>
      <c r="R58" s="373"/>
      <c r="S58" s="373"/>
      <c r="T58" s="6"/>
      <c r="U58" s="373"/>
      <c r="V58" s="373"/>
      <c r="W58" s="373"/>
      <c r="X58" s="373"/>
    </row>
    <row r="59" spans="10:24">
      <c r="J59" s="41"/>
      <c r="K59" s="373"/>
      <c r="L59" s="373"/>
      <c r="M59" s="373"/>
      <c r="N59" s="373"/>
      <c r="O59" s="373"/>
      <c r="P59" s="373"/>
      <c r="Q59" s="373"/>
      <c r="R59" s="6"/>
      <c r="S59" s="373"/>
      <c r="T59" s="6"/>
      <c r="U59" s="373"/>
      <c r="V59" s="6"/>
      <c r="W59" s="373"/>
      <c r="X59" s="373"/>
    </row>
    <row r="60" spans="10:24">
      <c r="J60" s="41"/>
      <c r="K60" s="373"/>
      <c r="L60" s="373"/>
      <c r="M60" s="373"/>
      <c r="N60" s="373"/>
      <c r="O60" s="373"/>
      <c r="P60" s="6"/>
      <c r="Q60" s="6"/>
      <c r="R60" s="6"/>
      <c r="S60" s="6"/>
      <c r="T60" s="6"/>
      <c r="U60" s="6"/>
      <c r="V60" s="6"/>
      <c r="W60" s="373"/>
      <c r="X60" s="373"/>
    </row>
    <row r="61" spans="10:24">
      <c r="J61" s="41"/>
      <c r="K61" s="373"/>
      <c r="L61" s="373"/>
      <c r="M61" s="373"/>
      <c r="N61" s="373"/>
      <c r="O61" s="373"/>
      <c r="P61" s="6"/>
      <c r="Q61" s="373"/>
      <c r="R61" s="6"/>
      <c r="S61" s="373"/>
      <c r="T61" s="6"/>
      <c r="U61" s="373"/>
      <c r="V61" s="6"/>
      <c r="W61" s="373"/>
      <c r="X61" s="373"/>
    </row>
    <row r="62" spans="10:24">
      <c r="J62" s="41"/>
      <c r="K62" s="373"/>
      <c r="L62" s="373"/>
      <c r="M62" s="373"/>
      <c r="N62" s="373"/>
      <c r="O62" s="373"/>
      <c r="P62" s="373"/>
      <c r="Q62" s="373"/>
      <c r="R62" s="373"/>
      <c r="S62" s="373"/>
      <c r="T62" s="373"/>
      <c r="U62" s="373"/>
      <c r="V62" s="6"/>
      <c r="W62" s="373"/>
      <c r="X62" s="373"/>
    </row>
    <row r="63" spans="10:24">
      <c r="J63" s="41"/>
      <c r="K63" s="373"/>
      <c r="L63" s="373"/>
      <c r="M63" s="373"/>
      <c r="N63" s="373"/>
      <c r="O63" s="373"/>
      <c r="P63" s="373"/>
      <c r="Q63" s="373"/>
      <c r="R63" s="373"/>
      <c r="S63" s="373"/>
      <c r="T63" s="6"/>
      <c r="U63" s="373"/>
      <c r="V63" s="6"/>
      <c r="W63" s="373"/>
      <c r="X63" s="373"/>
    </row>
    <row r="64" spans="10:24">
      <c r="J64" s="41"/>
      <c r="K64" s="373"/>
      <c r="L64" s="373"/>
      <c r="M64" s="373"/>
      <c r="N64" s="6"/>
      <c r="O64" s="6"/>
      <c r="P64" s="6"/>
      <c r="Q64" s="6"/>
      <c r="R64" s="6"/>
      <c r="S64" s="6"/>
      <c r="T64" s="6"/>
      <c r="U64" s="373"/>
      <c r="V64" s="6"/>
      <c r="W64" s="373"/>
      <c r="X64" s="373"/>
    </row>
    <row r="65" spans="10:24">
      <c r="J65" s="41"/>
      <c r="K65" s="373"/>
      <c r="L65" s="373"/>
      <c r="M65" s="373"/>
      <c r="N65" s="373"/>
      <c r="O65" s="373"/>
      <c r="P65" s="373"/>
      <c r="Q65" s="373"/>
      <c r="R65" s="373"/>
      <c r="S65" s="373"/>
      <c r="T65" s="6"/>
      <c r="U65" s="373"/>
      <c r="V65" s="373"/>
      <c r="W65" s="373"/>
      <c r="X65" s="373"/>
    </row>
    <row r="66" spans="10:24">
      <c r="J66" s="41"/>
      <c r="K66" s="373"/>
      <c r="L66" s="373"/>
      <c r="M66" s="373"/>
      <c r="N66" s="373"/>
      <c r="O66" s="373"/>
      <c r="P66" s="373"/>
      <c r="Q66" s="6"/>
      <c r="R66" s="6"/>
      <c r="S66" s="6"/>
      <c r="T66" s="6"/>
      <c r="U66" s="6"/>
      <c r="V66" s="6"/>
      <c r="W66" s="6"/>
      <c r="X66" s="6"/>
    </row>
    <row r="67" spans="10:24">
      <c r="J67" s="41"/>
      <c r="K67" s="373"/>
      <c r="L67" s="373"/>
      <c r="M67" s="373"/>
      <c r="N67" s="373"/>
      <c r="O67" s="373"/>
      <c r="P67" s="373"/>
      <c r="Q67" s="373"/>
      <c r="R67" s="6"/>
      <c r="S67" s="373"/>
      <c r="T67" s="6"/>
      <c r="U67" s="373"/>
      <c r="V67" s="373"/>
    </row>
    <row r="68" spans="10:24">
      <c r="J68" s="41"/>
      <c r="K68" s="373"/>
      <c r="L68" s="373"/>
      <c r="M68" s="373"/>
      <c r="N68" s="373"/>
      <c r="O68" s="373"/>
      <c r="P68" s="373"/>
      <c r="Q68" s="373"/>
      <c r="R68" s="373"/>
      <c r="S68" s="373"/>
      <c r="T68" s="6"/>
      <c r="U68" s="373"/>
      <c r="V68" s="373"/>
    </row>
    <row r="69" spans="10:24">
      <c r="J69" s="50"/>
      <c r="K69" s="373"/>
      <c r="L69" s="373"/>
      <c r="M69" s="373"/>
      <c r="N69" s="373"/>
      <c r="O69" s="373"/>
      <c r="P69" s="373"/>
      <c r="Q69" s="373"/>
      <c r="R69" s="373"/>
      <c r="S69" s="373"/>
      <c r="T69" s="373"/>
      <c r="U69" s="373"/>
      <c r="V69" s="373"/>
    </row>
    <row r="70" spans="10:24">
      <c r="K70" s="373"/>
      <c r="L70" s="373"/>
      <c r="M70" s="6"/>
      <c r="N70" s="6"/>
      <c r="O70" s="6"/>
      <c r="P70" s="6"/>
      <c r="Q70" s="6"/>
      <c r="R70" s="6"/>
      <c r="S70" s="6"/>
      <c r="T70" s="6"/>
    </row>
    <row r="71" spans="10:24">
      <c r="K71" s="373"/>
      <c r="L71" s="373"/>
      <c r="M71" s="373"/>
      <c r="N71" s="373"/>
      <c r="O71" s="373"/>
      <c r="P71" s="6"/>
      <c r="Q71" s="373"/>
      <c r="R71" s="6"/>
      <c r="S71" s="373"/>
      <c r="T71" s="6"/>
      <c r="U71" s="373"/>
      <c r="V71" s="373"/>
    </row>
    <row r="72" spans="10:24">
      <c r="K72" s="373"/>
      <c r="L72" s="373"/>
      <c r="M72" s="373"/>
      <c r="N72" s="373"/>
      <c r="O72" s="373"/>
      <c r="P72" s="373"/>
      <c r="Q72" s="373"/>
      <c r="R72" s="373"/>
      <c r="S72" s="373"/>
      <c r="T72" s="373"/>
      <c r="U72" s="373"/>
      <c r="V72" s="373"/>
    </row>
    <row r="73" spans="10:24">
      <c r="K73" s="373"/>
      <c r="L73" s="373"/>
      <c r="M73" s="373"/>
      <c r="N73" s="373"/>
      <c r="O73" s="373"/>
      <c r="P73" s="373"/>
      <c r="Q73" s="373"/>
      <c r="R73" s="373"/>
      <c r="S73" s="373"/>
      <c r="T73" s="373"/>
      <c r="U73" s="373"/>
      <c r="V73" s="373"/>
    </row>
    <row r="74" spans="10:24">
      <c r="K74" s="373"/>
      <c r="L74" s="373"/>
      <c r="M74" s="373"/>
      <c r="N74" s="6"/>
      <c r="O74" s="373"/>
      <c r="P74" s="6"/>
      <c r="Q74" s="373"/>
      <c r="R74" s="6"/>
      <c r="S74" s="373"/>
      <c r="T74" s="6"/>
      <c r="U74" s="373"/>
      <c r="V74" s="373"/>
    </row>
    <row r="75" spans="10:24">
      <c r="K75" s="373"/>
      <c r="L75" s="373"/>
      <c r="M75" s="373"/>
      <c r="N75" s="373"/>
      <c r="O75" s="373"/>
      <c r="P75" s="373"/>
      <c r="Q75" s="373"/>
      <c r="R75" s="373"/>
      <c r="S75" s="373"/>
      <c r="T75" s="373"/>
      <c r="U75" s="373"/>
      <c r="V75" s="373"/>
    </row>
    <row r="76" spans="10:24">
      <c r="K76" s="373"/>
      <c r="L76" s="373"/>
      <c r="M76" s="373"/>
      <c r="N76" s="373"/>
      <c r="O76" s="373"/>
      <c r="P76" s="373"/>
      <c r="Q76" s="373"/>
      <c r="R76" s="6"/>
      <c r="S76" s="373"/>
      <c r="T76" s="6"/>
      <c r="U76" s="373"/>
      <c r="V76" s="373"/>
    </row>
    <row r="77" spans="10:24">
      <c r="K77" s="373"/>
      <c r="L77" s="373"/>
      <c r="M77" s="373"/>
      <c r="N77" s="373"/>
      <c r="O77" s="373"/>
      <c r="P77" s="373"/>
      <c r="Q77" s="373"/>
      <c r="R77" s="373"/>
      <c r="S77" s="373"/>
      <c r="T77" s="6"/>
      <c r="U77" s="373"/>
      <c r="V77" s="373"/>
    </row>
    <row r="78" spans="10:24">
      <c r="K78" s="373"/>
      <c r="L78" s="373"/>
      <c r="M78" s="373"/>
      <c r="N78" s="373"/>
      <c r="O78" s="373"/>
      <c r="P78" s="373"/>
      <c r="Q78" s="373"/>
      <c r="R78" s="373"/>
      <c r="S78" s="373"/>
      <c r="T78" s="373"/>
      <c r="U78" s="373"/>
      <c r="V78" s="373"/>
    </row>
    <row r="79" spans="10:24">
      <c r="K79" s="373"/>
      <c r="L79" s="373"/>
      <c r="M79" s="373"/>
      <c r="N79" s="373"/>
      <c r="O79" s="373"/>
      <c r="P79" s="373"/>
      <c r="Q79" s="373"/>
      <c r="R79" s="373"/>
      <c r="S79" s="373"/>
      <c r="T79" s="373"/>
      <c r="U79" s="373"/>
      <c r="V79" s="373"/>
    </row>
    <row r="80" spans="10:24">
      <c r="K80" s="373"/>
      <c r="L80" s="373"/>
      <c r="M80" s="373"/>
      <c r="N80" s="373"/>
      <c r="O80" s="373"/>
      <c r="P80" s="373"/>
      <c r="Q80" s="373"/>
      <c r="R80" s="373"/>
      <c r="S80" s="373"/>
      <c r="T80" s="373"/>
      <c r="U80" s="373"/>
      <c r="V80" s="373"/>
    </row>
    <row r="81" spans="11:22">
      <c r="K81" s="373"/>
      <c r="L81" s="373"/>
      <c r="M81" s="373"/>
      <c r="N81" s="373"/>
      <c r="O81" s="373"/>
      <c r="P81" s="373"/>
      <c r="Q81" s="373"/>
      <c r="R81" s="373"/>
      <c r="S81" s="373"/>
      <c r="T81" s="373"/>
      <c r="U81" s="373"/>
      <c r="V81" s="373"/>
    </row>
    <row r="82" spans="11:22">
      <c r="K82" s="373"/>
      <c r="L82" s="373"/>
      <c r="M82" s="373"/>
      <c r="N82" s="373"/>
      <c r="O82" s="373"/>
      <c r="P82" s="6"/>
      <c r="Q82" s="373"/>
      <c r="R82" s="6"/>
      <c r="S82" s="373"/>
      <c r="T82" s="6"/>
      <c r="U82" s="373"/>
      <c r="V82" s="373"/>
    </row>
    <row r="83" spans="11:22">
      <c r="K83" s="373"/>
      <c r="L83" s="373"/>
      <c r="M83" s="373"/>
      <c r="N83" s="373"/>
      <c r="O83" s="373"/>
      <c r="P83" s="373"/>
      <c r="Q83" s="373"/>
      <c r="R83" s="373"/>
      <c r="S83" s="373"/>
      <c r="T83" s="6"/>
      <c r="U83" s="373"/>
      <c r="V83" s="373"/>
    </row>
    <row r="84" spans="11:22">
      <c r="K84" s="373"/>
      <c r="L84" s="373"/>
      <c r="M84" s="373"/>
      <c r="N84" s="373"/>
      <c r="O84" s="373"/>
      <c r="P84" s="373"/>
      <c r="Q84" s="373"/>
      <c r="R84" s="373"/>
      <c r="S84" s="373"/>
      <c r="T84" s="6"/>
      <c r="U84" s="373"/>
      <c r="V84" s="373"/>
    </row>
    <row r="85" spans="11:22">
      <c r="K85" s="373"/>
      <c r="L85" s="373"/>
      <c r="M85" s="373"/>
      <c r="N85" s="373"/>
      <c r="O85" s="373"/>
      <c r="P85" s="373"/>
      <c r="Q85" s="373"/>
      <c r="R85" s="373"/>
      <c r="S85" s="373"/>
      <c r="T85" s="6"/>
      <c r="U85" s="373"/>
      <c r="V85" s="373"/>
    </row>
    <row r="86" spans="11:22">
      <c r="K86" s="373"/>
      <c r="L86" s="373"/>
      <c r="M86" s="373"/>
      <c r="N86" s="373"/>
      <c r="O86" s="373"/>
      <c r="P86" s="373"/>
      <c r="Q86" s="373"/>
      <c r="R86" s="373"/>
      <c r="S86" s="373"/>
      <c r="T86" s="373"/>
      <c r="U86" s="373"/>
      <c r="V86" s="373"/>
    </row>
    <row r="87" spans="11:22">
      <c r="K87" s="373"/>
      <c r="L87" s="373"/>
      <c r="M87" s="373"/>
      <c r="N87" s="6"/>
      <c r="O87" s="6"/>
      <c r="P87" s="6"/>
      <c r="Q87" s="373"/>
      <c r="R87" s="6"/>
      <c r="S87" s="6"/>
      <c r="T87" s="6"/>
      <c r="U87" s="373"/>
      <c r="V87" s="373"/>
    </row>
    <row r="88" spans="11:22">
      <c r="K88" s="373"/>
      <c r="L88" s="373"/>
      <c r="M88" s="373"/>
      <c r="N88" s="373"/>
      <c r="O88" s="373"/>
      <c r="P88" s="373"/>
      <c r="Q88" s="373"/>
      <c r="R88" s="373"/>
      <c r="S88" s="373"/>
      <c r="T88" s="6"/>
      <c r="U88" s="373"/>
      <c r="V88" s="373"/>
    </row>
    <row r="89" spans="11:22">
      <c r="K89" s="373"/>
      <c r="L89" s="373"/>
      <c r="M89" s="373"/>
      <c r="N89" s="373"/>
      <c r="O89" s="373"/>
      <c r="P89" s="373"/>
      <c r="Q89" s="373"/>
      <c r="R89" s="6"/>
      <c r="S89" s="373"/>
      <c r="T89" s="6"/>
      <c r="U89" s="373"/>
      <c r="V89" s="373"/>
    </row>
    <row r="90" spans="11:22">
      <c r="K90" s="373"/>
      <c r="L90" s="373"/>
      <c r="M90" s="373"/>
      <c r="N90" s="373"/>
      <c r="O90" s="373"/>
      <c r="P90" s="373"/>
      <c r="Q90" s="373"/>
      <c r="R90" s="373"/>
      <c r="S90" s="373"/>
      <c r="T90" s="6"/>
      <c r="U90" s="373"/>
      <c r="V90" s="373"/>
    </row>
    <row r="91" spans="11:22">
      <c r="K91" s="373"/>
      <c r="L91" s="373"/>
      <c r="M91" s="373"/>
      <c r="N91" s="373"/>
      <c r="O91" s="373"/>
      <c r="P91" s="373"/>
      <c r="Q91" s="373"/>
      <c r="R91" s="6"/>
      <c r="S91" s="373"/>
      <c r="T91" s="6"/>
      <c r="U91" s="373"/>
      <c r="V91" s="373"/>
    </row>
    <row r="92" spans="11:22">
      <c r="K92" s="373"/>
      <c r="L92" s="373"/>
      <c r="M92" s="373"/>
      <c r="N92" s="373"/>
      <c r="O92" s="373"/>
      <c r="P92" s="373"/>
      <c r="Q92" s="373"/>
      <c r="R92" s="373"/>
      <c r="S92" s="373"/>
      <c r="T92" s="373"/>
      <c r="U92" s="373"/>
      <c r="V92" s="373"/>
    </row>
    <row r="93" spans="11:22">
      <c r="K93" s="373"/>
      <c r="L93" s="373"/>
      <c r="M93" s="373"/>
      <c r="N93" s="373"/>
      <c r="O93" s="373"/>
      <c r="P93" s="373"/>
      <c r="Q93" s="373"/>
      <c r="R93" s="6"/>
      <c r="S93" s="373"/>
      <c r="T93" s="6"/>
      <c r="U93" s="373"/>
      <c r="V93" s="373"/>
    </row>
    <row r="94" spans="11:22">
      <c r="K94" s="373"/>
      <c r="L94" s="373"/>
      <c r="M94" s="373"/>
      <c r="N94" s="373"/>
      <c r="O94" s="373"/>
      <c r="P94" s="373"/>
      <c r="Q94" s="373"/>
      <c r="R94" s="373"/>
      <c r="S94" s="373"/>
      <c r="T94" s="373"/>
      <c r="U94" s="373"/>
      <c r="V94" s="373"/>
    </row>
    <row r="95" spans="11:22">
      <c r="K95" s="373"/>
      <c r="L95" s="373"/>
      <c r="M95" s="373"/>
      <c r="N95" s="373"/>
      <c r="O95" s="373"/>
      <c r="P95" s="373"/>
      <c r="Q95" s="373"/>
      <c r="R95" s="373"/>
      <c r="S95" s="373"/>
      <c r="T95" s="6"/>
      <c r="U95" s="373"/>
      <c r="V95" s="373"/>
    </row>
    <row r="96" spans="11:22">
      <c r="K96" s="373"/>
      <c r="L96" s="373"/>
      <c r="M96" s="373"/>
      <c r="N96" s="6"/>
      <c r="O96" s="6"/>
      <c r="P96" s="6"/>
      <c r="Q96" s="373"/>
      <c r="R96" s="6"/>
      <c r="S96" s="6"/>
      <c r="T96" s="6"/>
      <c r="U96" s="373"/>
      <c r="V96" s="373"/>
    </row>
    <row r="97" spans="11:22">
      <c r="K97" s="373"/>
      <c r="L97" s="373"/>
      <c r="M97" s="373"/>
      <c r="N97" s="373"/>
      <c r="O97" s="373"/>
      <c r="P97" s="373"/>
      <c r="Q97" s="373"/>
      <c r="R97" s="373"/>
      <c r="S97" s="373"/>
      <c r="T97" s="6"/>
      <c r="U97" s="373"/>
      <c r="V97" s="373"/>
    </row>
    <row r="98" spans="11:22">
      <c r="K98" s="373"/>
      <c r="L98" s="373"/>
      <c r="M98" s="373"/>
      <c r="N98" s="373"/>
      <c r="O98" s="373"/>
      <c r="P98" s="373"/>
      <c r="Q98" s="373"/>
      <c r="R98" s="373"/>
      <c r="S98" s="373"/>
      <c r="T98" s="373"/>
      <c r="U98" s="373"/>
      <c r="V98" s="373"/>
    </row>
    <row r="99" spans="11:22">
      <c r="K99" s="373"/>
      <c r="L99" s="373"/>
      <c r="M99" s="373"/>
      <c r="N99" s="373"/>
      <c r="O99" s="373"/>
      <c r="P99" s="373"/>
      <c r="Q99" s="373"/>
      <c r="R99" s="6"/>
      <c r="S99" s="373"/>
      <c r="T99" s="6"/>
      <c r="U99" s="373"/>
      <c r="V99" s="373"/>
    </row>
    <row r="100" spans="11:22">
      <c r="K100" s="373"/>
      <c r="L100" s="373"/>
      <c r="M100" s="373"/>
      <c r="N100" s="373"/>
      <c r="O100" s="373"/>
      <c r="P100" s="373"/>
      <c r="Q100" s="373"/>
      <c r="R100" s="373"/>
      <c r="S100" s="373"/>
      <c r="T100" s="373"/>
      <c r="U100" s="373"/>
      <c r="V100" s="373"/>
    </row>
    <row r="101" spans="11:22">
      <c r="K101" s="373"/>
      <c r="L101" s="373"/>
      <c r="M101" s="373"/>
      <c r="N101" s="373"/>
      <c r="O101" s="373"/>
      <c r="P101" s="373"/>
      <c r="Q101" s="373"/>
      <c r="R101" s="373"/>
      <c r="S101" s="373"/>
      <c r="T101" s="373"/>
      <c r="U101" s="373"/>
      <c r="V101" s="373"/>
    </row>
    <row r="102" spans="11:22">
      <c r="K102" s="373"/>
      <c r="L102" s="373"/>
      <c r="M102" s="6"/>
      <c r="N102" s="6"/>
      <c r="O102" s="6"/>
      <c r="P102" s="6"/>
      <c r="Q102" s="6"/>
      <c r="R102" s="6"/>
      <c r="S102" s="6"/>
      <c r="T102" s="6"/>
      <c r="U102" s="6"/>
      <c r="V102"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7"/>
  <sheetViews>
    <sheetView showGridLines="0" zoomScale="80" zoomScaleNormal="80" workbookViewId="0">
      <selection activeCell="K28" sqref="K28"/>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20" t="s">
        <v>716</v>
      </c>
      <c r="B1" s="520"/>
      <c r="C1" s="520"/>
      <c r="D1" s="520"/>
      <c r="E1" s="520"/>
      <c r="F1" s="520"/>
      <c r="G1" s="520"/>
      <c r="H1" s="520"/>
      <c r="I1" s="520"/>
    </row>
    <row r="2" spans="1:22" ht="39" customHeight="1">
      <c r="A2" s="61" t="s">
        <v>94</v>
      </c>
      <c r="B2" s="62" t="s">
        <v>141</v>
      </c>
      <c r="C2" s="61" t="s">
        <v>109</v>
      </c>
      <c r="D2" s="62" t="s">
        <v>113</v>
      </c>
      <c r="E2" s="61" t="s">
        <v>111</v>
      </c>
      <c r="F2" s="62" t="s">
        <v>110</v>
      </c>
      <c r="G2" s="61" t="s">
        <v>112</v>
      </c>
      <c r="H2" s="62" t="s">
        <v>142</v>
      </c>
      <c r="I2" s="63" t="s">
        <v>143</v>
      </c>
      <c r="K2" s="357"/>
      <c r="L2" s="357"/>
      <c r="N2" s="357"/>
      <c r="O2" s="357"/>
      <c r="P2" s="357"/>
      <c r="Q2" s="357"/>
      <c r="R2" s="357"/>
    </row>
    <row r="3" spans="1:22">
      <c r="A3" s="191" t="s">
        <v>717</v>
      </c>
      <c r="B3" s="138">
        <v>7543</v>
      </c>
      <c r="C3" s="137">
        <v>1703</v>
      </c>
      <c r="D3" s="138">
        <v>3629</v>
      </c>
      <c r="E3" s="138">
        <v>8656</v>
      </c>
      <c r="F3" s="138">
        <v>16286</v>
      </c>
      <c r="G3" s="138">
        <v>15337</v>
      </c>
      <c r="H3" s="138">
        <v>39776</v>
      </c>
      <c r="I3" s="138">
        <v>92930</v>
      </c>
      <c r="K3" s="6"/>
      <c r="L3" s="6"/>
      <c r="M3" s="6"/>
      <c r="N3" s="6"/>
      <c r="O3" s="6"/>
      <c r="P3" s="6"/>
      <c r="Q3" s="6"/>
      <c r="R3" s="6"/>
    </row>
    <row r="4" spans="1:22">
      <c r="K4" s="6"/>
      <c r="L4" s="6"/>
      <c r="M4" s="6"/>
      <c r="N4" s="6"/>
      <c r="O4" s="6"/>
      <c r="P4" s="6"/>
      <c r="Q4" s="6"/>
      <c r="R4" s="6"/>
      <c r="S4" s="464"/>
      <c r="T4" s="464"/>
    </row>
    <row r="5" spans="1:22">
      <c r="J5" s="363"/>
      <c r="K5" s="138"/>
      <c r="L5" s="138"/>
      <c r="M5" s="138"/>
      <c r="N5" s="138"/>
      <c r="O5" s="138"/>
      <c r="P5" s="138"/>
      <c r="Q5" s="138"/>
      <c r="R5" s="138"/>
      <c r="S5" s="6"/>
      <c r="T5" s="6"/>
    </row>
    <row r="6" spans="1:22">
      <c r="J6" s="138"/>
      <c r="K6" s="138"/>
      <c r="L6" s="138"/>
      <c r="M6" s="138"/>
      <c r="N6" s="138"/>
      <c r="O6" s="138"/>
      <c r="P6" s="138"/>
      <c r="Q6" s="138"/>
      <c r="R6" s="6"/>
      <c r="S6" s="6"/>
    </row>
    <row r="7" spans="1:22">
      <c r="K7" s="6"/>
      <c r="L7" s="138"/>
      <c r="M7" s="138"/>
      <c r="N7" s="138"/>
      <c r="O7" s="138"/>
      <c r="P7" s="138"/>
      <c r="Q7" s="138"/>
      <c r="R7" s="138"/>
      <c r="S7" s="138"/>
      <c r="T7" s="442"/>
      <c r="U7" s="442"/>
      <c r="V7" s="442"/>
    </row>
    <row r="8" spans="1:22">
      <c r="K8" s="6"/>
      <c r="L8" s="6"/>
      <c r="M8" s="6"/>
      <c r="N8" s="6"/>
      <c r="O8" s="6"/>
      <c r="P8" s="6"/>
      <c r="Q8" s="6"/>
      <c r="R8" s="6"/>
      <c r="S8" s="442"/>
      <c r="T8" s="442"/>
      <c r="U8" s="357"/>
      <c r="V8" s="442"/>
    </row>
    <row r="9" spans="1:22">
      <c r="K9" s="6"/>
      <c r="L9" s="6"/>
      <c r="M9" s="6"/>
      <c r="N9" s="443"/>
      <c r="O9" s="443"/>
      <c r="P9" s="443"/>
      <c r="Q9" s="443"/>
      <c r="R9" s="443"/>
      <c r="S9" s="443"/>
      <c r="V9" s="442"/>
    </row>
    <row r="10" spans="1:22">
      <c r="G10" s="6"/>
      <c r="H10" s="6"/>
      <c r="I10" s="6"/>
      <c r="J10" s="6"/>
      <c r="L10" s="6"/>
      <c r="M10" s="6"/>
      <c r="N10" s="6"/>
      <c r="O10" s="6"/>
      <c r="P10" s="6"/>
      <c r="Q10" s="6"/>
      <c r="R10" s="6"/>
      <c r="S10" s="6"/>
    </row>
    <row r="11" spans="1:22">
      <c r="G11" s="6"/>
      <c r="H11" s="6"/>
      <c r="I11" s="6"/>
      <c r="J11" s="6"/>
    </row>
    <row r="12" spans="1:22">
      <c r="J12" s="138"/>
      <c r="L12" s="6"/>
      <c r="M12" s="434"/>
      <c r="N12" s="434"/>
      <c r="O12" s="434"/>
      <c r="P12" s="434"/>
      <c r="Q12" s="434"/>
      <c r="R12" s="434"/>
      <c r="S12" s="434"/>
      <c r="T12" s="434"/>
    </row>
    <row r="13" spans="1:22">
      <c r="M13" s="6"/>
      <c r="N13" s="6"/>
      <c r="O13" s="6"/>
      <c r="P13" s="6"/>
      <c r="Q13" s="6"/>
      <c r="R13" s="6"/>
      <c r="S13" s="6"/>
      <c r="T13" s="6"/>
    </row>
    <row r="14" spans="1:22">
      <c r="M14" s="6"/>
    </row>
    <row r="26" spans="1:2">
      <c r="A26" s="40" t="s">
        <v>105</v>
      </c>
      <c r="B26" s="40" t="s">
        <v>106</v>
      </c>
    </row>
    <row r="27" spans="1:2">
      <c r="A27" s="40" t="s">
        <v>107</v>
      </c>
      <c r="B27" s="40"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2023-03-15T17:32:09Z</dcterms:modified>
</cp:coreProperties>
</file>