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7.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drawings/drawing9.xml" ContentType="application/vnd.openxmlformats-officedocument.drawing+xml"/>
  <Override PartName="/xl/charts/chart18.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harts/chart19.xml" ContentType="application/vnd.openxmlformats-officedocument.drawingml.chart+xml"/>
  <Override PartName="/xl/drawings/drawing12.xml" ContentType="application/vnd.openxmlformats-officedocument.drawing+xml"/>
  <Override PartName="/xl/charts/chart20.xml" ContentType="application/vnd.openxmlformats-officedocument.drawingml.chart+xml"/>
  <Override PartName="/xl/drawings/drawing13.xml" ContentType="application/vnd.openxmlformats-officedocument.drawing+xml"/>
  <Override PartName="/xl/charts/chart21.xml" ContentType="application/vnd.openxmlformats-officedocument.drawingml.chart+xml"/>
  <Override PartName="/xl/drawings/drawing14.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15.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drawings/drawing17.xml" ContentType="application/vnd.openxmlformats-officedocument.drawing+xml"/>
  <Override PartName="/xl/charts/chart32.xml" ContentType="application/vnd.openxmlformats-officedocument.drawingml.chart+xml"/>
  <Override PartName="/xl/drawings/drawing18.xml" ContentType="application/vnd.openxmlformats-officedocument.drawing+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harts/chart35.xml" ContentType="application/vnd.openxmlformats-officedocument.drawingml.chart+xml"/>
  <Override PartName="/xl/drawings/drawing22.xml" ContentType="application/vnd.openxmlformats-officedocument.drawing+xml"/>
  <Override PartName="/xl/charts/chart36.xml" ContentType="application/vnd.openxmlformats-officedocument.drawingml.chart+xml"/>
  <Override PartName="/xl/drawings/drawing23.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26.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7950" yWindow="-30" windowWidth="20730" windowHeight="11760"/>
  </bookViews>
  <sheets>
    <sheet name="ÍNDICE" sheetId="33" r:id="rId1"/>
    <sheet name="DEMOGRAFÍA_1" sheetId="40" r:id="rId2"/>
    <sheet name="DEMOGRAFÍA_2" sheetId="1" r:id="rId3"/>
    <sheet name="TURISMO_1" sheetId="5" r:id="rId4"/>
    <sheet name="TURISMO_2" sheetId="6" r:id="rId5"/>
    <sheet name="TURISMO_3" sheetId="29" r:id="rId6"/>
    <sheet name="PARO_1" sheetId="41" r:id="rId7"/>
    <sheet name="PARO_2" sheetId="8" r:id="rId8"/>
    <sheet name="PARO_3" sheetId="26" r:id="rId9"/>
    <sheet name="PARO_4" sheetId="10" r:id="rId10"/>
    <sheet name="PARO_5" sheetId="13" r:id="rId11"/>
    <sheet name="PARO_6" sheetId="11" r:id="rId12"/>
    <sheet name="PARO_7" sheetId="27" r:id="rId13"/>
    <sheet name="PARO_8" sheetId="12" r:id="rId14"/>
    <sheet name="ERTES" sheetId="37" r:id="rId15"/>
    <sheet name="CONTRATOS_1" sheetId="39" r:id="rId16"/>
    <sheet name="CONTRATOS_2" sheetId="17" r:id="rId17"/>
    <sheet name="CONTRATOS_3" sheetId="18" r:id="rId18"/>
    <sheet name="CONTRATOS_4" sheetId="19" r:id="rId19"/>
    <sheet name="IPC_1" sheetId="20" r:id="rId20"/>
    <sheet name="IPC_2" sheetId="28" r:id="rId21"/>
    <sheet name="REF" sheetId="42" r:id="rId22"/>
    <sheet name="PIB" sheetId="44" r:id="rId23"/>
    <sheet name="AFILIADOS S.S._1" sheetId="21" r:id="rId24"/>
    <sheet name="AFILIADOS_S.S._2" sheetId="43" r:id="rId25"/>
    <sheet name="EMPRESAS S.S." sheetId="38" r:id="rId26"/>
    <sheet name="EPA_1" sheetId="23" r:id="rId27"/>
    <sheet name="EPA_2" sheetId="24" r:id="rId28"/>
  </sheets>
  <externalReferences>
    <externalReference r:id="rId29"/>
  </externalReferences>
  <calcPr calcId="162913"/>
</workbook>
</file>

<file path=xl/calcChain.xml><?xml version="1.0" encoding="utf-8"?>
<calcChain xmlns="http://schemas.openxmlformats.org/spreadsheetml/2006/main">
  <c r="E77" i="43" l="1"/>
  <c r="E76" i="43"/>
  <c r="E75" i="43"/>
  <c r="E74" i="43"/>
  <c r="E73" i="43"/>
  <c r="E72" i="43"/>
  <c r="E71" i="43"/>
  <c r="E70" i="43"/>
  <c r="E69" i="43"/>
  <c r="E68" i="43"/>
  <c r="E67" i="43"/>
  <c r="E66" i="43"/>
  <c r="E65" i="43"/>
  <c r="E64" i="43"/>
  <c r="E63" i="43"/>
  <c r="E62" i="43"/>
  <c r="E61" i="43"/>
  <c r="E60" i="43"/>
  <c r="E59" i="43"/>
  <c r="E58" i="43"/>
  <c r="E57" i="43"/>
  <c r="E56" i="43"/>
  <c r="F5" i="42"/>
  <c r="E5" i="42"/>
  <c r="F4" i="42"/>
  <c r="E4" i="42"/>
  <c r="L31" i="39"/>
  <c r="N30" i="39"/>
  <c r="M30" i="39"/>
  <c r="L30" i="39"/>
  <c r="N29" i="39"/>
  <c r="M29" i="39"/>
  <c r="L29" i="39"/>
  <c r="N28" i="39"/>
  <c r="M28" i="39"/>
  <c r="L28" i="39"/>
  <c r="N27" i="39"/>
  <c r="M27" i="39"/>
  <c r="L27" i="39"/>
  <c r="N26" i="39"/>
  <c r="M26" i="39"/>
  <c r="L26" i="39"/>
  <c r="N25" i="39"/>
  <c r="M25" i="39"/>
  <c r="L25" i="39"/>
  <c r="N24" i="39"/>
  <c r="M24" i="39"/>
  <c r="L24" i="39"/>
  <c r="N23" i="39"/>
  <c r="M23" i="39"/>
  <c r="L23" i="39"/>
  <c r="N22" i="39"/>
  <c r="M22" i="39"/>
  <c r="L22" i="39"/>
  <c r="N21" i="39"/>
  <c r="M21" i="39"/>
  <c r="L21" i="39"/>
  <c r="L20" i="39"/>
  <c r="K20" i="39"/>
  <c r="M20" i="39" s="1"/>
  <c r="C65" i="37"/>
  <c r="B65" i="37"/>
  <c r="P26" i="37"/>
  <c r="O26" i="37"/>
  <c r="E5" i="37"/>
  <c r="E6" i="37" s="1"/>
  <c r="E7" i="37" s="1"/>
  <c r="E8" i="37" s="1"/>
  <c r="E9" i="37" s="1"/>
  <c r="E10" i="37" s="1"/>
  <c r="E11" i="37" s="1"/>
  <c r="E12" i="37" s="1"/>
  <c r="E13" i="37" s="1"/>
  <c r="E14" i="37" s="1"/>
  <c r="E15" i="37" s="1"/>
  <c r="E16" i="37" s="1"/>
  <c r="E17" i="37" s="1"/>
  <c r="E18" i="37" s="1"/>
  <c r="E19" i="37" s="1"/>
  <c r="C5" i="37"/>
  <c r="C6" i="37" s="1"/>
  <c r="C7" i="37" s="1"/>
  <c r="C8" i="37" s="1"/>
  <c r="C9" i="37" s="1"/>
  <c r="C10" i="37" s="1"/>
  <c r="C11" i="37" s="1"/>
  <c r="C12" i="37" s="1"/>
  <c r="C13" i="37" s="1"/>
  <c r="C14" i="37" s="1"/>
  <c r="C15" i="37" s="1"/>
  <c r="C16" i="37" s="1"/>
  <c r="C17" i="37" s="1"/>
  <c r="C18" i="37" s="1"/>
  <c r="C19" i="37" s="1"/>
  <c r="D48" i="12"/>
  <c r="C48" i="12"/>
  <c r="B48" i="12"/>
  <c r="D43" i="12"/>
  <c r="C43" i="12"/>
  <c r="B43" i="12"/>
  <c r="B49" i="12" s="1"/>
  <c r="G21" i="12" s="1"/>
  <c r="D36" i="12"/>
  <c r="C36" i="12"/>
  <c r="B36" i="12"/>
  <c r="D31" i="12"/>
  <c r="C31" i="12"/>
  <c r="C37" i="12" s="1"/>
  <c r="H20" i="12" s="1"/>
  <c r="B31" i="12"/>
  <c r="B37" i="12" s="1"/>
  <c r="G20" i="12" s="1"/>
  <c r="D24" i="12"/>
  <c r="C24" i="12"/>
  <c r="B24" i="12"/>
  <c r="D19" i="12"/>
  <c r="D25" i="12" s="1"/>
  <c r="C19" i="12"/>
  <c r="C25" i="12" s="1"/>
  <c r="H19" i="12" s="1"/>
  <c r="B19" i="12"/>
  <c r="B25" i="12" s="1"/>
  <c r="G19" i="12" s="1"/>
  <c r="D12" i="12"/>
  <c r="C12" i="12"/>
  <c r="C13" i="12" s="1"/>
  <c r="H18" i="12" s="1"/>
  <c r="B12" i="12"/>
  <c r="J11" i="12"/>
  <c r="I11" i="12"/>
  <c r="H11" i="12"/>
  <c r="H12" i="12" s="1"/>
  <c r="G11" i="12"/>
  <c r="D7" i="12"/>
  <c r="D13" i="12" s="1"/>
  <c r="C7" i="12"/>
  <c r="B7" i="12"/>
  <c r="B13" i="12" s="1"/>
  <c r="G18" i="12" s="1"/>
  <c r="J6" i="12"/>
  <c r="I6" i="12"/>
  <c r="I12" i="12" s="1"/>
  <c r="H6" i="12"/>
  <c r="G6" i="12"/>
  <c r="G12" i="12" s="1"/>
  <c r="D12" i="27"/>
  <c r="C12" i="27"/>
  <c r="B12" i="27"/>
  <c r="D7" i="27"/>
  <c r="C7" i="27"/>
  <c r="B7" i="27"/>
  <c r="B13" i="27" s="1"/>
  <c r="H36" i="10"/>
  <c r="G36" i="10"/>
  <c r="I36" i="10" s="1"/>
  <c r="F36" i="10"/>
  <c r="E36" i="10"/>
  <c r="D36" i="10"/>
  <c r="C36" i="10"/>
  <c r="B36" i="10"/>
  <c r="I34" i="10"/>
  <c r="I33" i="10"/>
  <c r="I32" i="10"/>
  <c r="I31" i="10"/>
  <c r="I30" i="10"/>
  <c r="I29" i="10"/>
  <c r="I28" i="10"/>
  <c r="I27" i="10"/>
  <c r="I26" i="10"/>
  <c r="I25" i="10"/>
  <c r="I24" i="10"/>
  <c r="I23" i="10"/>
  <c r="I22" i="10"/>
  <c r="I21" i="10"/>
  <c r="I20" i="10"/>
  <c r="I19" i="10"/>
  <c r="I18" i="10"/>
  <c r="I17" i="10"/>
  <c r="I16" i="10"/>
  <c r="I15" i="10"/>
  <c r="I14" i="10"/>
  <c r="I13" i="10"/>
  <c r="I12" i="10"/>
  <c r="I11" i="10"/>
  <c r="I10" i="10"/>
  <c r="I9" i="10"/>
  <c r="I8" i="10"/>
  <c r="I7" i="10"/>
  <c r="I6" i="10"/>
  <c r="I5" i="10"/>
  <c r="I4" i="10"/>
  <c r="I35" i="8"/>
  <c r="K35" i="8" s="1"/>
  <c r="H35" i="8"/>
  <c r="G35" i="8"/>
  <c r="F35" i="8"/>
  <c r="E35" i="8"/>
  <c r="D35" i="8"/>
  <c r="C35" i="8"/>
  <c r="B35" i="8"/>
  <c r="K33" i="8"/>
  <c r="K32" i="8"/>
  <c r="K31" i="8"/>
  <c r="K30" i="8"/>
  <c r="K29" i="8"/>
  <c r="K28" i="8"/>
  <c r="K27" i="8"/>
  <c r="K26" i="8"/>
  <c r="K25" i="8"/>
  <c r="K24" i="8"/>
  <c r="K23" i="8"/>
  <c r="K22" i="8"/>
  <c r="K21" i="8"/>
  <c r="K20" i="8"/>
  <c r="K19" i="8"/>
  <c r="K18" i="8"/>
  <c r="K17" i="8"/>
  <c r="K16" i="8"/>
  <c r="K15" i="8"/>
  <c r="K14" i="8"/>
  <c r="K13" i="8"/>
  <c r="K12" i="8"/>
  <c r="K11" i="8"/>
  <c r="K10" i="8"/>
  <c r="K9" i="8"/>
  <c r="K8" i="8"/>
  <c r="K7" i="8"/>
  <c r="K6" i="8"/>
  <c r="K5" i="8"/>
  <c r="K4" i="8"/>
  <c r="K3" i="8"/>
  <c r="M55" i="41"/>
  <c r="P54" i="41"/>
  <c r="O54" i="41"/>
  <c r="M54" i="41"/>
  <c r="P53" i="41"/>
  <c r="O53" i="41"/>
  <c r="M53" i="41"/>
  <c r="P52" i="41"/>
  <c r="O52" i="41"/>
  <c r="M52" i="41"/>
  <c r="P51" i="41"/>
  <c r="O51" i="41"/>
  <c r="M51" i="41"/>
  <c r="P50" i="41"/>
  <c r="O50" i="41"/>
  <c r="M50" i="41"/>
  <c r="P49" i="41"/>
  <c r="O49" i="41"/>
  <c r="M49" i="41"/>
  <c r="P48" i="41"/>
  <c r="O48" i="41"/>
  <c r="M48" i="41"/>
  <c r="P47" i="41"/>
  <c r="O47" i="41"/>
  <c r="M47" i="41"/>
  <c r="P46" i="41"/>
  <c r="O46" i="41"/>
  <c r="M46" i="41"/>
  <c r="P45" i="41"/>
  <c r="O45" i="41"/>
  <c r="M45" i="41"/>
  <c r="P44" i="41"/>
  <c r="O44" i="41"/>
  <c r="M44" i="41"/>
  <c r="T15" i="6"/>
  <c r="O15" i="6"/>
  <c r="J15" i="6"/>
  <c r="E15" i="6"/>
  <c r="T14" i="6"/>
  <c r="O14" i="6"/>
  <c r="J14" i="6"/>
  <c r="E14" i="6"/>
  <c r="U13" i="6"/>
  <c r="T13" i="6"/>
  <c r="P13" i="6"/>
  <c r="O13" i="6"/>
  <c r="K13" i="6"/>
  <c r="J13" i="6"/>
  <c r="F13" i="6"/>
  <c r="E13" i="6"/>
  <c r="U12" i="6"/>
  <c r="T12" i="6"/>
  <c r="P12" i="6"/>
  <c r="O12" i="6"/>
  <c r="K12" i="6"/>
  <c r="J12" i="6"/>
  <c r="F12" i="6"/>
  <c r="E12" i="6"/>
  <c r="U11" i="6"/>
  <c r="T11" i="6"/>
  <c r="P11" i="6"/>
  <c r="O11" i="6"/>
  <c r="K11" i="6"/>
  <c r="J11" i="6"/>
  <c r="F11" i="6"/>
  <c r="E11" i="6"/>
  <c r="U10" i="6"/>
  <c r="T10" i="6"/>
  <c r="P10" i="6"/>
  <c r="O10" i="6"/>
  <c r="K10" i="6"/>
  <c r="J10" i="6"/>
  <c r="F10" i="6"/>
  <c r="E10" i="6"/>
  <c r="U6" i="6"/>
  <c r="T6" i="6"/>
  <c r="P6" i="6"/>
  <c r="O6" i="6"/>
  <c r="K6" i="6"/>
  <c r="J6" i="6"/>
  <c r="F6" i="6"/>
  <c r="E6" i="6"/>
  <c r="U5" i="6"/>
  <c r="T5" i="6"/>
  <c r="P5" i="6"/>
  <c r="O5" i="6"/>
  <c r="K5" i="6"/>
  <c r="J5" i="6"/>
  <c r="F5" i="6"/>
  <c r="E5" i="6"/>
  <c r="U4" i="6"/>
  <c r="T4" i="6"/>
  <c r="P4" i="6"/>
  <c r="O4" i="6"/>
  <c r="K4" i="6"/>
  <c r="J4" i="6"/>
  <c r="F4" i="6"/>
  <c r="E4" i="6"/>
  <c r="U35" i="40"/>
  <c r="S35" i="40"/>
  <c r="Q35" i="40"/>
  <c r="O35" i="40"/>
  <c r="M35" i="40"/>
  <c r="K35" i="40"/>
  <c r="I35" i="40"/>
  <c r="G35" i="40"/>
  <c r="E35" i="40"/>
  <c r="C35" i="40"/>
  <c r="U34" i="40"/>
  <c r="S34" i="40"/>
  <c r="Q34" i="40"/>
  <c r="O34" i="40"/>
  <c r="M34" i="40"/>
  <c r="K34" i="40"/>
  <c r="I34" i="40"/>
  <c r="G34" i="40"/>
  <c r="E34" i="40"/>
  <c r="C34" i="40"/>
  <c r="U33" i="40"/>
  <c r="S33" i="40"/>
  <c r="Q33" i="40"/>
  <c r="O33" i="40"/>
  <c r="M33" i="40"/>
  <c r="K33" i="40"/>
  <c r="I33" i="40"/>
  <c r="G33" i="40"/>
  <c r="E33" i="40"/>
  <c r="C33" i="40"/>
  <c r="U32" i="40"/>
  <c r="S32" i="40"/>
  <c r="Q32" i="40"/>
  <c r="O32" i="40"/>
  <c r="M32" i="40"/>
  <c r="K32" i="40"/>
  <c r="I32" i="40"/>
  <c r="G32" i="40"/>
  <c r="E32" i="40"/>
  <c r="C32" i="40"/>
  <c r="U31" i="40"/>
  <c r="S31" i="40"/>
  <c r="Q31" i="40"/>
  <c r="O31" i="40"/>
  <c r="M31" i="40"/>
  <c r="K31" i="40"/>
  <c r="I31" i="40"/>
  <c r="G31" i="40"/>
  <c r="E31" i="40"/>
  <c r="C31" i="40"/>
  <c r="U30" i="40"/>
  <c r="S30" i="40"/>
  <c r="Q30" i="40"/>
  <c r="O30" i="40"/>
  <c r="M30" i="40"/>
  <c r="K30" i="40"/>
  <c r="I30" i="40"/>
  <c r="G30" i="40"/>
  <c r="E30" i="40"/>
  <c r="C30" i="40"/>
  <c r="U29" i="40"/>
  <c r="S29" i="40"/>
  <c r="Q29" i="40"/>
  <c r="O29" i="40"/>
  <c r="M29" i="40"/>
  <c r="K29" i="40"/>
  <c r="I29" i="40"/>
  <c r="G29" i="40"/>
  <c r="E29" i="40"/>
  <c r="C29" i="40"/>
  <c r="U28" i="40"/>
  <c r="S28" i="40"/>
  <c r="Q28" i="40"/>
  <c r="O28" i="40"/>
  <c r="M28" i="40"/>
  <c r="K28" i="40"/>
  <c r="I28" i="40"/>
  <c r="G28" i="40"/>
  <c r="E28" i="40"/>
  <c r="C28" i="40"/>
  <c r="U27" i="40"/>
  <c r="S27" i="40"/>
  <c r="Q27" i="40"/>
  <c r="O27" i="40"/>
  <c r="M27" i="40"/>
  <c r="K27" i="40"/>
  <c r="I27" i="40"/>
  <c r="G27" i="40"/>
  <c r="E27" i="40"/>
  <c r="C27" i="40"/>
  <c r="U26" i="40"/>
  <c r="S26" i="40"/>
  <c r="Q26" i="40"/>
  <c r="O26" i="40"/>
  <c r="M26" i="40"/>
  <c r="K26" i="40"/>
  <c r="I26" i="40"/>
  <c r="G26" i="40"/>
  <c r="E26" i="40"/>
  <c r="C26" i="40"/>
  <c r="U25" i="40"/>
  <c r="S25" i="40"/>
  <c r="Q25" i="40"/>
  <c r="O25" i="40"/>
  <c r="M25" i="40"/>
  <c r="K25" i="40"/>
  <c r="I25" i="40"/>
  <c r="G25" i="40"/>
  <c r="E25" i="40"/>
  <c r="C25" i="40"/>
  <c r="U24" i="40"/>
  <c r="S24" i="40"/>
  <c r="Q24" i="40"/>
  <c r="O24" i="40"/>
  <c r="M24" i="40"/>
  <c r="K24" i="40"/>
  <c r="I24" i="40"/>
  <c r="G24" i="40"/>
  <c r="E24" i="40"/>
  <c r="C24" i="40"/>
  <c r="U23" i="40"/>
  <c r="S23" i="40"/>
  <c r="Q23" i="40"/>
  <c r="O23" i="40"/>
  <c r="M23" i="40"/>
  <c r="K23" i="40"/>
  <c r="I23" i="40"/>
  <c r="G23" i="40"/>
  <c r="E23" i="40"/>
  <c r="C23" i="40"/>
  <c r="U22" i="40"/>
  <c r="S22" i="40"/>
  <c r="Q22" i="40"/>
  <c r="O22" i="40"/>
  <c r="M22" i="40"/>
  <c r="K22" i="40"/>
  <c r="I22" i="40"/>
  <c r="G22" i="40"/>
  <c r="E22" i="40"/>
  <c r="C22" i="40"/>
  <c r="U21" i="40"/>
  <c r="S21" i="40"/>
  <c r="Q21" i="40"/>
  <c r="O21" i="40"/>
  <c r="M21" i="40"/>
  <c r="K21" i="40"/>
  <c r="I21" i="40"/>
  <c r="G21" i="40"/>
  <c r="E21" i="40"/>
  <c r="C21" i="40"/>
  <c r="U20" i="40"/>
  <c r="S20" i="40"/>
  <c r="Q20" i="40"/>
  <c r="O20" i="40"/>
  <c r="M20" i="40"/>
  <c r="K20" i="40"/>
  <c r="I20" i="40"/>
  <c r="G20" i="40"/>
  <c r="E20" i="40"/>
  <c r="C20" i="40"/>
  <c r="U19" i="40"/>
  <c r="S19" i="40"/>
  <c r="Q19" i="40"/>
  <c r="O19" i="40"/>
  <c r="M19" i="40"/>
  <c r="K19" i="40"/>
  <c r="I19" i="40"/>
  <c r="G19" i="40"/>
  <c r="E19" i="40"/>
  <c r="C19" i="40"/>
  <c r="U18" i="40"/>
  <c r="S18" i="40"/>
  <c r="Q18" i="40"/>
  <c r="O18" i="40"/>
  <c r="M18" i="40"/>
  <c r="K18" i="40"/>
  <c r="I18" i="40"/>
  <c r="G18" i="40"/>
  <c r="E18" i="40"/>
  <c r="C18" i="40"/>
  <c r="U17" i="40"/>
  <c r="S17" i="40"/>
  <c r="Q17" i="40"/>
  <c r="O17" i="40"/>
  <c r="M17" i="40"/>
  <c r="K17" i="40"/>
  <c r="I17" i="40"/>
  <c r="G17" i="40"/>
  <c r="E17" i="40"/>
  <c r="C17" i="40"/>
  <c r="U16" i="40"/>
  <c r="S16" i="40"/>
  <c r="Q16" i="40"/>
  <c r="O16" i="40"/>
  <c r="M16" i="40"/>
  <c r="K16" i="40"/>
  <c r="I16" i="40"/>
  <c r="G16" i="40"/>
  <c r="E16" i="40"/>
  <c r="C16" i="40"/>
  <c r="U15" i="40"/>
  <c r="S15" i="40"/>
  <c r="Q15" i="40"/>
  <c r="O15" i="40"/>
  <c r="M15" i="40"/>
  <c r="K15" i="40"/>
  <c r="I15" i="40"/>
  <c r="G15" i="40"/>
  <c r="E15" i="40"/>
  <c r="C15" i="40"/>
  <c r="U14" i="40"/>
  <c r="S14" i="40"/>
  <c r="Q14" i="40"/>
  <c r="O14" i="40"/>
  <c r="M14" i="40"/>
  <c r="K14" i="40"/>
  <c r="I14" i="40"/>
  <c r="G14" i="40"/>
  <c r="E14" i="40"/>
  <c r="C14" i="40"/>
  <c r="U13" i="40"/>
  <c r="S13" i="40"/>
  <c r="Q13" i="40"/>
  <c r="O13" i="40"/>
  <c r="M13" i="40"/>
  <c r="K13" i="40"/>
  <c r="I13" i="40"/>
  <c r="G13" i="40"/>
  <c r="E13" i="40"/>
  <c r="C13" i="40"/>
  <c r="U12" i="40"/>
  <c r="S12" i="40"/>
  <c r="Q12" i="40"/>
  <c r="O12" i="40"/>
  <c r="M12" i="40"/>
  <c r="K12" i="40"/>
  <c r="I12" i="40"/>
  <c r="G12" i="40"/>
  <c r="E12" i="40"/>
  <c r="C12" i="40"/>
  <c r="U11" i="40"/>
  <c r="S11" i="40"/>
  <c r="Q11" i="40"/>
  <c r="O11" i="40"/>
  <c r="M11" i="40"/>
  <c r="K11" i="40"/>
  <c r="I11" i="40"/>
  <c r="G11" i="40"/>
  <c r="E11" i="40"/>
  <c r="C11" i="40"/>
  <c r="U10" i="40"/>
  <c r="S10" i="40"/>
  <c r="Q10" i="40"/>
  <c r="O10" i="40"/>
  <c r="M10" i="40"/>
  <c r="K10" i="40"/>
  <c r="I10" i="40"/>
  <c r="G10" i="40"/>
  <c r="E10" i="40"/>
  <c r="C10" i="40"/>
  <c r="U9" i="40"/>
  <c r="S9" i="40"/>
  <c r="Q9" i="40"/>
  <c r="O9" i="40"/>
  <c r="M9" i="40"/>
  <c r="K9" i="40"/>
  <c r="I9" i="40"/>
  <c r="G9" i="40"/>
  <c r="E9" i="40"/>
  <c r="C9" i="40"/>
  <c r="U8" i="40"/>
  <c r="S8" i="40"/>
  <c r="Q8" i="40"/>
  <c r="O8" i="40"/>
  <c r="M8" i="40"/>
  <c r="K8" i="40"/>
  <c r="I8" i="40"/>
  <c r="G8" i="40"/>
  <c r="E8" i="40"/>
  <c r="C8" i="40"/>
  <c r="U7" i="40"/>
  <c r="S7" i="40"/>
  <c r="Q7" i="40"/>
  <c r="O7" i="40"/>
  <c r="M7" i="40"/>
  <c r="K7" i="40"/>
  <c r="I7" i="40"/>
  <c r="G7" i="40"/>
  <c r="E7" i="40"/>
  <c r="C7" i="40"/>
  <c r="U6" i="40"/>
  <c r="S6" i="40"/>
  <c r="Q6" i="40"/>
  <c r="O6" i="40"/>
  <c r="M6" i="40"/>
  <c r="K6" i="40"/>
  <c r="I6" i="40"/>
  <c r="G6" i="40"/>
  <c r="E6" i="40"/>
  <c r="C6" i="40"/>
  <c r="U5" i="40"/>
  <c r="S5" i="40"/>
  <c r="Q5" i="40"/>
  <c r="O5" i="40"/>
  <c r="M5" i="40"/>
  <c r="K5" i="40"/>
  <c r="I5" i="40"/>
  <c r="G5" i="40"/>
  <c r="E5" i="40"/>
  <c r="C5" i="40"/>
  <c r="U4" i="40"/>
  <c r="S4" i="40"/>
  <c r="Q4" i="40"/>
  <c r="O4" i="40"/>
  <c r="M4" i="40"/>
  <c r="K4" i="40"/>
  <c r="I4" i="40"/>
  <c r="G4" i="40"/>
  <c r="E4" i="40"/>
  <c r="C4" i="40"/>
  <c r="N20" i="39" l="1"/>
  <c r="C13" i="27"/>
  <c r="D13" i="27"/>
  <c r="J12" i="12"/>
  <c r="D37" i="12"/>
  <c r="C49" i="12"/>
  <c r="H21" i="12" s="1"/>
  <c r="D49" i="12"/>
</calcChain>
</file>

<file path=xl/sharedStrings.xml><?xml version="1.0" encoding="utf-8"?>
<sst xmlns="http://schemas.openxmlformats.org/spreadsheetml/2006/main" count="1728" uniqueCount="757">
  <si>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</si>
  <si>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</si>
  <si>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</si>
  <si>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</si>
  <si>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</si>
  <si>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</si>
  <si>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</si>
  <si>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</si>
  <si>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</si>
  <si>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</si>
  <si>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</si>
  <si>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</si>
  <si>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</si>
  <si>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</si>
  <si>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</si>
  <si>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</si>
  <si>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</si>
  <si>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</si>
  <si>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</si>
  <si>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</si>
  <si>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</si>
  <si>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</si>
  <si>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</si>
  <si>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</si>
  <si>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</si>
  <si>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</si>
  <si>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</si>
  <si>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</si>
  <si>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</si>
  <si>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</si>
  <si>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</si>
  <si>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</si>
  <si>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2011</t>
  </si>
  <si>
    <t>2012</t>
  </si>
  <si>
    <t>2013</t>
  </si>
  <si>
    <t>2014</t>
  </si>
  <si>
    <t>2015</t>
  </si>
  <si>
    <t>2016</t>
  </si>
  <si>
    <t>Cifras absolutas</t>
  </si>
  <si>
    <t>Porcentajes sobre el total de Canarias</t>
  </si>
  <si>
    <t>Variación interanual</t>
  </si>
  <si>
    <t>Tasas de variación interanual</t>
  </si>
  <si>
    <t>2017</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</si>
  <si>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</si>
  <si>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</si>
  <si>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</si>
  <si>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</si>
  <si>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</si>
  <si>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</si>
  <si>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</si>
  <si>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</si>
  <si>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</si>
  <si>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</si>
  <si>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</si>
  <si>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</si>
  <si>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</si>
  <si>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</si>
  <si>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</si>
  <si>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</si>
  <si>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</si>
  <si>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</si>
  <si>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</si>
  <si>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</si>
  <si>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</si>
  <si>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</si>
  <si>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</si>
  <si>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</si>
  <si>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</si>
  <si>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</si>
  <si>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</si>
  <si>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</si>
  <si>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</si>
  <si>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</si>
  <si>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</si>
  <si>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</si>
  <si>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</si>
  <si>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</si>
  <si>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</si>
  <si>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</si>
  <si>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</si>
  <si>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</si>
  <si>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</si>
  <si>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</si>
  <si>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</si>
  <si>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</si>
  <si>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</si>
  <si>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</si>
  <si>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</si>
  <si>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</si>
  <si>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</si>
  <si>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</si>
  <si>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</si>
  <si>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</si>
  <si>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</si>
  <si>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</si>
  <si>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</si>
  <si>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</si>
  <si>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</si>
  <si>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</si>
  <si>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</si>
  <si>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</si>
  <si>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</si>
  <si>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</si>
  <si>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</si>
  <si>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</si>
  <si>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</si>
  <si>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</si>
  <si>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</si>
  <si>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</si>
  <si>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</si>
  <si>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</si>
  <si>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</si>
  <si>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</si>
  <si>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</si>
  <si>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Total 2019</t>
  </si>
  <si>
    <t>%Var. 2019/18</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</si>
  <si>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</si>
  <si>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</si>
  <si>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</si>
  <si>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</si>
  <si>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</si>
  <si>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</si>
  <si>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</si>
  <si>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</si>
  <si>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</si>
  <si>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</si>
  <si>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</si>
  <si>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</si>
  <si>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</si>
  <si>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</si>
  <si>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</si>
  <si>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</si>
  <si>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</si>
  <si>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</si>
  <si>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</si>
  <si>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</si>
  <si>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</si>
  <si>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</si>
  <si>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</si>
  <si>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</si>
  <si>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</si>
  <si>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</si>
  <si>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Formación Profesional</t>
  </si>
  <si>
    <t>Estudios Universitarios</t>
  </si>
  <si>
    <t>Educación Secundaria</t>
  </si>
  <si>
    <t>Educación Primaria</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</si>
  <si>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</si>
  <si>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</si>
  <si>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</si>
  <si>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</si>
  <si>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</si>
  <si>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</si>
  <si>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</si>
  <si>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</si>
  <si>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</si>
  <si>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</si>
  <si>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</si>
  <si>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Evolución anual del Paro registrado en Canarias según sexos por porvincias e islas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</si>
  <si>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</si>
  <si>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</si>
  <si>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</si>
  <si>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</si>
  <si>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</si>
  <si>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</si>
  <si>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</si>
  <si>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</si>
  <si>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</si>
  <si>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</si>
  <si>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</si>
  <si>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</si>
  <si>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</si>
  <si>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</si>
  <si>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</si>
  <si>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</si>
  <si>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</si>
  <si>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</si>
  <si>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2020/19(%)</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</si>
  <si>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</si>
  <si>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</si>
  <si>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</si>
  <si>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</si>
  <si>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</si>
  <si>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</si>
  <si>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</si>
  <si>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</si>
  <si>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</si>
  <si>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</si>
  <si>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</si>
  <si>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</si>
  <si>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</si>
  <si>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</si>
  <si>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</si>
  <si>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</si>
  <si>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</si>
  <si>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</si>
  <si>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</si>
  <si>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</si>
  <si>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</si>
  <si>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</si>
  <si>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</si>
  <si>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</si>
  <si>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</si>
  <si>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</si>
  <si>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</si>
  <si>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</si>
  <si>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</si>
  <si>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</si>
  <si>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</si>
  <si>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</si>
  <si>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</si>
  <si>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</si>
  <si>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</si>
  <si>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</si>
  <si>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</si>
  <si>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</si>
  <si>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</si>
  <si>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</si>
  <si>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</si>
  <si>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</si>
  <si>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</si>
  <si>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</si>
  <si>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</si>
  <si>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</si>
  <si>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</si>
  <si>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</si>
  <si>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 xml:space="preserve">  1.- Siguiendo los mismos criterios de contabilización de la Seguridad Social, para las afiliaciones del Régimen General - Sistema Especial Agrario,  Régimen General - Sistema Especial de Empleados de Hogar,  Régimen de Autónomos - Sistema Especial de Trabajadores Agrarios,  Régimen Agrario por cuenta ajena y Régimen de Empleados del Hogar se contabilizan personas afiliadas y no afiliaciones.
Asimismo, para los regímenes agrarios (Régimen General - Sistema Especial Agrario, Régimen de Autónomos - Sistema Especial de Trabajadores Agrarios y el antiguo Régimen Agrario por cuenta ajena) se contabilizan las personas afiliadas cotizantes (tanto las activas como las no activas).</t>
  </si>
  <si>
    <t xml:space="preserve"> Notas de tabla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</si>
  <si>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</si>
  <si>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</si>
  <si>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</si>
  <si>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</si>
  <si>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</si>
  <si>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</si>
  <si>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</si>
  <si>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</si>
  <si>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</si>
  <si>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</si>
  <si>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</si>
  <si>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</si>
  <si>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</si>
  <si>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</si>
  <si>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</si>
  <si>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</si>
  <si>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</si>
  <si>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</si>
  <si>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</si>
  <si>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</si>
  <si>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</si>
  <si>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</si>
  <si>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</si>
  <si>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</si>
  <si>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</si>
  <si>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</si>
  <si>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</si>
  <si>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</si>
  <si>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</si>
  <si>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</si>
  <si>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</si>
  <si>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</si>
  <si>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</si>
  <si>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</si>
  <si>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</si>
  <si>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</si>
  <si>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</si>
  <si>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</si>
  <si>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</si>
  <si>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</si>
  <si>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</si>
  <si>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</si>
  <si>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</si>
  <si>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</si>
  <si>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</si>
  <si>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2020/19</t>
  </si>
  <si>
    <t>Paro registrado en Canarias según sexos por porvincias e islas</t>
  </si>
  <si>
    <t>Evolución Mensual Indice de Precios de Consumo. Base 2016. Provincia Santa Cruz de Tenerife</t>
  </si>
  <si>
    <t>Unidades: Índice</t>
  </si>
  <si>
    <t>Índice general</t>
  </si>
  <si>
    <t>Variación 2020/2019%</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</si>
  <si>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</si>
  <si>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</si>
  <si>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</si>
  <si>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</si>
  <si>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</si>
  <si>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</si>
  <si>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</si>
  <si>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</si>
  <si>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</si>
  <si>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</si>
  <si>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</si>
  <si>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</si>
  <si>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</si>
  <si>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</si>
  <si>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</si>
  <si>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</si>
  <si>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</si>
  <si>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</si>
  <si>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</si>
  <si>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</si>
  <si>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</si>
  <si>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</si>
  <si>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</si>
  <si>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</si>
  <si>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</si>
  <si>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</si>
  <si>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</si>
  <si>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</si>
  <si>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</si>
  <si>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</si>
  <si>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</si>
  <si>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</si>
  <si>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</si>
  <si>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</si>
  <si>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</si>
  <si>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</si>
  <si>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2017 Primer trimestre</t>
  </si>
  <si>
    <t xml:space="preserve">         2017 Segundo trimestre</t>
  </si>
  <si>
    <t xml:space="preserve">         2017 Tercer trimestre</t>
  </si>
  <si>
    <t xml:space="preserve">      TOTAL DE AFILIACIONES/INSCRIPCIONES</t>
  </si>
  <si>
    <t xml:space="preserve">         2017 Cuarto trimestre</t>
  </si>
  <si>
    <t xml:space="preserve">        TOTAL DE AFILIACIONES/INSCRIPCIONES EN ACTIVIDADES    CARACTERÍSTICAS DEL TURISMO</t>
  </si>
  <si>
    <t xml:space="preserve">      2019 Julio</t>
  </si>
  <si>
    <t xml:space="preserve">         2018 Primer trimestre</t>
  </si>
  <si>
    <t xml:space="preserve">        HOTELES Y SIMILARES</t>
  </si>
  <si>
    <t xml:space="preserve">      2019 Agosto</t>
  </si>
  <si>
    <t xml:space="preserve">         2018 Segundo trimestre</t>
  </si>
  <si>
    <t xml:space="preserve">         Hoteles y alojamientos similares</t>
  </si>
  <si>
    <t xml:space="preserve">      2019 Septiembre</t>
  </si>
  <si>
    <t xml:space="preserve">         2018 Tercer trimestre</t>
  </si>
  <si>
    <t xml:space="preserve">         Alojamientos turísticos y otros alojamientos de corta estancia</t>
  </si>
  <si>
    <t xml:space="preserve">      2019 Octubre</t>
  </si>
  <si>
    <t xml:space="preserve">         2018 Cuarto trimestre</t>
  </si>
  <si>
    <t xml:space="preserve">         Campings y aparcamientos para caravanas</t>
  </si>
  <si>
    <t xml:space="preserve">      2019 Noviembre</t>
  </si>
  <si>
    <t xml:space="preserve">         2019 Primer trimestre</t>
  </si>
  <si>
    <t xml:space="preserve">         Otros alojamientos</t>
  </si>
  <si>
    <t xml:space="preserve">      2019 Diciembre</t>
  </si>
  <si>
    <t xml:space="preserve">         2019 Segundo trimestre</t>
  </si>
  <si>
    <t xml:space="preserve">        RESTAURANTES Y SIMILARES</t>
  </si>
  <si>
    <t xml:space="preserve">      2020 Enero</t>
  </si>
  <si>
    <t xml:space="preserve">         2019 Tercer trimestre</t>
  </si>
  <si>
    <t xml:space="preserve">         Restaurantes y puestos de comidas</t>
  </si>
  <si>
    <t xml:space="preserve">      2020 Febrero</t>
  </si>
  <si>
    <t xml:space="preserve">         2019 Cuarto trimestre</t>
  </si>
  <si>
    <t xml:space="preserve">         Provisión de comidas preparadas para eventos</t>
  </si>
  <si>
    <t xml:space="preserve">      2020 Marzo</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</si>
  <si>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</si>
  <si>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</si>
  <si>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</si>
  <si>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</si>
  <si>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</si>
  <si>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</si>
  <si>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</si>
  <si>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</si>
  <si>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</si>
  <si>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</si>
  <si>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</si>
  <si>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</si>
  <si>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</si>
  <si>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</si>
  <si>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</si>
  <si>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</si>
  <si>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</si>
  <si>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</si>
  <si>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</si>
  <si>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</si>
  <si>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</si>
  <si>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</si>
  <si>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</si>
  <si>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</si>
  <si>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</si>
  <si>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</si>
  <si>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</si>
  <si>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</si>
  <si>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</si>
  <si>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</si>
  <si>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</si>
  <si>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</si>
  <si>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</si>
  <si>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</si>
  <si>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</si>
  <si>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</si>
  <si>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</si>
  <si>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</si>
  <si>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</si>
  <si>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RECAUDACIÓN LÍQUIDA ACUMULADA TOTAL</t>
  </si>
  <si>
    <t xml:space="preserve"> IGIC</t>
  </si>
  <si>
    <t>Recaudación líquida acumulada de los recursos del Régimen Económico y Fiscal de Canarias (REF)</t>
  </si>
  <si>
    <t xml:space="preserve">      2020 Abril</t>
  </si>
  <si>
    <t>Duración Determinada</t>
  </si>
  <si>
    <t>Indefinido</t>
  </si>
  <si>
    <t>Variación Interanual 20/19%</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</si>
  <si>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</si>
  <si>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</si>
  <si>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</si>
  <si>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</si>
  <si>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</si>
  <si>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</si>
  <si>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</si>
  <si>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</si>
  <si>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</si>
  <si>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</si>
  <si>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</si>
  <si>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</si>
  <si>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</si>
  <si>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</si>
  <si>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</si>
  <si>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</si>
  <si>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</si>
  <si>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</si>
  <si>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</si>
  <si>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</si>
  <si>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</si>
  <si>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</si>
  <si>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</si>
  <si>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</si>
  <si>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</si>
  <si>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</si>
  <si>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</si>
  <si>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</si>
  <si>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</si>
  <si>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</si>
  <si>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</si>
  <si>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 REGISTRADO POR MUNICIPIOS EN LA ISLA DE TENERIFE SEGÚN NIVEL FORMATIVO (a 31 de diciembre de cada año)</t>
  </si>
  <si>
    <t>PARO_1</t>
  </si>
  <si>
    <t>PARO_2</t>
  </si>
  <si>
    <t>PARO_3</t>
  </si>
  <si>
    <t>PARO_4</t>
  </si>
  <si>
    <t>PARO_5</t>
  </si>
  <si>
    <t>PARO_6</t>
  </si>
  <si>
    <t>PARO_7</t>
  </si>
  <si>
    <t>PARO_8</t>
  </si>
  <si>
    <t>PARO REGISTRADO EN LA ISLA DE TENERIFE SEGÚN ESTUDIOS TERMINADOS (DATOS MENSUALES)</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</si>
  <si>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</si>
  <si>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</si>
  <si>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</si>
  <si>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</si>
  <si>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</si>
  <si>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</si>
  <si>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</si>
  <si>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</si>
  <si>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</si>
  <si>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</si>
  <si>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</si>
  <si>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</si>
  <si>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ÍNDICE DE PRECIOS DE CONSUMO. BASE 2016 (DATOS MENSUALES)</t>
  </si>
  <si>
    <t>EVOLUCIÓN MENSUAL ÍNDICE DE PRECIOS DE CONSUMO. BASE 2016. PROVINCIA SANTA CRUZ DE TENERIFE</t>
  </si>
  <si>
    <t>RECAUDACIÓN LÍQUIDA ACUMULADA DE LOS RECURSOS DEL RÉGIMEN ECONÓMICO Y FISCAL DE CANARIAS (DATOS MENSUALES)</t>
  </si>
  <si>
    <t>IPC_1</t>
  </si>
  <si>
    <t>IPC_2</t>
  </si>
  <si>
    <t>REF</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</si>
  <si>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</si>
  <si>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</si>
  <si>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</si>
  <si>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</si>
  <si>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</si>
  <si>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</si>
  <si>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</si>
  <si>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</si>
  <si>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</si>
  <si>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</si>
  <si>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PARO REGISTRADO MENSUALMENTE EN LA ISLA DE TENERIFE SEGÚN SECTORES ECONÓMICOS (DATOS MENSUALES)</t>
  </si>
  <si>
    <t>Nº de Trabajadores afectados</t>
  </si>
  <si>
    <t>Nº Total de Solicitudes</t>
  </si>
  <si>
    <t>Total Isla de Tenerife</t>
  </si>
  <si>
    <t>Buenavista</t>
  </si>
  <si>
    <t>Granadilla</t>
  </si>
  <si>
    <t>Güimar</t>
  </si>
  <si>
    <t>La Laguna</t>
  </si>
  <si>
    <t>La Matanza</t>
  </si>
  <si>
    <t>Vilaflor</t>
  </si>
  <si>
    <t>ERTES</t>
  </si>
  <si>
    <t>EXPEDIENTES DE REGULACIÓN TEMPORAL DE EMPLEO EN LA ISLA DE TENERIFE POR MUNICIPIOS</t>
  </si>
  <si>
    <t xml:space="preserve">      2020 Mayo</t>
  </si>
  <si>
    <t>Dirección Provincial</t>
  </si>
  <si>
    <t>RÉGIMEN GENERAL (Sin incluir S.E Agrario S.E.E.Hogar) (1)</t>
  </si>
  <si>
    <t>RÉGIMEN GENERAL - Sistema Especial Agrario</t>
  </si>
  <si>
    <t>RÉGIMEN GENERAL - Sistema Especial Empleados Hogar</t>
  </si>
  <si>
    <t>VARONES</t>
  </si>
  <si>
    <t>NO CONSTA GÉNERO</t>
  </si>
  <si>
    <t>RÉGIMEN E. DE AUTÓNOMOS NO S.E.T.A.</t>
  </si>
  <si>
    <t>RÉGIMEN E. DE AUTÓNOMOS S.E.T.A.</t>
  </si>
  <si>
    <t>RÉGIMEN E. DE LA M. DEL CARBÓN</t>
  </si>
  <si>
    <t>RÉGIMEN E. DEL MAR  AJENA</t>
  </si>
  <si>
    <t>RÉGIMEN E. DEL MAR PROPIA</t>
  </si>
  <si>
    <t>Evolución Interanual Recaudación IGIC Acumulada</t>
  </si>
  <si>
    <t xml:space="preserve">      2020 Junio</t>
  </si>
  <si>
    <t>Evolución Expedientes de Regulación Temporal de Empleo en la Isla de Tenerife</t>
  </si>
  <si>
    <t>Fechas</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</si>
  <si>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</si>
  <si>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</si>
  <si>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</si>
  <si>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</si>
  <si>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</si>
  <si>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</si>
  <si>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</si>
  <si>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</si>
  <si>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</si>
  <si>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Contratos 2019</t>
  </si>
  <si>
    <t>Contratos 2020</t>
  </si>
  <si>
    <t>Var 2020/2019 %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</si>
  <si>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</si>
  <si>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</si>
  <si>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</si>
  <si>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</si>
  <si>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</si>
  <si>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</si>
  <si>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A. Agricultura, ganadería, silvicultura y pesca</t>
  </si>
  <si>
    <t xml:space="preserve">       B. Industrias extractivas</t>
  </si>
  <si>
    <t xml:space="preserve">       C. Industria manufacturera</t>
  </si>
  <si>
    <t xml:space="preserve">       D. Suministro de energía eléctrica, gas, vapor y aire acondicionado</t>
  </si>
  <si>
    <t xml:space="preserve">       E. Suministro de agua, actividades de saneamiento, gestión de residuos y descontaminación</t>
  </si>
  <si>
    <t xml:space="preserve">       F. Construcción</t>
  </si>
  <si>
    <t xml:space="preserve">       G. Comercio al por mayor y al por menor; reparación de vehículos de motor y motocicletas</t>
  </si>
  <si>
    <t xml:space="preserve">       H. Transporte y almacenamiento</t>
  </si>
  <si>
    <t xml:space="preserve">       I. Hostelería</t>
  </si>
  <si>
    <t xml:space="preserve">       J. Información y comunicaciones</t>
  </si>
  <si>
    <t xml:space="preserve">       K. Actividades financieras y de seguros</t>
  </si>
  <si>
    <t xml:space="preserve">       L. Actividades inmobiliarias</t>
  </si>
  <si>
    <t xml:space="preserve">       M. Actividades profesionales, científicas y técnicas</t>
  </si>
  <si>
    <t xml:space="preserve">       N. Actividades administrativas y servicios auxiliares</t>
  </si>
  <si>
    <t xml:space="preserve">       O. Administración pública y defensa; seguridad social obligatoria</t>
  </si>
  <si>
    <t xml:space="preserve">       P. Educación</t>
  </si>
  <si>
    <t xml:space="preserve">       Q. Actividades sanitarias y de servicios sociales</t>
  </si>
  <si>
    <t xml:space="preserve">       R. Actividades artísticas, recreativas y de entretenimiento</t>
  </si>
  <si>
    <t xml:space="preserve">       S. Otros servicios</t>
  </si>
  <si>
    <t xml:space="preserve">       T. Actividades de los hogares como empleadores y productores de bienes y servicios para uso propio</t>
  </si>
  <si>
    <t xml:space="preserve">       U. Actividades de organizaciones y organismos extraterritoriales</t>
  </si>
  <si>
    <t xml:space="preserve">      TOTAL</t>
  </si>
  <si>
    <t xml:space="preserve"> (P) Dato Provisional</t>
  </si>
  <si>
    <t>La CNAE es la Clasificación Nacional de Actividades Económicas y asigna un código a cada actividad económica de las que se pueden realizar. Dentro del CENAE -2009 hay varias clasificaciones por agregaciones sectoriales siendo la A21 una de ellas.</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</si>
  <si>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</si>
  <si>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</si>
  <si>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</si>
  <si>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</si>
  <si>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</si>
  <si>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</si>
  <si>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</si>
  <si>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 xml:space="preserve">      2020 Julio</t>
  </si>
  <si>
    <t>Empresas Inscritas</t>
  </si>
  <si>
    <t>Unidad de medida: euros</t>
  </si>
  <si>
    <t>Fuente: Gobierno de Canarias a partir de datos de Estado de Situación del REF (SEFLOGIC) y datos m@gin.</t>
  </si>
  <si>
    <t xml:space="preserve">      2020 Agosto</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</si>
  <si>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</si>
  <si>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</si>
  <si>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</si>
  <si>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Administración pública y defensa; seguridad social obligatoria</t>
  </si>
  <si>
    <t>Educación</t>
  </si>
  <si>
    <t>Actividades de los hogares como empleadores de personal doméstico; actividades de los hogares como productores de bienes y servicios para uso propio</t>
  </si>
  <si>
    <t>Actividades de organizaciones y organismos extraterritoriales</t>
  </si>
  <si>
    <t xml:space="preserve">      2020 Septiembre</t>
  </si>
  <si>
    <t>Ocupaciones Militares</t>
  </si>
  <si>
    <t>Trimestres</t>
  </si>
  <si>
    <r>
      <t>Evolución Mensual de las Afiliaciones e Inscripciones a la Seguridad Social en el Sector Turístico de la Isla de Tenerife</t>
    </r>
    <r>
      <rPr>
        <b/>
        <sz val="14"/>
        <color rgb="FFFF0000"/>
        <rFont val="Arial"/>
        <family val="2"/>
      </rPr>
      <t>*</t>
    </r>
  </si>
  <si>
    <t>Datos Mensuales de la Seguridad Social en el Sector Turístico de la Isla de Tenerife</t>
  </si>
  <si>
    <t>Series mensuales según lugar de residencia</t>
  </si>
  <si>
    <t>Series mensuales de afiliaciones según situaciones laborales por municipios de Tenerife</t>
  </si>
  <si>
    <t xml:space="preserve">Var. mensual % </t>
  </si>
  <si>
    <t>Afiliaciones según actividades económicas (A21) en la Isla de Tenerife por meses</t>
  </si>
  <si>
    <t>Los datos se ofrecen  mensuales desde Septiembre de 2020, ya que anteriormente se recibían datos trimestralmente.</t>
  </si>
  <si>
    <t>Empresas inscritas en la Seguridad Social según agregaciones de actividad económica en la Isla de Tenerife por meses.</t>
  </si>
  <si>
    <t xml:space="preserve">      2020 Octubre</t>
  </si>
  <si>
    <t>Enero</t>
  </si>
  <si>
    <t>Elaborado por el Servicio Técnico de Desarrollo Socioeconómico y Comercio</t>
  </si>
  <si>
    <t xml:space="preserve">      2020 Noviembre</t>
  </si>
  <si>
    <t xml:space="preserve">    2020M11</t>
  </si>
  <si>
    <t xml:space="preserve">      2020 Diciembre</t>
  </si>
  <si>
    <t xml:space="preserve">    2020M12</t>
  </si>
  <si>
    <t xml:space="preserve">      2021 Enero</t>
  </si>
  <si>
    <t xml:space="preserve">    2021M01</t>
  </si>
  <si>
    <t>Como se observa en el gráfico la población de la Isla de Tenerife se ha incrementado en los últimos 10 años en 20.049 personas. Lo anterior da como resultado la siguiente gráfica, la cual indica un crecimiento poblacional interanual positivo durante todos los periodos considerados, excepto entre los años 2011 y 2015. Como se puede observar el crecimiento de la población se aceleró a partir del año 2015 hasta la actualidad.</t>
  </si>
  <si>
    <t>Contratos 2021</t>
  </si>
  <si>
    <t>Var 2021/2020 %</t>
  </si>
  <si>
    <r>
      <t xml:space="preserve">Evolución anual del Paro registrado en Canarias 
</t>
    </r>
    <r>
      <rPr>
        <b/>
        <sz val="9"/>
        <rFont val="Arial"/>
        <family val="2"/>
      </rPr>
      <t>(a enero de cada año)</t>
    </r>
  </si>
  <si>
    <t>Variación 2021/2020%</t>
  </si>
  <si>
    <t>ADEJE</t>
  </si>
  <si>
    <t>ARAFO</t>
  </si>
  <si>
    <t>ARICO</t>
  </si>
  <si>
    <t>ARONA</t>
  </si>
  <si>
    <t>BUENAVISTA</t>
  </si>
  <si>
    <t>CANDELARIA</t>
  </si>
  <si>
    <t>EL ROSARIO</t>
  </si>
  <si>
    <t>EL SAUZAL</t>
  </si>
  <si>
    <t>EL TANQUE</t>
  </si>
  <si>
    <t>FASNIA</t>
  </si>
  <si>
    <t>GARACHICO</t>
  </si>
  <si>
    <t>GRANADILLA</t>
  </si>
  <si>
    <t>GUIA DE ISORA</t>
  </si>
  <si>
    <t>GUIMAR</t>
  </si>
  <si>
    <t>ICOD DE LOS VINOS</t>
  </si>
  <si>
    <t>LA GUANCHA</t>
  </si>
  <si>
    <t>LA LAGUNA</t>
  </si>
  <si>
    <t>LA MATANZA</t>
  </si>
  <si>
    <t>LA OROTAVA</t>
  </si>
  <si>
    <t>LA VICTORIA</t>
  </si>
  <si>
    <t>LOS REALEJOS</t>
  </si>
  <si>
    <t>LOS SILOS</t>
  </si>
  <si>
    <t>PUERTO DE LA CRUZ</t>
  </si>
  <si>
    <t>SAN JUAN DE LA RAMBLA</t>
  </si>
  <si>
    <t>SAN MIGUEL DE ABONA</t>
  </si>
  <si>
    <t>SANTA CRUZ DE TENERIFE</t>
  </si>
  <si>
    <t>SANTA URSULA</t>
  </si>
  <si>
    <t>SANTIAGO DEL TEIDE</t>
  </si>
  <si>
    <t>TACORONTE</t>
  </si>
  <si>
    <t>TEGUESTE</t>
  </si>
  <si>
    <t>VILAFLOR</t>
  </si>
  <si>
    <t>Total 2020</t>
  </si>
  <si>
    <t>%Var. 2020/19</t>
  </si>
  <si>
    <t xml:space="preserve">      2021 Febrero</t>
  </si>
  <si>
    <t>2021/20(%)</t>
  </si>
  <si>
    <t xml:space="preserve">Comparativa Interanual de la Evolución Mensual de las Principales Variables Turísticas </t>
  </si>
  <si>
    <t>Variación Interanual 21/20%</t>
  </si>
  <si>
    <t xml:space="preserve">    2021M02</t>
  </si>
  <si>
    <t xml:space="preserve">Nota: Datos actualizados al último dato disponible </t>
  </si>
  <si>
    <t xml:space="preserve">      2021 Marzo</t>
  </si>
  <si>
    <t xml:space="preserve">    2021M03</t>
  </si>
  <si>
    <t>Personas en edad de trabajar</t>
  </si>
  <si>
    <t xml:space="preserve">  Población desempleada</t>
  </si>
  <si>
    <t xml:space="preserve">      2021 Abril</t>
  </si>
  <si>
    <t>Acumulado</t>
  </si>
  <si>
    <t>Mensual</t>
  </si>
  <si>
    <t>HOSTELERÍA</t>
  </si>
  <si>
    <t>DESCONOCIDO</t>
  </si>
  <si>
    <t>COMERCIO AL POR MAYOR Y AL POR MENOR;  REPARACIÓN DE VEHÍCULOS DE MOTOR Y MOTOCICLETAS</t>
  </si>
  <si>
    <t>TRANSPORTE Y ALMACENAMIENTO</t>
  </si>
  <si>
    <t>ACTIVIDADES SANITARIAS Y DE SERVICIOS SOCIALES</t>
  </si>
  <si>
    <t>ACTIVIDADES ADMINISTRATIVAS Y SERVICIOS AUXILIARES</t>
  </si>
  <si>
    <t>ACTIVIDADES ARTÍSTICAS RECREATIVAS Y DE ENTRETENIMIENTO</t>
  </si>
  <si>
    <t>INDUSTRIA MANUFACTURERA</t>
  </si>
  <si>
    <t>OTROS SERVICIOS</t>
  </si>
  <si>
    <t>CONSTRUCCIÓN</t>
  </si>
  <si>
    <t>ACTIVIDADES PROFESIONALES, CIENTÍFICAS Y TÉCNICAS</t>
  </si>
  <si>
    <t>EDUCACIÓN</t>
  </si>
  <si>
    <t>INFORMACIÓN Y COMUNICACIONES</t>
  </si>
  <si>
    <t>AGRICULTURA, GANADERÍA, SILVICULTURA Y PESCA</t>
  </si>
  <si>
    <t>ACTIVIDADES INMOBILIARIAS</t>
  </si>
  <si>
    <t>SUMINISTRO DE AGUA, ACTIVIDADES DE SANEAMIENTO GESTIÓN DE RESIDUOS Y DESCONTAMINACIÓN</t>
  </si>
  <si>
    <t>ACTIVIDADES FINANCIERAS Y DE SEGUROS</t>
  </si>
  <si>
    <t>SUMINISTRO DE ENERGIA ELECTRICA, GAS, VAPOR Y AIRE ACONDICIONADO</t>
  </si>
  <si>
    <t>ADMINISTRACIÓN PÚBLICA Y DEFENSA;  SEGURIDAD SOCIAL OBLIGATORIA</t>
  </si>
  <si>
    <t>ACTIVIDADES DE ORGANIZACIONES Y ORGANISMOS EXTRATERRITORIALES</t>
  </si>
  <si>
    <t>INDUSTRIAS EXTRACTIVAS</t>
  </si>
  <si>
    <t>ACTIVIDADES DE LOS HOGARES COMO EMPLEADORES DE PERSONAL DOMÉSTICO; 
ACTIVIDADES DE LOS HOGARES COMO PRODUCTORES DE BIENES Y SERVICIOS PARA USO PROPIO</t>
  </si>
  <si>
    <t>Actividad Económica</t>
  </si>
  <si>
    <t>Expedientes de Regulación Temporal de Empleo en la Isla de Tenerife por Municipios</t>
  </si>
  <si>
    <t>Expedientes de Regulación Temporal de Empleo en la Isla de Tenerife según actividad económica</t>
  </si>
  <si>
    <t>El Expediente de Regulación Temporal de Empleo, más conocido como ERTE, es una medida de flexibilización laboral que se ha implementado con motivo de la pandemia del coronavirus y la declaración del Estado de Alarma, que habilita a la empresa para reducir la actividad laboral o suspender los contratos de trabajo.
Este procedimiento queda circunscrito a un periodo de tiempo debidamente acotado, a la conclusión del cual la empresa está obligada a recuperar las condiciones contractuales previas a la implementación del ERTE, así como a mantener los puestos de trabajo de los empleados que se han visto afectados. 
La información geográfica de las solicitudes hacen referencia a la localización de la empresa y no a la del centro de trabajo. La información sobre los trabajadores es la que aparece en las solicitudes en el momento de presentación de las mismas, por lo que no se tiene en cuenta las posibles subsanaciones que se hayan podido realizar o los posibles cambios que pudieran ocurrir durante la tramitación. No todas las solicitudes tienen información explotable sobre el número de trabajadores, la actividad económica, isla y/o municipio.
​Fuente de datos DGT (PLATEA Y PLATINO). Procesamiento de los datos OBECAN.​
Datos provisionales. La información mostrada puede ser objeto de revisión y/o subsanación en las sucesivas actualizaciones.</t>
  </si>
  <si>
    <t>Var 2021/2019 %</t>
  </si>
  <si>
    <t xml:space="preserve">    2021M04</t>
  </si>
  <si>
    <t>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Para poder extraer los datos a partir del mes de julio 2020, ante el cierre parcial de la oferta alojativa, se ha modificado el censo sobre el que se realiza la elevación incluyendo sólo aquellos establecimientos de los que se tiene confirmación directa que han estado abiertos en el periodo considerado.</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</si>
  <si>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</si>
  <si>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 xml:space="preserve">      2021 Mayo</t>
  </si>
  <si>
    <t xml:space="preserve">    2021M05</t>
  </si>
  <si>
    <t xml:space="preserve">      2021 Junio</t>
  </si>
  <si>
    <r>
      <t xml:space="preserve">Afiliaciones Residentes </t>
    </r>
    <r>
      <rPr>
        <b/>
        <sz val="16"/>
        <color rgb="FFFF0000"/>
        <rFont val="Arial"/>
        <family val="2"/>
      </rPr>
      <t>*</t>
    </r>
  </si>
  <si>
    <t>Datos PROVISIONALES acumulados hasta el 25 de Mayo 2021</t>
  </si>
  <si>
    <t>Victoria (La)</t>
  </si>
  <si>
    <t xml:space="preserve">Sauzal (El) </t>
  </si>
  <si>
    <t xml:space="preserve">Tanque (El) </t>
  </si>
  <si>
    <t>Telecomunicaciones</t>
  </si>
  <si>
    <t>Programación, consultoría y otras actividades relacionadas con la informática; servicios de información</t>
  </si>
  <si>
    <t>Investigación y desarrollo</t>
  </si>
  <si>
    <t>Actividades de servicios sociales</t>
  </si>
  <si>
    <t xml:space="preserve">    2021M06</t>
  </si>
  <si>
    <t>ZONA 1</t>
  </si>
  <si>
    <t>Estancia Med</t>
  </si>
  <si>
    <t>ZONA 2</t>
  </si>
  <si>
    <t>ZONA 3</t>
  </si>
  <si>
    <t xml:space="preserve">      2021 Julio</t>
  </si>
  <si>
    <t xml:space="preserve">      2021 Junio </t>
  </si>
  <si>
    <t>Población de 16 y más años según situación laboral. Comarcas de la Isla de Tenerife y Canarias, por trimestre.</t>
  </si>
  <si>
    <t xml:space="preserve">    2021M07</t>
  </si>
  <si>
    <t xml:space="preserve">      2021 Agosto</t>
  </si>
  <si>
    <t xml:space="preserve">    2021M08</t>
  </si>
  <si>
    <t>Venta y reparación de vehículos de motor y motocicletas</t>
  </si>
  <si>
    <t>Comercio al por mayor e intermediarios del comercio, excepto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</si>
  <si>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</si>
  <si>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</si>
  <si>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</si>
  <si>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</si>
  <si>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</si>
  <si>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</si>
  <si>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Edición</t>
  </si>
  <si>
    <t>Actividades cinematográficas, de vídeo y de programas de televisión, grabación de sonido y edición musical; actividades de programación y emisión de radio y televisión</t>
  </si>
  <si>
    <t>Servicios financieros, excepto seguros y fondos de pensiones</t>
  </si>
  <si>
    <t>Seguros, reaseguros y fondos de pensiones, excepto Seguridad Social obligatoria</t>
  </si>
  <si>
    <t>Actividades auxiliares a los servicios financieros y a los seguros</t>
  </si>
  <si>
    <t>Actividades jurídicas y de contabilidad; actividades de las sedes centrales; actividades de consultoría de gestión empresarial</t>
  </si>
  <si>
    <t>Servicios técnicos de arquitectura e ingeniería; ensayos y análisis técnicos</t>
  </si>
  <si>
    <t>Publicidad y estudios de mercado</t>
  </si>
  <si>
    <t>Otras actividades profesionales, científicas y técnicas; actividades veterinarias</t>
  </si>
  <si>
    <t>Actividades relacionadas con el empleo</t>
  </si>
  <si>
    <t>Actividades de agencias de viajes, operadores turísticos, servicios de reservas y actividades relacionadas con los mismos</t>
  </si>
  <si>
    <t>Actividades de seguridad e investigación; servicios a edificios y actividades de jardinería; actividades administrativas de oficina y otras actividades auxiliares a las empresas</t>
  </si>
  <si>
    <t>Actividades sanitarias</t>
  </si>
  <si>
    <t xml:space="preserve">Actividades de creación, artísticas y espectáculos; actividades de bibliotecas, archivos, museos y otras actividades culturales; actividades de juegos de azar y apuestas </t>
  </si>
  <si>
    <t>Actividades asociativas</t>
  </si>
  <si>
    <t>Reparación de ordenadores, efectos personales y artículos de uso doméstico</t>
  </si>
  <si>
    <t>Otros servicios personales</t>
  </si>
  <si>
    <t>Última actualización</t>
  </si>
  <si>
    <t>Datos publicados por temas</t>
  </si>
  <si>
    <t xml:space="preserve">Links </t>
  </si>
  <si>
    <t xml:space="preserve">      2021 Septiembre</t>
  </si>
  <si>
    <t>% sobre el total de la Isla</t>
  </si>
  <si>
    <t xml:space="preserve">      2021 Julio </t>
  </si>
  <si>
    <t xml:space="preserve">    2021M09</t>
  </si>
  <si>
    <t>Año 2020</t>
  </si>
  <si>
    <t>Enero 2021</t>
  </si>
  <si>
    <t>RESUMEN DE DATOS ACUMULADOS</t>
  </si>
  <si>
    <t>Año actual</t>
  </si>
  <si>
    <t>Año anterior</t>
  </si>
  <si>
    <t>Variación</t>
  </si>
  <si>
    <t>2021 Tercer trimestre</t>
  </si>
  <si>
    <t>Octubre 2021</t>
  </si>
  <si>
    <t>Variación 2021/2019%</t>
  </si>
  <si>
    <t>Paro 2019</t>
  </si>
  <si>
    <t>Paro 2020</t>
  </si>
  <si>
    <t>Paro 2021</t>
  </si>
  <si>
    <t>Variación Interanual del Paro Total Registrado en la Isla de Tenerife</t>
  </si>
  <si>
    <t>3º Trimestre 2021</t>
  </si>
  <si>
    <t>Mayo 2021 (ERTES  provincias Oct21)</t>
  </si>
  <si>
    <t xml:space="preserve">    2021M10</t>
  </si>
  <si>
    <t xml:space="preserve">      2021 Octubre</t>
  </si>
  <si>
    <t>* Datos de afiliados provisionales (P)</t>
  </si>
  <si>
    <t>Octubre-2021</t>
  </si>
  <si>
    <t>Mes de Noviembre 2021</t>
  </si>
  <si>
    <t xml:space="preserve">      2021 Noviembre</t>
  </si>
  <si>
    <t>Paro registrado en la Isla de Tenerife según sectores económicos - Noviembre 2021</t>
  </si>
  <si>
    <t>Noviembre 2021</t>
  </si>
  <si>
    <t>Paro registrado en la Isla deTenerife según estudios terminados  - Noviembre 2021</t>
  </si>
  <si>
    <t>Paro registrado en la Isla de Tenerife según ocupaciones - Noviembre 2021</t>
  </si>
  <si>
    <r>
      <rPr>
        <b/>
        <sz val="11"/>
        <rFont val="Calibri"/>
        <family val="2"/>
        <scheme val="minor"/>
      </rPr>
      <t>El número de personas desempleadas en Canarias al finalizar el mes de noviembre 2021 es de 206.431 lo que significa una disminución en -1.885 personas con relación al mes anterior, representando una reducción del -0,90% respecto al mes de octubre 2021. En relación al pasado año (noviembre 2020) se observa una disminución de -61.888 personas, lo que supone una reducción del paro del -23,07%.
La distribución por sexos del paro en Canarias nos indica que se reduce el paro en las mujeres en -1.407 (-1,19%), mientras que para los hombres disminuye en -478 (-0,53%) respecto al mes anterior. En relación al año anterior (noviembre 2020), en los hombres desciende el paro en -32.392 (-26,61%) y en las mujeres disminuyen en -29.496 (-20,12%).</t>
    </r>
    <r>
      <rPr>
        <b/>
        <sz val="11"/>
        <color rgb="FFFF0000"/>
        <rFont val="Calibri"/>
        <family val="2"/>
        <scheme val="minor"/>
      </rPr>
      <t xml:space="preserve">
</t>
    </r>
  </si>
  <si>
    <t>Contratos registrados en la Isla de Tenerife según sectores económicos -Noviembre</t>
  </si>
  <si>
    <t>Contratos registrados en la Isla deTenerife según estudios terminados  -  Noviembre 2021</t>
  </si>
  <si>
    <t>Contratos registrados en la Isla de Tenerife según ocupaciones  - Noviembre 2021</t>
  </si>
  <si>
    <r>
      <rPr>
        <sz val="9"/>
        <color rgb="FFFF0000"/>
        <rFont val="Calibri"/>
        <family val="2"/>
        <scheme val="minor"/>
      </rPr>
      <t>*</t>
    </r>
    <r>
      <rPr>
        <sz val="9"/>
        <color theme="1"/>
        <rFont val="Calibri"/>
        <family val="2"/>
        <scheme val="minor"/>
      </rPr>
      <t xml:space="preserve"> Notas de tabla: Los datos mensuales están disponibles desde mayo de 2020, ya que anteriormente se recibían datos trimestralmente. 
(P) Datos Provisional</t>
    </r>
  </si>
  <si>
    <t>La gráfica de la Evolución Mensual de las variables de Empleo en el Sector Turístico, nos muestra una clara divergencia en las tendencias entre ambas curvas creciente en el caso de las demandas de empleo y decreciente en las contrataciones a partir febrero de 2020, como consecuencia de la emergencia sanitaria ocasionada por el nuevo coronavirus y sus efectos directos sobre la economía y en concreto sobre este sector.
La variación interanual en el mes de noviembre 2021, en el caso de los contratos en el Sector Turístico es del 308,29% respecto a noviembre 2020, debido a que a pesar de la caída de las contrataciones como consecuencia del confinamiento domiciliario que afectó especialmente a este sector, comienza a mejorar en julio 2020 con la finalización del confinamiento el 21 de junio de ese mismo año, por lo que corresponde comparar el dato respecto a noviembre 2019, sin los efectos de la pandemia, donde todavía se observa una variación interanual de -5,6%. 
En el mismo sentido, los demandantes de empleo se reducen un 36% respecto a noviembre 2020, sin embargo, como dato significativo, respecto a noviembre de 2019, también se reducen un 8,55%.
Como dato favorable, podemos observar en la gráfica que comienza a a apreciarse ya una tendencia convergente en las curvas de ambas variables, lo cual refleja la progresiva recuperación del mercado laboral hacia valores anteriores a la crisis del Coronavirus.</t>
  </si>
  <si>
    <r>
      <rPr>
        <b/>
        <sz val="10"/>
        <rFont val="Arial"/>
        <family val="2"/>
      </rPr>
      <t>Los datos registrados a partir del mes de marzo 2020 reflejan el impacto extraordinario en el empleo producido por la crisis sanitaria del COVID-19. Este episodio ha cambiado la tendencia en la evolución del paro con que se inició el año 2020, dado que se inició con 91.389 desempleados registrados, reduciéndose en Febrero hasta los 89.708, comenzando el año 2021 con 122.335 personas desempleadas. 
El mes de noviembre de 2021, continúa con 89.748 personas desempleadas en Tenerife, lo que supone 739 desempleados menos en relación al mes anterior, representando una reducción del 1%.  En relación al pasado año (noviembre 2020) se observa una reducción de 27.033 personas, lo que supone un descenso del paro de -23,15%.</t>
    </r>
    <r>
      <rPr>
        <b/>
        <sz val="10"/>
        <color rgb="FFFF0000"/>
        <rFont val="Arial"/>
        <family val="2"/>
      </rPr>
      <t xml:space="preserve">
</t>
    </r>
    <r>
      <rPr>
        <b/>
        <sz val="10"/>
        <rFont val="Arial"/>
        <family val="2"/>
      </rPr>
      <t xml:space="preserve">La distribución por sexos del paro en Tenerife nos indica que el mes de noviembre 2021 se reduce el paro en 598 mujeres (-1,2%), mientras que para los hombres disminuye en 141 (-0,4%) respecto al mes anterior. </t>
    </r>
    <r>
      <rPr>
        <b/>
        <sz val="10"/>
        <color rgb="FFFF0000"/>
        <rFont val="Arial"/>
        <family val="2"/>
      </rPr>
      <t xml:space="preserve">
</t>
    </r>
    <r>
      <rPr>
        <b/>
        <sz val="10"/>
        <rFont val="Arial"/>
        <family val="2"/>
      </rPr>
      <t xml:space="preserve">Como se puede observa en el gráfico de la variación interanual del paro, a partir del mes de octubre, las curvas de los años 2019 y 2021 se cruzan, llegando a alcanzar niveles de desempleo incluso más bajos a los anteriores a la pandemia, con una variación interanual en el mes de noviembre entre dichos años del -1,58%. 
</t>
    </r>
  </si>
  <si>
    <t>MES DE OCTUBRE</t>
  </si>
  <si>
    <t>La Recaudación acumulada del IGIC en Canarias en el mes de octubre 2021, presenta una variación interanual del -1,59 %, lo que supone una reducción de -17.239.558,57€ respecto al año anterior.</t>
  </si>
  <si>
    <t>2021 tercer trimestre</t>
  </si>
  <si>
    <t>Evolución del PIB a precios de mercado  de Canarias a tercer trimestre de cada año.</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</si>
  <si>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2018 con excepción del retroceso a partir del 2009 coincidente con la contracción de la economía en dicho periodo, volviendo a recuperarse el crecimiento a partir del año 2014. 
Por el momento, no se encuentran disponibles datos más recientes del PIB a nivel Insular que nos permitan observar la evolución en el año 2019 y el impacto causado por la crisis del COVID19 durante el 2020 y 2021. Sin embargo, podemos tomar como referencia los datos de Canarias, ya que si observamos la gráfica de la evolución de las variaciones interanuales vemos que refleja una tendencia similar a la de Tenerife, con un retroceso desde el año 2009 y una tendencia de crecimiento económico a partir del 2014 hasta el 2019, para caer drásticamente en el tercer trimestre de 2020 con un -19,71% debido a los efectos de la pandemia. En el tercer trimestre de 2021, se observa una recuperación respecto al año anterior del 7,09%
</t>
  </si>
  <si>
    <t xml:space="preserve">El Producto Interior Bruto (PIB) generado por la economía canaria registró un crecimiento interanual del 7,9% en el tercer trimestre de 2021 en comparación con el mismo periodo del año anterior. Este dato, conocido como la variación real del PIB, fue 4,4 puntos porcentuales superior al registrado por la economía nacional. 
En términos trimestrales, el PIB canario se incrementa un 4,66% en comparación con el segundo trimestre de 2021, a nivel nacional la economía experimentó un crecimiento del 2,01%.
</t>
  </si>
  <si>
    <t>3º Trimestre 2021
Año 2018</t>
  </si>
  <si>
    <t>2021 Noviembre (p)</t>
  </si>
  <si>
    <t xml:space="preserve">2021 OCTUBRE </t>
  </si>
  <si>
    <t>2021 NOVIEMBRE (P)</t>
  </si>
  <si>
    <t xml:space="preserve">Los recientes datos provisionales, de afiliaciones según situaciones laborales publicados por el Instituto Canario de Estadística (ISTAC), referidos al mes de noviembre 2021, reflejan un aumento de 2.986 afiliaciones respecto al mes anterior octubre 2021, una variación entre ambos meses del 0,86%.
</t>
  </si>
  <si>
    <t xml:space="preserve">Los recientes datos de empresas inscirtas a la S.S. según según agragaciones de la actividad económica publicados por el Instituto Canario de Estadística (ISTAC), referidos al mes de noviembre 2021, reflejan un aumento de 157 empresas inscritas respecto al mes anterior, una variación entre ambos meses del 0,58%.
</t>
  </si>
  <si>
    <t>Noviembre 2021 (P)</t>
  </si>
  <si>
    <t xml:space="preserve"> Durante el mes de noviembre de 2021 se observa un aumento en las contrataciones respecto al mes anterior, con 5.084 contratos más registrados, lo que supone un aumento del 18% en las contrataciónes respecto a octubre 2021.  La variación interanual en el mes de noviembre 2021, es del 98,75% respecto a noviembre 2020 debido aún a los efectos de la pandemia sobre las contrataciones en dicho mes de 2020, sin embargo, a pesar de mejorar respecto al año anterior, corresponde comparar el dato respecto al noviembre 2019 sin los efectos de la pandemia, donde por primera vez, tenemos una variación positiva respecto a dicho mes en 2019 de 4,61%, lo que se traduce en que actualmente ya hemos superado los niveles de contrataciones anteriores a la pandemia.
En cuanto a la distribución de las contrataciones teniendo en cuenta el sexo, 16.712 fueron firmadas por hombres (50,2%), mientras que fueron contratadas 16.588 mujeres (49,8%), lo que supone una diferencia en las contrataciones por sexo de 124 contratos en favor del sexo masculino. 
Por otro lado, se observa gran diferencia en la tipología de contratos ya que de los 33.300 registrados en noviembre 2021, la contratación temporal representó el 86% frente al 14% de las contrataciones indefinidas.
</t>
  </si>
  <si>
    <t>El impacto de la crisis sanitaria por el coronavirus en el mercado laboral no solo ha tenido su reflejo en el incremento del paro, sino también en la reducción de las contrataciones. Si obsevamos la gráfica durante el 2020, se produjo una caída acelerada en las contrataciones desde el mes de febrero alcanzado en Abril el dato más bajo con una variación interanual en dicho mes del -77,25%. 
Debido a lo anterior, en el mes de noviembre 2021 se observa una variación interanual del 98,75% respecto a Noviembre 2020, sin embargo, si comparamos con las contrataciones registradas en noviembre de 2019 sin los efectos de la pandemia, podemos comprobar que por primera vez la curva de 2021 se cruza con la del año 2019, alcanzando una variación interanual entre ambos años en novimebre del 4,61%, valor positivo que nos sitúa en niveles de contratación superiores a los registrados con anterioridad a la crisis pandémica.</t>
  </si>
  <si>
    <t>SITUACIÓN DE AFILIADOS EN ALTA POR REGÍMENES, PROVINCIAS Y AUTONOMÍAS A 30 DE NOVIEMBRE 2021</t>
  </si>
  <si>
    <t>AFILIACIONES EN ALTA POR REGÍMENES, GÉNERO, PROVINCIAS Y COMUNIDADES AUTÓNOMAS A 30 DE NOVIEMBRE 2021</t>
  </si>
  <si>
    <t>Indice de Precios de Consumo. Base 2016 Noviembre 2021</t>
  </si>
  <si>
    <t xml:space="preserve">    2021M11</t>
  </si>
  <si>
    <t xml:space="preserve">La tasa de variación interanual del IPC en la Provincia de Santa Cruz de Tenerife se sitúa en el 5,1% en noviembre de 2021, 0,5 puntos por encima del registrado el mes anterior. La tasa de variación interanual a nivel estatal  toma el valor 5,5%.
La tasa de variación mensual de octubre se situó en el 0,5% y deja la variación en lo que va de año en el 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</si>
</sst>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
    <numFmt numFmtId="172" formatCode="mmm\-yy\ "/>
    <numFmt numFmtId="173" formatCode="#,##0.000\ _€;\-#,##0.000\ _€"/>
  </numFmts>
  <fonts count="96">
    <font>
      <sz val="11"/>
      <color theme="1"/>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1"/>
      <name val="Calibri"/>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b/>
      <sz val="10"/>
      <color theme="3" tint="-0.249977111117893"/>
      <name val="Arial"/>
      <family val="2"/>
    </font>
    <font>
      <sz val="10"/>
      <color theme="3" tint="-0.249977111117893"/>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b/>
      <sz val="11"/>
      <color theme="3" tint="-0.499984740745262"/>
      <name val="Arial"/>
      <family val="2"/>
    </font>
    <font>
      <b/>
      <sz val="12"/>
      <color theme="2" tint="-0.749992370372631"/>
      <name val="Arial"/>
      <family val="2"/>
    </font>
    <font>
      <sz val="10"/>
      <color theme="2" tint="-0.749992370372631"/>
      <name val="Arial"/>
      <family val="2"/>
    </font>
    <font>
      <b/>
      <sz val="10"/>
      <color theme="2" tint="-0.749992370372631"/>
      <name val="Arial"/>
      <family val="2"/>
    </font>
    <font>
      <b/>
      <sz val="10"/>
      <color theme="2" tint="-0.89999084444715716"/>
      <name val="Arial"/>
      <family val="2"/>
    </font>
    <font>
      <b/>
      <sz val="11"/>
      <color theme="0"/>
      <name val="Calibri"/>
      <family val="2"/>
      <scheme val="minor"/>
    </font>
    <font>
      <b/>
      <sz val="8"/>
      <name val="Verdana"/>
      <family val="2"/>
    </font>
    <font>
      <b/>
      <sz val="10"/>
      <name val="Tahoma"/>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sz val="10"/>
      <color indexed="8"/>
      <name val="Arial"/>
      <family val="2"/>
    </font>
    <font>
      <b/>
      <sz val="8"/>
      <color theme="3"/>
      <name val="Arial"/>
      <family val="2"/>
    </font>
    <font>
      <b/>
      <sz val="14"/>
      <color rgb="FFFF0000"/>
      <name val="Arial"/>
      <family val="2"/>
    </font>
    <font>
      <sz val="8"/>
      <color rgb="FFFF0000"/>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rgb="FFFF0000"/>
      <name val="Arial"/>
      <family val="2"/>
    </font>
    <font>
      <b/>
      <sz val="16"/>
      <color theme="0" tint="-0.499984740745262"/>
      <name val="Calibri"/>
      <family val="2"/>
    </font>
    <font>
      <b/>
      <sz val="10"/>
      <color theme="0"/>
      <name val="Calibri"/>
      <family val="2"/>
      <scheme val="minor"/>
    </font>
    <font>
      <b/>
      <sz val="10"/>
      <color rgb="FFFF0000"/>
      <name val="Arial"/>
      <family val="2"/>
    </font>
    <font>
      <sz val="9"/>
      <color theme="1"/>
      <name val="Calibri"/>
      <family val="2"/>
      <scheme val="minor"/>
    </font>
    <font>
      <sz val="9"/>
      <color rgb="FFFF0000"/>
      <name val="Calibri"/>
      <family val="2"/>
      <scheme val="minor"/>
    </font>
  </fonts>
  <fills count="42">
    <fill>
      <patternFill patternType="none"/>
    </fill>
    <fill>
      <patternFill patternType="gray125"/>
    </fill>
    <fill>
      <patternFill patternType="solid">
        <fgColor theme="4" tint="-0.24994659260841701"/>
        <bgColor indexed="64"/>
      </patternFill>
    </fill>
    <fill>
      <patternFill patternType="solid">
        <fgColor theme="0" tint="-0.14996795556505021"/>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theme="4"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39997558519241921"/>
        <bgColor indexed="64"/>
      </patternFill>
    </fill>
    <fill>
      <patternFill patternType="solid">
        <fgColor theme="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s>
  <borders count="92">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style="thin">
        <color theme="2" tint="-9.9948118533890809E-2"/>
      </left>
      <right/>
      <top style="thin">
        <color theme="2" tint="-9.9948118533890809E-2"/>
      </top>
      <bottom/>
      <diagonal/>
    </border>
    <border>
      <left/>
      <right/>
      <top style="thin">
        <color theme="2" tint="-9.9948118533890809E-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top style="thin">
        <color theme="2" tint="-9.9948118533890809E-2"/>
      </top>
      <bottom style="thin">
        <color theme="2" tint="-9.9948118533890809E-2"/>
      </bottom>
      <diagonal/>
    </border>
    <border>
      <left/>
      <right style="thin">
        <color theme="2"/>
      </right>
      <top/>
      <bottom/>
      <diagonal/>
    </border>
    <border>
      <left style="thin">
        <color theme="2"/>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right style="thin">
        <color indexed="22"/>
      </right>
      <top style="thin">
        <color indexed="22"/>
      </top>
      <bottom/>
      <diagonal/>
    </border>
  </borders>
  <cellStyleXfs count="25">
    <xf numFmtId="0" fontId="0" fillId="0" borderId="0"/>
    <xf numFmtId="0" fontId="5" fillId="0" borderId="0"/>
    <xf numFmtId="0" fontId="5" fillId="0" borderId="0"/>
    <xf numFmtId="0" fontId="16" fillId="0" borderId="0" applyNumberFormat="0" applyFill="0" applyBorder="0" applyAlignment="0" applyProtection="0">
      <alignment vertical="top"/>
      <protection locked="0"/>
    </xf>
    <xf numFmtId="164" fontId="7" fillId="0" borderId="0" applyFont="0" applyFill="0" applyBorder="0" applyAlignment="0" applyProtection="0"/>
    <xf numFmtId="167" fontId="17" fillId="0" borderId="0" applyBorder="0" applyProtection="0"/>
    <xf numFmtId="0" fontId="7" fillId="0" borderId="0"/>
    <xf numFmtId="0" fontId="7" fillId="0" borderId="0"/>
    <xf numFmtId="0" fontId="7" fillId="0" borderId="0" applyNumberFormat="0" applyFont="0" applyFill="0" applyBorder="0" applyAlignment="0" applyProtection="0"/>
    <xf numFmtId="0" fontId="5" fillId="0" borderId="0"/>
    <xf numFmtId="0" fontId="7" fillId="0" borderId="0"/>
    <xf numFmtId="0" fontId="5" fillId="0" borderId="0"/>
    <xf numFmtId="0" fontId="7" fillId="0" borderId="0"/>
    <xf numFmtId="0" fontId="7" fillId="0" borderId="0"/>
    <xf numFmtId="0" fontId="17" fillId="0" borderId="0"/>
    <xf numFmtId="0" fontId="18" fillId="0" borderId="0"/>
    <xf numFmtId="0" fontId="25" fillId="0" borderId="0"/>
    <xf numFmtId="0" fontId="29" fillId="0" borderId="0"/>
    <xf numFmtId="0" fontId="39" fillId="0" borderId="0"/>
    <xf numFmtId="0" fontId="7" fillId="0" borderId="0"/>
    <xf numFmtId="0" fontId="53" fillId="0" borderId="0"/>
    <xf numFmtId="0" fontId="59" fillId="0" borderId="0" applyNumberFormat="0" applyFill="0" applyBorder="0" applyAlignment="0" applyProtection="0"/>
    <xf numFmtId="0" fontId="7" fillId="0" borderId="0"/>
    <xf numFmtId="9" fontId="7" fillId="0" borderId="0" applyFont="0" applyFill="0" applyBorder="0" applyAlignment="0" applyProtection="0"/>
    <xf numFmtId="9" fontId="5" fillId="0" borderId="0" applyFont="0" applyFill="0" applyBorder="0" applyAlignment="0" applyProtection="0"/>
  </cellStyleXfs>
  <cellXfs count="572">
    <xf numFmtId="0" fontId="0" fillId="0" borderId="0" xfId="0"/>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0" fillId="3" borderId="0" xfId="0" applyFill="1"/>
    <xf numFmtId="0" fontId="2" fillId="4" borderId="0" xfId="0" applyFont="1" applyFill="1"/>
    <xf numFmtId="0" fontId="1" fillId="5" borderId="0" xfId="0" applyFont="1" applyFill="1"/>
    <xf numFmtId="3" fontId="0" fillId="0" borderId="0" xfId="0" applyNumberFormat="1"/>
    <xf numFmtId="3" fontId="1" fillId="5" borderId="0" xfId="0" applyNumberFormat="1" applyFont="1" applyFill="1"/>
    <xf numFmtId="0" fontId="0" fillId="0" borderId="0" xfId="0" applyNumberFormat="1"/>
    <xf numFmtId="0" fontId="1" fillId="5" borderId="0" xfId="0" applyNumberFormat="1" applyFont="1" applyFill="1"/>
    <xf numFmtId="0" fontId="6" fillId="0" borderId="0" xfId="0" applyFont="1"/>
    <xf numFmtId="0" fontId="8" fillId="0" borderId="0" xfId="0" applyFont="1" applyBorder="1"/>
    <xf numFmtId="2" fontId="0" fillId="0" borderId="0" xfId="0" applyNumberFormat="1"/>
    <xf numFmtId="0" fontId="13" fillId="12" borderId="0" xfId="0" applyFont="1" applyFill="1" applyBorder="1" applyAlignment="1">
      <alignment horizontal="center" vertical="center"/>
    </xf>
    <xf numFmtId="0" fontId="14" fillId="13" borderId="0" xfId="0" applyFont="1" applyFill="1" applyBorder="1" applyAlignment="1">
      <alignment horizontal="center" vertical="center"/>
    </xf>
    <xf numFmtId="0" fontId="0" fillId="0" borderId="0" xfId="0" applyAlignment="1">
      <alignment horizontal="right"/>
    </xf>
    <xf numFmtId="0" fontId="15" fillId="0" borderId="0" xfId="0" applyFont="1"/>
    <xf numFmtId="0" fontId="13" fillId="0" borderId="0" xfId="0" applyFont="1"/>
    <xf numFmtId="0" fontId="7" fillId="0" borderId="0" xfId="14" applyFont="1"/>
    <xf numFmtId="0" fontId="13" fillId="0" borderId="0" xfId="0" applyFont="1" applyAlignment="1"/>
    <xf numFmtId="3" fontId="13" fillId="0" borderId="0" xfId="0" applyNumberFormat="1" applyFont="1" applyFill="1" applyBorder="1" applyAlignment="1"/>
    <xf numFmtId="0" fontId="14" fillId="12" borderId="2" xfId="0" applyFont="1" applyFill="1" applyBorder="1" applyAlignment="1">
      <alignment horizontal="center" vertical="center" wrapText="1"/>
    </xf>
    <xf numFmtId="0" fontId="10" fillId="11" borderId="3" xfId="0" applyNumberFormat="1" applyFont="1" applyFill="1" applyBorder="1" applyAlignment="1">
      <alignment horizontal="center" vertical="center" wrapText="1"/>
    </xf>
    <xf numFmtId="0" fontId="10" fillId="12" borderId="3" xfId="0" applyNumberFormat="1" applyFont="1" applyFill="1" applyBorder="1" applyAlignment="1">
      <alignment horizontal="center" vertical="center" wrapText="1"/>
    </xf>
    <xf numFmtId="0" fontId="10" fillId="13" borderId="4" xfId="0" applyNumberFormat="1" applyFont="1" applyFill="1" applyBorder="1" applyAlignment="1">
      <alignment horizontal="center" vertical="center" wrapText="1"/>
    </xf>
    <xf numFmtId="17" fontId="13" fillId="0" borderId="5" xfId="0" applyNumberFormat="1" applyFont="1" applyBorder="1" applyAlignment="1">
      <alignment horizontal="left"/>
    </xf>
    <xf numFmtId="3" fontId="13" fillId="14" borderId="0" xfId="0" applyNumberFormat="1" applyFont="1" applyFill="1" applyBorder="1" applyAlignment="1"/>
    <xf numFmtId="3" fontId="13" fillId="0" borderId="6" xfId="0" applyNumberFormat="1" applyFont="1" applyFill="1" applyBorder="1" applyAlignment="1"/>
    <xf numFmtId="3" fontId="7" fillId="0" borderId="6" xfId="0" applyNumberFormat="1" applyFont="1" applyBorder="1"/>
    <xf numFmtId="3" fontId="7" fillId="0" borderId="7" xfId="0" applyNumberFormat="1" applyFont="1" applyBorder="1"/>
    <xf numFmtId="3" fontId="7" fillId="14" borderId="0" xfId="0" applyNumberFormat="1" applyFont="1" applyFill="1"/>
    <xf numFmtId="3" fontId="7" fillId="0" borderId="6" xfId="0" applyNumberFormat="1" applyFont="1" applyFill="1" applyBorder="1"/>
    <xf numFmtId="3" fontId="7" fillId="0" borderId="7" xfId="0" applyNumberFormat="1" applyFont="1" applyFill="1" applyBorder="1"/>
    <xf numFmtId="3" fontId="7" fillId="14" borderId="0" xfId="0" applyNumberFormat="1" applyFont="1" applyFill="1" applyBorder="1"/>
    <xf numFmtId="17" fontId="13" fillId="14" borderId="0" xfId="0" applyNumberFormat="1" applyFont="1" applyFill="1"/>
    <xf numFmtId="3" fontId="13" fillId="0" borderId="0" xfId="0" applyNumberFormat="1" applyFont="1"/>
    <xf numFmtId="3" fontId="7" fillId="0" borderId="6" xfId="0" applyNumberFormat="1" applyFont="1" applyFill="1" applyBorder="1" applyAlignment="1"/>
    <xf numFmtId="3" fontId="7" fillId="0" borderId="7" xfId="0" applyNumberFormat="1" applyFont="1" applyFill="1" applyBorder="1" applyAlignment="1"/>
    <xf numFmtId="0" fontId="19" fillId="0" borderId="0" xfId="14" applyFont="1"/>
    <xf numFmtId="0" fontId="17" fillId="0" borderId="0" xfId="14"/>
    <xf numFmtId="0" fontId="20" fillId="0" borderId="8" xfId="14" applyFont="1" applyBorder="1" applyAlignment="1">
      <alignment horizontal="center"/>
    </xf>
    <xf numFmtId="0" fontId="20" fillId="0" borderId="8" xfId="14" applyFont="1" applyBorder="1" applyAlignment="1">
      <alignment horizontal="center" wrapText="1"/>
    </xf>
    <xf numFmtId="0" fontId="20" fillId="15" borderId="8" xfId="14" applyFont="1" applyFill="1" applyBorder="1" applyAlignment="1">
      <alignment horizontal="center" wrapText="1"/>
    </xf>
    <xf numFmtId="0" fontId="17" fillId="0" borderId="0" xfId="14" applyAlignment="1">
      <alignment wrapText="1"/>
    </xf>
    <xf numFmtId="3" fontId="17" fillId="0" borderId="0" xfId="14" applyNumberFormat="1" applyAlignment="1">
      <alignment horizontal="center"/>
    </xf>
    <xf numFmtId="3" fontId="17" fillId="15" borderId="0" xfId="14" applyNumberFormat="1" applyFill="1" applyAlignment="1">
      <alignment horizontal="center"/>
    </xf>
    <xf numFmtId="3" fontId="17" fillId="0" borderId="0" xfId="14" applyNumberFormat="1" applyAlignment="1">
      <alignment horizontal="center" vertical="center"/>
    </xf>
    <xf numFmtId="4" fontId="17" fillId="0" borderId="0" xfId="14" applyNumberFormat="1" applyAlignment="1">
      <alignment horizontal="center" vertical="center"/>
    </xf>
    <xf numFmtId="0" fontId="17" fillId="0" borderId="0" xfId="14" applyAlignment="1">
      <alignment vertical="center" wrapText="1"/>
    </xf>
    <xf numFmtId="3" fontId="17" fillId="0" borderId="0" xfId="14" applyNumberFormat="1" applyAlignment="1">
      <alignment horizontal="center" vertical="center" wrapText="1"/>
    </xf>
    <xf numFmtId="3" fontId="17" fillId="15" borderId="0" xfId="14" applyNumberFormat="1" applyFill="1" applyAlignment="1">
      <alignment horizontal="center" vertical="center"/>
    </xf>
    <xf numFmtId="0" fontId="17" fillId="0" borderId="0" xfId="14" applyFont="1" applyAlignment="1">
      <alignment vertical="center" wrapText="1"/>
    </xf>
    <xf numFmtId="0" fontId="21" fillId="16" borderId="0" xfId="14" applyFont="1" applyFill="1"/>
    <xf numFmtId="3" fontId="21" fillId="16" borderId="0" xfId="14" applyNumberFormat="1" applyFont="1" applyFill="1" applyAlignment="1">
      <alignment horizontal="center"/>
    </xf>
    <xf numFmtId="3" fontId="21" fillId="16" borderId="0" xfId="14" applyNumberFormat="1" applyFont="1" applyFill="1" applyAlignment="1">
      <alignment horizontal="center" vertical="center"/>
    </xf>
    <xf numFmtId="4" fontId="21" fillId="16" borderId="0" xfId="14" applyNumberFormat="1" applyFont="1" applyFill="1" applyAlignment="1">
      <alignment horizontal="center" vertical="center"/>
    </xf>
    <xf numFmtId="0" fontId="21" fillId="0" borderId="0" xfId="14" applyFont="1"/>
    <xf numFmtId="0" fontId="21" fillId="0" borderId="0" xfId="14" applyFont="1" applyAlignment="1">
      <alignment horizontal="center" vertical="center"/>
    </xf>
    <xf numFmtId="2" fontId="21" fillId="0" borderId="0" xfId="14" applyNumberFormat="1" applyFont="1" applyAlignment="1">
      <alignment horizontal="center" vertical="center"/>
    </xf>
    <xf numFmtId="0" fontId="7" fillId="12" borderId="0" xfId="0" applyFont="1" applyFill="1" applyBorder="1" applyAlignment="1">
      <alignment horizontal="center" vertical="center" wrapText="1"/>
    </xf>
    <xf numFmtId="0" fontId="7" fillId="11" borderId="0" xfId="0" applyFont="1" applyFill="1" applyBorder="1" applyAlignment="1">
      <alignment horizontal="center" vertical="center" wrapText="1"/>
    </xf>
    <xf numFmtId="0" fontId="7" fillId="13" borderId="0" xfId="0" applyFont="1" applyFill="1" applyBorder="1" applyAlignment="1">
      <alignment horizontal="center" vertical="center"/>
    </xf>
    <xf numFmtId="14" fontId="7" fillId="0" borderId="0" xfId="0" applyNumberFormat="1" applyFont="1" applyFill="1" applyBorder="1" applyAlignment="1">
      <alignment horizontal="left"/>
    </xf>
    <xf numFmtId="3" fontId="0" fillId="0" borderId="0" xfId="0" applyNumberFormat="1" applyAlignment="1">
      <alignment horizontal="left"/>
    </xf>
    <xf numFmtId="2" fontId="17" fillId="0" borderId="0" xfId="14" applyNumberFormat="1" applyAlignment="1">
      <alignment horizontal="center" vertical="center"/>
    </xf>
    <xf numFmtId="0" fontId="17" fillId="0" borderId="0" xfId="14" applyAlignment="1">
      <alignment horizontal="center"/>
    </xf>
    <xf numFmtId="0" fontId="17" fillId="15" borderId="0" xfId="14" applyFill="1" applyAlignment="1">
      <alignment horizontal="center" vertical="center"/>
    </xf>
    <xf numFmtId="0" fontId="17" fillId="0" borderId="0" xfId="14" applyAlignment="1">
      <alignment horizontal="center" vertical="center"/>
    </xf>
    <xf numFmtId="0" fontId="3" fillId="10" borderId="0" xfId="0" applyNumberFormat="1" applyFont="1" applyFill="1" applyAlignment="1">
      <alignment vertical="center"/>
    </xf>
    <xf numFmtId="17" fontId="3" fillId="10" borderId="0" xfId="0" applyNumberFormat="1" applyFont="1" applyFill="1" applyAlignment="1">
      <alignment horizontal="center" vertical="center"/>
    </xf>
    <xf numFmtId="0" fontId="3" fillId="10" borderId="0" xfId="0" applyFont="1" applyFill="1" applyAlignment="1">
      <alignment horizontal="center" vertical="center"/>
    </xf>
    <xf numFmtId="0" fontId="0" fillId="0" borderId="0" xfId="0" applyAlignment="1">
      <alignment wrapText="1"/>
    </xf>
    <xf numFmtId="0" fontId="25" fillId="0" borderId="0" xfId="16"/>
    <xf numFmtId="0" fontId="26" fillId="20" borderId="9" xfId="0" applyFont="1" applyFill="1" applyBorder="1" applyAlignment="1">
      <alignment vertical="center" wrapText="1"/>
    </xf>
    <xf numFmtId="0" fontId="26" fillId="20" borderId="9" xfId="0" applyFont="1" applyFill="1" applyBorder="1" applyAlignment="1">
      <alignment horizontal="center" vertical="center" wrapText="1"/>
    </xf>
    <xf numFmtId="0" fontId="10" fillId="21" borderId="0" xfId="0" applyFont="1" applyFill="1" applyBorder="1" applyAlignment="1">
      <alignment horizontal="left" vertical="center" wrapText="1"/>
    </xf>
    <xf numFmtId="0" fontId="7" fillId="21" borderId="0" xfId="0" applyFont="1" applyFill="1" applyBorder="1" applyAlignment="1">
      <alignment horizontal="center" vertical="center" wrapText="1"/>
    </xf>
    <xf numFmtId="168" fontId="24" fillId="9" borderId="11" xfId="16" applyNumberFormat="1" applyFont="1" applyFill="1" applyBorder="1" applyAlignment="1">
      <alignment horizontal="right"/>
    </xf>
    <xf numFmtId="169" fontId="24" fillId="9" borderId="12" xfId="16" applyNumberFormat="1" applyFont="1" applyFill="1" applyBorder="1" applyAlignment="1">
      <alignment horizontal="right"/>
    </xf>
    <xf numFmtId="169" fontId="24" fillId="9" borderId="13" xfId="16" applyNumberFormat="1" applyFont="1" applyFill="1" applyBorder="1" applyAlignment="1">
      <alignment horizontal="right"/>
    </xf>
    <xf numFmtId="168" fontId="24" fillId="9" borderId="14" xfId="16" applyNumberFormat="1" applyFont="1" applyFill="1" applyBorder="1" applyAlignment="1">
      <alignment horizontal="right"/>
    </xf>
    <xf numFmtId="169" fontId="24" fillId="9" borderId="15" xfId="16" applyNumberFormat="1" applyFont="1" applyFill="1" applyBorder="1" applyAlignment="1">
      <alignment horizontal="right"/>
    </xf>
    <xf numFmtId="169" fontId="24" fillId="9" borderId="16" xfId="16" applyNumberFormat="1" applyFont="1" applyFill="1" applyBorder="1" applyAlignment="1">
      <alignment horizontal="right"/>
    </xf>
    <xf numFmtId="168" fontId="24" fillId="9" borderId="17" xfId="16" applyNumberFormat="1" applyFont="1" applyFill="1" applyBorder="1" applyAlignment="1">
      <alignment horizontal="right"/>
    </xf>
    <xf numFmtId="169" fontId="24" fillId="9" borderId="18" xfId="16" applyNumberFormat="1" applyFont="1" applyFill="1" applyBorder="1" applyAlignment="1">
      <alignment horizontal="right"/>
    </xf>
    <xf numFmtId="169" fontId="24" fillId="9" borderId="19" xfId="16" applyNumberFormat="1" applyFont="1" applyFill="1" applyBorder="1" applyAlignment="1">
      <alignment horizontal="right"/>
    </xf>
    <xf numFmtId="0" fontId="22" fillId="17" borderId="10" xfId="16" applyFont="1" applyFill="1" applyBorder="1" applyAlignment="1"/>
    <xf numFmtId="0" fontId="22" fillId="17" borderId="9" xfId="16" applyFont="1" applyFill="1" applyBorder="1" applyAlignment="1"/>
    <xf numFmtId="0" fontId="23" fillId="17" borderId="10" xfId="16" applyFont="1" applyFill="1" applyBorder="1" applyAlignment="1"/>
    <xf numFmtId="0" fontId="23" fillId="17" borderId="9" xfId="16" applyFont="1" applyFill="1" applyBorder="1" applyAlignment="1"/>
    <xf numFmtId="0" fontId="12" fillId="22" borderId="0" xfId="0" applyFont="1" applyFill="1" applyBorder="1" applyAlignment="1">
      <alignment horizontal="center" vertical="center"/>
    </xf>
    <xf numFmtId="0" fontId="13" fillId="19" borderId="0" xfId="0" applyFont="1" applyFill="1" applyBorder="1" applyAlignment="1">
      <alignment horizontal="center" vertical="center"/>
    </xf>
    <xf numFmtId="0" fontId="27" fillId="12" borderId="0" xfId="0" applyFont="1" applyFill="1" applyBorder="1" applyAlignment="1">
      <alignment horizontal="left" vertical="center"/>
    </xf>
    <xf numFmtId="0" fontId="29" fillId="0" borderId="0" xfId="17" applyNumberFormat="1" applyFont="1" applyBorder="1" applyAlignment="1"/>
    <xf numFmtId="170" fontId="29" fillId="0" borderId="0" xfId="17" applyNumberFormat="1" applyFont="1" applyBorder="1" applyAlignment="1" applyProtection="1"/>
    <xf numFmtId="0" fontId="29" fillId="0" borderId="0" xfId="17"/>
    <xf numFmtId="0" fontId="7" fillId="0" borderId="0" xfId="6"/>
    <xf numFmtId="0" fontId="32" fillId="28" borderId="25" xfId="17" applyNumberFormat="1" applyFont="1" applyFill="1" applyBorder="1" applyAlignment="1">
      <alignment horizontal="left" vertical="center" wrapText="1"/>
    </xf>
    <xf numFmtId="0" fontId="32" fillId="28" borderId="26" xfId="17" applyNumberFormat="1" applyFont="1" applyFill="1" applyBorder="1" applyAlignment="1">
      <alignment horizontal="left" vertical="center" wrapText="1"/>
    </xf>
    <xf numFmtId="0" fontId="33" fillId="26" borderId="27" xfId="17" applyNumberFormat="1" applyFont="1" applyFill="1" applyBorder="1" applyAlignment="1">
      <alignment horizontal="center" vertical="center" wrapText="1"/>
    </xf>
    <xf numFmtId="0" fontId="9" fillId="0" borderId="0" xfId="6" applyFont="1" applyBorder="1" applyAlignment="1">
      <alignment horizontal="right"/>
    </xf>
    <xf numFmtId="0" fontId="37" fillId="31" borderId="9" xfId="6" applyFont="1" applyFill="1" applyBorder="1" applyAlignment="1">
      <alignment horizontal="left"/>
    </xf>
    <xf numFmtId="0" fontId="31" fillId="29" borderId="9" xfId="6" applyFont="1" applyFill="1" applyBorder="1" applyAlignment="1">
      <alignment horizontal="left"/>
    </xf>
    <xf numFmtId="0" fontId="12" fillId="30" borderId="9" xfId="6" applyFont="1" applyFill="1" applyBorder="1" applyAlignment="1">
      <alignment horizontal="left"/>
    </xf>
    <xf numFmtId="0" fontId="30" fillId="0" borderId="0" xfId="6" applyFont="1" applyAlignment="1"/>
    <xf numFmtId="0" fontId="7" fillId="0" borderId="0" xfId="6" applyAlignment="1"/>
    <xf numFmtId="37" fontId="38" fillId="0" borderId="0" xfId="0" applyNumberFormat="1" applyFont="1" applyBorder="1" applyProtection="1"/>
    <xf numFmtId="39" fontId="38" fillId="0" borderId="0" xfId="0" applyNumberFormat="1" applyFont="1" applyBorder="1" applyProtection="1"/>
    <xf numFmtId="3" fontId="7" fillId="0" borderId="0" xfId="14" applyNumberFormat="1" applyFont="1"/>
    <xf numFmtId="17" fontId="3" fillId="10" borderId="0" xfId="0" applyNumberFormat="1" applyFont="1" applyFill="1" applyAlignment="1">
      <alignment horizontal="center" vertical="center"/>
    </xf>
    <xf numFmtId="0" fontId="3" fillId="25" borderId="34" xfId="17" applyNumberFormat="1" applyFont="1" applyFill="1" applyBorder="1" applyAlignment="1">
      <alignment horizontal="center" vertical="center" wrapText="1"/>
    </xf>
    <xf numFmtId="0" fontId="3" fillId="26" borderId="34" xfId="17" applyNumberFormat="1" applyFont="1" applyFill="1" applyBorder="1" applyAlignment="1">
      <alignment horizontal="center" vertical="center" wrapText="1"/>
    </xf>
    <xf numFmtId="0" fontId="41" fillId="28" borderId="35" xfId="17" applyNumberFormat="1" applyFont="1" applyFill="1" applyBorder="1" applyAlignment="1">
      <alignment horizontal="center" vertical="center" wrapText="1"/>
    </xf>
    <xf numFmtId="0" fontId="41" fillId="27" borderId="35" xfId="17" applyNumberFormat="1" applyFont="1" applyFill="1" applyBorder="1" applyAlignment="1">
      <alignment horizontal="center" vertical="center" wrapText="1"/>
    </xf>
    <xf numFmtId="0" fontId="42" fillId="17" borderId="0" xfId="17" quotePrefix="1" applyFont="1" applyFill="1" applyAlignment="1"/>
    <xf numFmtId="0" fontId="42" fillId="0" borderId="0" xfId="17" applyNumberFormat="1" applyFont="1" applyBorder="1" applyAlignment="1"/>
    <xf numFmtId="0" fontId="42" fillId="17" borderId="0" xfId="17" quotePrefix="1" applyFont="1" applyFill="1" applyBorder="1" applyAlignment="1">
      <alignment horizontal="left"/>
    </xf>
    <xf numFmtId="0" fontId="43" fillId="0" borderId="0" xfId="17" applyFont="1"/>
    <xf numFmtId="3" fontId="43" fillId="28" borderId="28" xfId="17" applyNumberFormat="1" applyFont="1" applyFill="1" applyBorder="1" applyAlignment="1"/>
    <xf numFmtId="3" fontId="43" fillId="23" borderId="22" xfId="17" applyNumberFormat="1" applyFont="1" applyFill="1" applyBorder="1" applyAlignment="1"/>
    <xf numFmtId="3" fontId="43" fillId="23" borderId="23" xfId="17" applyNumberFormat="1" applyFont="1" applyFill="1" applyBorder="1" applyAlignment="1"/>
    <xf numFmtId="3" fontId="43" fillId="23" borderId="23" xfId="17" applyNumberFormat="1" applyFont="1" applyFill="1" applyBorder="1" applyAlignment="1" applyProtection="1"/>
    <xf numFmtId="3" fontId="43" fillId="23" borderId="24" xfId="17" applyNumberFormat="1" applyFont="1" applyFill="1" applyBorder="1" applyAlignment="1"/>
    <xf numFmtId="3" fontId="43" fillId="28" borderId="29" xfId="17" applyNumberFormat="1" applyFont="1" applyFill="1" applyBorder="1" applyAlignment="1"/>
    <xf numFmtId="3" fontId="43" fillId="23" borderId="31" xfId="17" applyNumberFormat="1" applyFont="1" applyFill="1" applyBorder="1" applyAlignment="1"/>
    <xf numFmtId="3" fontId="43" fillId="23" borderId="32" xfId="17" applyNumberFormat="1" applyFont="1" applyFill="1" applyBorder="1" applyAlignment="1"/>
    <xf numFmtId="3" fontId="43" fillId="23" borderId="32" xfId="17" applyNumberFormat="1" applyFont="1" applyFill="1" applyBorder="1" applyAlignment="1" applyProtection="1"/>
    <xf numFmtId="3" fontId="43" fillId="23" borderId="33" xfId="17" applyNumberFormat="1" applyFont="1" applyFill="1" applyBorder="1" applyAlignment="1"/>
    <xf numFmtId="3" fontId="41" fillId="28" borderId="29" xfId="17" applyNumberFormat="1" applyFont="1" applyFill="1" applyBorder="1" applyAlignment="1"/>
    <xf numFmtId="3" fontId="41" fillId="23" borderId="31" xfId="17" applyNumberFormat="1" applyFont="1" applyFill="1" applyBorder="1" applyAlignment="1"/>
    <xf numFmtId="3" fontId="41" fillId="23" borderId="32" xfId="17" applyNumberFormat="1" applyFont="1" applyFill="1" applyBorder="1" applyAlignment="1"/>
    <xf numFmtId="3" fontId="41" fillId="23" borderId="32" xfId="17" applyNumberFormat="1" applyFont="1" applyFill="1" applyBorder="1" applyAlignment="1" applyProtection="1"/>
    <xf numFmtId="3" fontId="41" fillId="23" borderId="33" xfId="17" applyNumberFormat="1" applyFont="1" applyFill="1" applyBorder="1" applyAlignment="1"/>
    <xf numFmtId="3" fontId="41" fillId="28" borderId="30" xfId="17" applyNumberFormat="1" applyFont="1" applyFill="1" applyBorder="1" applyAlignment="1">
      <alignment vertical="center"/>
    </xf>
    <xf numFmtId="0" fontId="1" fillId="0" borderId="0" xfId="0" applyFont="1"/>
    <xf numFmtId="3" fontId="1" fillId="0" borderId="0" xfId="0" applyNumberFormat="1" applyFont="1"/>
    <xf numFmtId="3" fontId="14" fillId="0" borderId="0" xfId="0" applyNumberFormat="1" applyFont="1" applyBorder="1"/>
    <xf numFmtId="17" fontId="14" fillId="0" borderId="5" xfId="0" applyNumberFormat="1" applyFont="1" applyBorder="1" applyAlignment="1">
      <alignment horizontal="left"/>
    </xf>
    <xf numFmtId="3" fontId="14" fillId="14" borderId="0" xfId="0" applyNumberFormat="1" applyFont="1" applyFill="1" applyBorder="1" applyAlignment="1"/>
    <xf numFmtId="0" fontId="22" fillId="17" borderId="10" xfId="19" applyFont="1" applyFill="1" applyBorder="1" applyAlignment="1"/>
    <xf numFmtId="0" fontId="23" fillId="17" borderId="10" xfId="19" applyFont="1" applyFill="1" applyBorder="1" applyAlignment="1"/>
    <xf numFmtId="168" fontId="44" fillId="9" borderId="37" xfId="0" applyNumberFormat="1" applyFont="1" applyFill="1" applyBorder="1" applyAlignment="1">
      <alignment horizontal="right"/>
    </xf>
    <xf numFmtId="0" fontId="47" fillId="0" borderId="0" xfId="0" applyFont="1" applyAlignment="1">
      <alignment horizontal="center" vertical="center"/>
    </xf>
    <xf numFmtId="0" fontId="47" fillId="0" borderId="0" xfId="0" applyFont="1"/>
    <xf numFmtId="0" fontId="45" fillId="0" borderId="0" xfId="14" applyFont="1" applyAlignment="1">
      <alignment vertical="center" wrapText="1"/>
    </xf>
    <xf numFmtId="0" fontId="51" fillId="22" borderId="0" xfId="0" applyFont="1" applyFill="1" applyBorder="1" applyAlignment="1">
      <alignment horizontal="center" vertical="center"/>
    </xf>
    <xf numFmtId="0" fontId="12" fillId="22" borderId="0" xfId="0" applyFont="1" applyFill="1" applyBorder="1" applyAlignment="1">
      <alignment horizontal="center" vertical="center" wrapText="1"/>
    </xf>
    <xf numFmtId="0" fontId="52" fillId="0" borderId="0" xfId="0" applyFont="1"/>
    <xf numFmtId="3" fontId="7" fillId="0" borderId="0" xfId="0" applyNumberFormat="1" applyFont="1" applyFill="1" applyBorder="1" applyAlignment="1">
      <alignment horizontal="right"/>
    </xf>
    <xf numFmtId="3" fontId="53" fillId="0" borderId="0" xfId="0" applyNumberFormat="1" applyFont="1" applyFill="1" applyBorder="1" applyAlignment="1">
      <alignment horizontal="right"/>
    </xf>
    <xf numFmtId="0" fontId="47" fillId="0" borderId="0" xfId="0" applyFont="1" applyFill="1" applyBorder="1" applyAlignment="1">
      <alignment horizontal="left"/>
    </xf>
    <xf numFmtId="0" fontId="7" fillId="0" borderId="0" xfId="0" applyFont="1" applyFill="1" applyBorder="1"/>
    <xf numFmtId="0" fontId="0" fillId="0" borderId="0" xfId="0" applyFont="1" applyFill="1" applyBorder="1" applyAlignment="1">
      <alignment horizontal="left"/>
    </xf>
    <xf numFmtId="3" fontId="53" fillId="0" borderId="0" xfId="0" applyNumberFormat="1" applyFont="1" applyFill="1" applyBorder="1"/>
    <xf numFmtId="3" fontId="7" fillId="0" borderId="0" xfId="0" applyNumberFormat="1" applyFont="1" applyFill="1" applyBorder="1"/>
    <xf numFmtId="0" fontId="53" fillId="0" borderId="0" xfId="0" applyNumberFormat="1" applyFont="1" applyFill="1" applyBorder="1" applyAlignment="1">
      <alignment horizontal="right"/>
    </xf>
    <xf numFmtId="0" fontId="52" fillId="0" borderId="0" xfId="0" applyFont="1" applyFill="1" applyBorder="1"/>
    <xf numFmtId="0" fontId="54" fillId="0" borderId="0" xfId="0" applyFont="1" applyFill="1" applyBorder="1"/>
    <xf numFmtId="0" fontId="52" fillId="32" borderId="0" xfId="0" applyFont="1" applyFill="1"/>
    <xf numFmtId="3" fontId="14" fillId="32" borderId="0" xfId="0" applyNumberFormat="1" applyFont="1" applyFill="1"/>
    <xf numFmtId="0" fontId="52" fillId="32" borderId="0" xfId="0" applyFont="1" applyFill="1" applyAlignment="1">
      <alignment horizontal="center" wrapText="1"/>
    </xf>
    <xf numFmtId="4" fontId="0" fillId="0" borderId="0" xfId="0" applyNumberFormat="1"/>
    <xf numFmtId="17" fontId="3" fillId="10" borderId="0" xfId="0" applyNumberFormat="1" applyFont="1" applyFill="1" applyAlignment="1">
      <alignment horizontal="center" vertical="center"/>
    </xf>
    <xf numFmtId="49" fontId="14" fillId="0" borderId="0" xfId="0" applyNumberFormat="1" applyFont="1" applyAlignment="1">
      <alignment horizontal="center"/>
    </xf>
    <xf numFmtId="49" fontId="0" fillId="0" borderId="0" xfId="0" applyNumberFormat="1"/>
    <xf numFmtId="0" fontId="7" fillId="11" borderId="3" xfId="0" applyNumberFormat="1" applyFont="1" applyFill="1" applyBorder="1" applyAlignment="1">
      <alignment horizontal="center" vertical="center" wrapText="1"/>
    </xf>
    <xf numFmtId="0" fontId="7" fillId="13" borderId="4" xfId="0" applyNumberFormat="1" applyFont="1" applyFill="1" applyBorder="1" applyAlignment="1">
      <alignment horizontal="center" vertical="center" wrapText="1"/>
    </xf>
    <xf numFmtId="0" fontId="13" fillId="12" borderId="2" xfId="0" applyFont="1" applyFill="1" applyBorder="1" applyAlignment="1">
      <alignment horizontal="center" vertical="center" wrapText="1"/>
    </xf>
    <xf numFmtId="3" fontId="1" fillId="0" borderId="0" xfId="0" applyNumberFormat="1" applyFont="1" applyAlignment="1">
      <alignment vertical="center"/>
    </xf>
    <xf numFmtId="0" fontId="56" fillId="35" borderId="0" xfId="0" applyFont="1" applyFill="1" applyBorder="1" applyAlignment="1">
      <alignment horizontal="center" vertical="center" wrapText="1"/>
    </xf>
    <xf numFmtId="0" fontId="56" fillId="35" borderId="0" xfId="0" applyFont="1" applyFill="1" applyBorder="1" applyAlignment="1">
      <alignment horizontal="center" vertical="center"/>
    </xf>
    <xf numFmtId="0" fontId="58" fillId="0" borderId="0" xfId="0" applyFont="1" applyFill="1" applyBorder="1" applyAlignment="1">
      <alignment horizontal="justify" wrapText="1"/>
    </xf>
    <xf numFmtId="3" fontId="7" fillId="0" borderId="0" xfId="0" applyNumberFormat="1" applyFont="1" applyFill="1" applyBorder="1" applyAlignment="1">
      <alignment horizontal="center"/>
    </xf>
    <xf numFmtId="0" fontId="57" fillId="36" borderId="0" xfId="0" applyFont="1" applyFill="1" applyBorder="1" applyAlignment="1">
      <alignment horizontal="center" vertical="center" wrapText="1"/>
    </xf>
    <xf numFmtId="0" fontId="57" fillId="35" borderId="0" xfId="0" applyFont="1" applyFill="1" applyBorder="1" applyAlignment="1">
      <alignment horizontal="center" vertical="center" wrapText="1"/>
    </xf>
    <xf numFmtId="0" fontId="12" fillId="34" borderId="0" xfId="0" applyFont="1" applyFill="1" applyBorder="1" applyAlignment="1">
      <alignment horizontal="center" vertical="center" wrapText="1"/>
    </xf>
    <xf numFmtId="0" fontId="10" fillId="36" borderId="39" xfId="0" applyNumberFormat="1" applyFont="1" applyFill="1" applyBorder="1" applyAlignment="1">
      <alignment horizontal="center"/>
    </xf>
    <xf numFmtId="0" fontId="10" fillId="36" borderId="40" xfId="0" applyNumberFormat="1" applyFont="1" applyFill="1" applyBorder="1" applyAlignment="1">
      <alignment horizontal="center"/>
    </xf>
    <xf numFmtId="0" fontId="10" fillId="36" borderId="41" xfId="0" applyNumberFormat="1" applyFont="1" applyFill="1" applyBorder="1" applyAlignment="1">
      <alignment horizontal="center"/>
    </xf>
    <xf numFmtId="0" fontId="0" fillId="9" borderId="0" xfId="0" applyFill="1"/>
    <xf numFmtId="0" fontId="64" fillId="37" borderId="0" xfId="0" applyFont="1" applyFill="1"/>
    <xf numFmtId="0" fontId="65" fillId="37" borderId="0" xfId="0" applyFont="1" applyFill="1" applyBorder="1" applyAlignment="1"/>
    <xf numFmtId="4" fontId="7" fillId="0" borderId="21" xfId="0" applyNumberFormat="1" applyFont="1" applyBorder="1" applyAlignment="1">
      <alignment horizontal="right" vertical="center"/>
    </xf>
    <xf numFmtId="0" fontId="0" fillId="0" borderId="0" xfId="0" applyAlignment="1">
      <alignment horizontal="center" vertical="center" wrapText="1"/>
    </xf>
    <xf numFmtId="0" fontId="70" fillId="38" borderId="0" xfId="0" applyFont="1" applyFill="1" applyAlignment="1">
      <alignment horizontal="center" vertical="center" wrapText="1"/>
    </xf>
    <xf numFmtId="0" fontId="70" fillId="39" borderId="0" xfId="0" applyFont="1" applyFill="1" applyAlignment="1">
      <alignment horizontal="center" vertical="center" wrapText="1"/>
    </xf>
    <xf numFmtId="3" fontId="71" fillId="38" borderId="0" xfId="0" applyNumberFormat="1" applyFont="1" applyFill="1"/>
    <xf numFmtId="0" fontId="69" fillId="14" borderId="0" xfId="0" applyFont="1" applyFill="1" applyAlignment="1">
      <alignment horizontal="left" indent="1"/>
    </xf>
    <xf numFmtId="0" fontId="70" fillId="39" borderId="0" xfId="0" applyFont="1" applyFill="1" applyAlignment="1">
      <alignment horizontal="left" indent="1"/>
    </xf>
    <xf numFmtId="49" fontId="10" fillId="0" borderId="0" xfId="0" applyNumberFormat="1" applyFont="1" applyFill="1" applyBorder="1" applyAlignment="1">
      <alignment horizontal="left"/>
    </xf>
    <xf numFmtId="0" fontId="72" fillId="4" borderId="0" xfId="0" applyFont="1" applyFill="1"/>
    <xf numFmtId="37" fontId="7" fillId="0" borderId="0" xfId="1" applyNumberFormat="1" applyFont="1" applyBorder="1" applyProtection="1"/>
    <xf numFmtId="166" fontId="7" fillId="0" borderId="0" xfId="1" applyNumberFormat="1" applyFont="1" applyBorder="1" applyAlignment="1" applyProtection="1">
      <alignment horizontal="center" vertical="center"/>
    </xf>
    <xf numFmtId="39" fontId="7" fillId="0" borderId="0" xfId="1" applyNumberFormat="1" applyFont="1" applyBorder="1" applyProtection="1"/>
    <xf numFmtId="37" fontId="7" fillId="0" borderId="0" xfId="2" applyNumberFormat="1" applyFont="1" applyBorder="1" applyProtection="1"/>
    <xf numFmtId="39" fontId="7" fillId="0" borderId="0" xfId="2" applyNumberFormat="1" applyFont="1" applyBorder="1" applyProtection="1"/>
    <xf numFmtId="3" fontId="14" fillId="0" borderId="6" xfId="0" applyNumberFormat="1" applyFont="1" applyFill="1" applyBorder="1" applyAlignment="1"/>
    <xf numFmtId="3" fontId="13" fillId="0" borderId="7" xfId="0" applyNumberFormat="1" applyFont="1" applyFill="1" applyBorder="1" applyAlignment="1"/>
    <xf numFmtId="3" fontId="13" fillId="0" borderId="6" xfId="0" applyNumberFormat="1" applyFont="1" applyBorder="1"/>
    <xf numFmtId="3" fontId="29" fillId="0" borderId="0" xfId="17" applyNumberFormat="1" applyFont="1" applyBorder="1" applyAlignment="1"/>
    <xf numFmtId="3" fontId="74" fillId="40" borderId="0" xfId="0" applyNumberFormat="1" applyFont="1" applyFill="1" applyBorder="1" applyAlignment="1"/>
    <xf numFmtId="3" fontId="73" fillId="40" borderId="0" xfId="0" applyNumberFormat="1" applyFont="1" applyFill="1" applyBorder="1" applyAlignment="1"/>
    <xf numFmtId="3" fontId="0" fillId="0" borderId="42" xfId="0" applyNumberFormat="1" applyBorder="1"/>
    <xf numFmtId="3" fontId="0" fillId="0" borderId="43" xfId="0" applyNumberFormat="1" applyBorder="1"/>
    <xf numFmtId="3" fontId="0" fillId="0" borderId="44" xfId="0" applyNumberFormat="1" applyBorder="1"/>
    <xf numFmtId="3" fontId="0" fillId="0" borderId="45" xfId="0" applyNumberFormat="1" applyBorder="1"/>
    <xf numFmtId="3" fontId="0" fillId="0" borderId="46" xfId="0" applyNumberFormat="1" applyBorder="1"/>
    <xf numFmtId="3" fontId="0" fillId="0" borderId="47" xfId="0" applyNumberFormat="1" applyBorder="1"/>
    <xf numFmtId="3" fontId="1" fillId="0" borderId="45" xfId="0" applyNumberFormat="1" applyFont="1" applyBorder="1" applyAlignment="1">
      <alignment vertical="center"/>
    </xf>
    <xf numFmtId="3" fontId="1" fillId="0" borderId="46" xfId="0" applyNumberFormat="1" applyFont="1" applyBorder="1" applyAlignment="1">
      <alignment vertical="center"/>
    </xf>
    <xf numFmtId="3" fontId="1" fillId="0" borderId="47" xfId="0" applyNumberFormat="1" applyFont="1" applyBorder="1" applyAlignment="1">
      <alignment vertical="center"/>
    </xf>
    <xf numFmtId="0" fontId="0" fillId="0" borderId="46" xfId="0" applyBorder="1"/>
    <xf numFmtId="3" fontId="1" fillId="0" borderId="48" xfId="0" applyNumberFormat="1" applyFont="1" applyBorder="1"/>
    <xf numFmtId="3" fontId="1" fillId="0" borderId="49" xfId="0" applyNumberFormat="1" applyFont="1" applyBorder="1"/>
    <xf numFmtId="3" fontId="1" fillId="0" borderId="50" xfId="0" applyNumberFormat="1" applyFont="1" applyBorder="1"/>
    <xf numFmtId="0" fontId="0" fillId="0" borderId="51" xfId="0" applyBorder="1" applyAlignment="1">
      <alignment wrapText="1"/>
    </xf>
    <xf numFmtId="0" fontId="0" fillId="0" borderId="52" xfId="0" applyBorder="1" applyAlignment="1">
      <alignment wrapText="1"/>
    </xf>
    <xf numFmtId="0" fontId="0" fillId="0" borderId="53" xfId="0" applyBorder="1" applyAlignment="1">
      <alignment wrapText="1"/>
    </xf>
    <xf numFmtId="0" fontId="0" fillId="0" borderId="42" xfId="0" applyBorder="1" applyAlignment="1">
      <alignment wrapText="1"/>
    </xf>
    <xf numFmtId="0" fontId="0" fillId="0" borderId="45" xfId="0" applyBorder="1" applyAlignment="1">
      <alignment wrapText="1"/>
    </xf>
    <xf numFmtId="0" fontId="7" fillId="12" borderId="45" xfId="0" applyFont="1" applyFill="1" applyBorder="1" applyAlignment="1">
      <alignment horizontal="center" vertical="center" wrapText="1"/>
    </xf>
    <xf numFmtId="0" fontId="7" fillId="11" borderId="48" xfId="0" applyFont="1" applyFill="1" applyBorder="1" applyAlignment="1">
      <alignment horizontal="center" vertical="center" wrapText="1"/>
    </xf>
    <xf numFmtId="3" fontId="1" fillId="0" borderId="46" xfId="0" applyNumberFormat="1" applyFont="1" applyBorder="1"/>
    <xf numFmtId="3" fontId="1" fillId="0" borderId="47" xfId="0" applyNumberFormat="1" applyFont="1" applyBorder="1"/>
    <xf numFmtId="0" fontId="0" fillId="0" borderId="42" xfId="0" applyBorder="1" applyAlignment="1">
      <alignment vertical="center" wrapText="1"/>
    </xf>
    <xf numFmtId="0" fontId="0" fillId="0" borderId="45" xfId="0" applyBorder="1" applyAlignment="1">
      <alignment vertical="center" wrapText="1"/>
    </xf>
    <xf numFmtId="3" fontId="0" fillId="0" borderId="43" xfId="0" applyNumberFormat="1" applyBorder="1" applyAlignment="1">
      <alignment horizontal="right" vertical="center"/>
    </xf>
    <xf numFmtId="3" fontId="0" fillId="0" borderId="44" xfId="0" applyNumberFormat="1" applyBorder="1" applyAlignment="1">
      <alignment horizontal="right" vertical="center"/>
    </xf>
    <xf numFmtId="3" fontId="0" fillId="0" borderId="46" xfId="0" applyNumberFormat="1" applyBorder="1" applyAlignment="1">
      <alignment horizontal="right" vertical="center"/>
    </xf>
    <xf numFmtId="3" fontId="0" fillId="0" borderId="47" xfId="0" applyNumberFormat="1" applyBorder="1" applyAlignment="1">
      <alignment horizontal="right" vertical="center"/>
    </xf>
    <xf numFmtId="3" fontId="1" fillId="0" borderId="46" xfId="0" applyNumberFormat="1" applyFont="1" applyBorder="1" applyAlignment="1">
      <alignment horizontal="right" vertical="center"/>
    </xf>
    <xf numFmtId="3" fontId="1" fillId="0" borderId="47" xfId="0" applyNumberFormat="1" applyFont="1" applyBorder="1" applyAlignment="1">
      <alignment horizontal="right" vertical="center"/>
    </xf>
    <xf numFmtId="0" fontId="0" fillId="0" borderId="46" xfId="0" applyBorder="1" applyAlignment="1">
      <alignment horizontal="right" vertical="center"/>
    </xf>
    <xf numFmtId="3" fontId="1" fillId="0" borderId="49" xfId="0" applyNumberFormat="1" applyFont="1" applyBorder="1" applyAlignment="1">
      <alignment horizontal="right" vertical="center"/>
    </xf>
    <xf numFmtId="3" fontId="1" fillId="0" borderId="50" xfId="0" applyNumberFormat="1" applyFont="1" applyBorder="1" applyAlignment="1">
      <alignment horizontal="right" vertical="center"/>
    </xf>
    <xf numFmtId="0" fontId="33" fillId="25" borderId="34" xfId="17" applyNumberFormat="1" applyFont="1" applyFill="1" applyBorder="1" applyAlignment="1">
      <alignment horizontal="center" vertical="center" wrapText="1"/>
    </xf>
    <xf numFmtId="0" fontId="33" fillId="25" borderId="35" xfId="17" applyNumberFormat="1" applyFont="1" applyFill="1" applyBorder="1" applyAlignment="1">
      <alignment horizontal="center" vertical="center" wrapText="1"/>
    </xf>
    <xf numFmtId="0" fontId="12" fillId="30" borderId="55" xfId="6" applyFont="1" applyFill="1" applyBorder="1" applyAlignment="1">
      <alignment horizontal="center" vertical="center"/>
    </xf>
    <xf numFmtId="0" fontId="37" fillId="31" borderId="55" xfId="6" applyFont="1" applyFill="1" applyBorder="1" applyAlignment="1">
      <alignment horizontal="center" vertical="center"/>
    </xf>
    <xf numFmtId="0" fontId="7" fillId="0" borderId="57" xfId="6" applyNumberFormat="1" applyFont="1" applyBorder="1" applyAlignment="1">
      <alignment horizontal="right"/>
    </xf>
    <xf numFmtId="0" fontId="7" fillId="0" borderId="58" xfId="6" applyNumberFormat="1" applyFont="1" applyBorder="1" applyAlignment="1">
      <alignment horizontal="right"/>
    </xf>
    <xf numFmtId="0" fontId="10" fillId="0" borderId="59" xfId="6" applyNumberFormat="1" applyFont="1" applyBorder="1" applyAlignment="1">
      <alignment horizontal="right"/>
    </xf>
    <xf numFmtId="0" fontId="7" fillId="0" borderId="60" xfId="6" applyNumberFormat="1" applyFont="1" applyBorder="1" applyAlignment="1">
      <alignment horizontal="right"/>
    </xf>
    <xf numFmtId="0" fontId="7" fillId="0" borderId="61" xfId="6" applyNumberFormat="1" applyFont="1" applyBorder="1" applyAlignment="1">
      <alignment horizontal="right"/>
    </xf>
    <xf numFmtId="0" fontId="10" fillId="0" borderId="60" xfId="6" applyNumberFormat="1" applyFont="1" applyBorder="1" applyAlignment="1">
      <alignment horizontal="right"/>
    </xf>
    <xf numFmtId="0" fontId="10" fillId="0" borderId="61" xfId="6" applyNumberFormat="1" applyFont="1" applyBorder="1" applyAlignment="1">
      <alignment horizontal="right"/>
    </xf>
    <xf numFmtId="4" fontId="10" fillId="0" borderId="63" xfId="6" applyNumberFormat="1" applyFont="1" applyBorder="1" applyAlignment="1">
      <alignment horizontal="right"/>
    </xf>
    <xf numFmtId="0" fontId="10" fillId="0" borderId="63" xfId="6" applyNumberFormat="1" applyFont="1" applyBorder="1" applyAlignment="1">
      <alignment horizontal="right"/>
    </xf>
    <xf numFmtId="0" fontId="10" fillId="0" borderId="64" xfId="6" applyNumberFormat="1" applyFont="1" applyBorder="1" applyAlignment="1">
      <alignment horizontal="right"/>
    </xf>
    <xf numFmtId="0" fontId="7" fillId="0" borderId="56" xfId="6" applyNumberFormat="1" applyFont="1" applyBorder="1" applyAlignment="1">
      <alignment horizontal="right"/>
    </xf>
    <xf numFmtId="0" fontId="7" fillId="0" borderId="59" xfId="6" applyNumberFormat="1" applyFont="1" applyBorder="1" applyAlignment="1">
      <alignment horizontal="right"/>
    </xf>
    <xf numFmtId="0" fontId="10" fillId="0" borderId="62" xfId="6" applyNumberFormat="1" applyFont="1" applyBorder="1" applyAlignment="1">
      <alignment horizontal="right"/>
    </xf>
    <xf numFmtId="4" fontId="7" fillId="0" borderId="65" xfId="0" applyNumberFormat="1" applyFont="1" applyBorder="1" applyAlignment="1">
      <alignment horizontal="right"/>
    </xf>
    <xf numFmtId="4" fontId="7" fillId="0" borderId="66" xfId="0" applyNumberFormat="1" applyFont="1" applyBorder="1" applyAlignment="1">
      <alignment horizontal="right"/>
    </xf>
    <xf numFmtId="4" fontId="7" fillId="0" borderId="67" xfId="0" applyNumberFormat="1" applyFont="1" applyBorder="1" applyAlignment="1">
      <alignment horizontal="right"/>
    </xf>
    <xf numFmtId="4" fontId="7" fillId="0" borderId="68" xfId="0" applyNumberFormat="1" applyFont="1" applyBorder="1" applyAlignment="1">
      <alignment horizontal="right"/>
    </xf>
    <xf numFmtId="4" fontId="7" fillId="0" borderId="69" xfId="0" applyNumberFormat="1" applyFont="1" applyBorder="1" applyAlignment="1">
      <alignment horizontal="right"/>
    </xf>
    <xf numFmtId="4" fontId="0" fillId="0" borderId="69" xfId="0" applyNumberFormat="1" applyBorder="1"/>
    <xf numFmtId="4" fontId="7" fillId="0" borderId="70" xfId="0" applyNumberFormat="1" applyFont="1" applyBorder="1" applyAlignment="1">
      <alignment horizontal="right"/>
    </xf>
    <xf numFmtId="0" fontId="7" fillId="0" borderId="74" xfId="0" applyNumberFormat="1" applyFont="1" applyBorder="1" applyAlignment="1">
      <alignment horizontal="right"/>
    </xf>
    <xf numFmtId="0" fontId="7" fillId="0" borderId="75" xfId="0" applyNumberFormat="1" applyFont="1" applyBorder="1" applyAlignment="1">
      <alignment horizontal="right"/>
    </xf>
    <xf numFmtId="0" fontId="7" fillId="0" borderId="76" xfId="0" applyNumberFormat="1" applyFont="1" applyBorder="1" applyAlignment="1">
      <alignment horizontal="right"/>
    </xf>
    <xf numFmtId="0" fontId="7" fillId="0" borderId="77" xfId="0" applyNumberFormat="1" applyFont="1" applyBorder="1" applyAlignment="1">
      <alignment horizontal="right"/>
    </xf>
    <xf numFmtId="0" fontId="7" fillId="0" borderId="78" xfId="0" applyNumberFormat="1" applyFont="1" applyBorder="1" applyAlignment="1">
      <alignment horizontal="right"/>
    </xf>
    <xf numFmtId="0" fontId="7" fillId="0" borderId="79" xfId="0" applyNumberFormat="1" applyFont="1" applyBorder="1" applyAlignment="1">
      <alignment horizontal="right"/>
    </xf>
    <xf numFmtId="0" fontId="41" fillId="27" borderId="36" xfId="17" applyNumberFormat="1" applyFont="1" applyFill="1" applyBorder="1" applyAlignment="1">
      <alignment horizontal="center" vertical="center" wrapText="1"/>
    </xf>
    <xf numFmtId="0" fontId="7" fillId="0" borderId="0" xfId="6"/>
    <xf numFmtId="0" fontId="70" fillId="14" borderId="0" xfId="0" applyFont="1" applyFill="1" applyAlignment="1">
      <alignment horizontal="left" indent="1"/>
    </xf>
    <xf numFmtId="0" fontId="75" fillId="0" borderId="0" xfId="0" applyFont="1"/>
    <xf numFmtId="3" fontId="9" fillId="0" borderId="22" xfId="0" applyNumberFormat="1" applyFont="1" applyBorder="1" applyAlignment="1">
      <alignment horizontal="center" vertical="center"/>
    </xf>
    <xf numFmtId="3" fontId="9"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0" fontId="12" fillId="34" borderId="0" xfId="22" applyFont="1" applyFill="1" applyBorder="1" applyAlignment="1">
      <alignment horizontal="center" vertical="center" wrapText="1"/>
    </xf>
    <xf numFmtId="0" fontId="12" fillId="33" borderId="0" xfId="22" applyFont="1" applyFill="1" applyBorder="1" applyAlignment="1">
      <alignment horizontal="center" vertical="center" wrapText="1"/>
    </xf>
    <xf numFmtId="4" fontId="7" fillId="0" borderId="54" xfId="22" applyNumberFormat="1" applyFont="1" applyBorder="1" applyAlignment="1">
      <alignment horizontal="right" vertical="center"/>
    </xf>
    <xf numFmtId="0" fontId="55" fillId="0" borderId="71" xfId="22" applyFont="1" applyFill="1" applyBorder="1" applyAlignment="1">
      <alignment horizontal="left" wrapText="1"/>
    </xf>
    <xf numFmtId="0" fontId="55" fillId="0" borderId="72" xfId="22" applyFont="1" applyFill="1" applyBorder="1" applyAlignment="1">
      <alignment horizontal="left" wrapText="1"/>
    </xf>
    <xf numFmtId="0" fontId="55" fillId="0" borderId="73" xfId="22" applyFont="1" applyFill="1" applyBorder="1" applyAlignment="1">
      <alignment horizontal="left" wrapText="1"/>
    </xf>
    <xf numFmtId="3" fontId="66" fillId="0" borderId="22" xfId="6" applyNumberFormat="1" applyFont="1" applyBorder="1" applyAlignment="1">
      <alignment horizontal="right"/>
    </xf>
    <xf numFmtId="3" fontId="66" fillId="0" borderId="23" xfId="6" applyNumberFormat="1" applyFont="1" applyBorder="1" applyAlignment="1">
      <alignment horizontal="right"/>
    </xf>
    <xf numFmtId="3" fontId="66" fillId="0" borderId="31" xfId="6" applyNumberFormat="1" applyFont="1" applyBorder="1" applyAlignment="1">
      <alignment horizontal="right"/>
    </xf>
    <xf numFmtId="3" fontId="66" fillId="0" borderId="32" xfId="6" applyNumberFormat="1" applyFont="1" applyBorder="1" applyAlignment="1">
      <alignment horizontal="right"/>
    </xf>
    <xf numFmtId="0" fontId="66" fillId="0" borderId="32" xfId="6" applyNumberFormat="1" applyFont="1" applyBorder="1" applyAlignment="1">
      <alignment horizontal="right"/>
    </xf>
    <xf numFmtId="0" fontId="66" fillId="0" borderId="31" xfId="6" applyNumberFormat="1" applyFont="1" applyBorder="1" applyAlignment="1">
      <alignment horizontal="right"/>
    </xf>
    <xf numFmtId="3" fontId="49" fillId="0" borderId="82" xfId="6" applyNumberFormat="1" applyFont="1" applyBorder="1" applyAlignment="1">
      <alignment horizontal="right"/>
    </xf>
    <xf numFmtId="3" fontId="49" fillId="0" borderId="83" xfId="6" applyNumberFormat="1" applyFont="1" applyBorder="1" applyAlignment="1">
      <alignment horizontal="right"/>
    </xf>
    <xf numFmtId="0" fontId="7" fillId="0" borderId="0" xfId="6" applyAlignment="1">
      <alignment horizontal="center" vertical="center"/>
    </xf>
    <xf numFmtId="4" fontId="9" fillId="0" borderId="84" xfId="0" applyNumberFormat="1" applyFont="1" applyBorder="1" applyAlignment="1"/>
    <xf numFmtId="3" fontId="7" fillId="0" borderId="0" xfId="6" applyNumberFormat="1"/>
    <xf numFmtId="2" fontId="7" fillId="0" borderId="0" xfId="6" applyNumberFormat="1"/>
    <xf numFmtId="0" fontId="30" fillId="0" borderId="0" xfId="0" applyFont="1" applyAlignment="1">
      <alignment horizontal="left"/>
    </xf>
    <xf numFmtId="0" fontId="0" fillId="0" borderId="0" xfId="0"/>
    <xf numFmtId="0" fontId="26" fillId="33" borderId="0" xfId="22" applyFont="1" applyFill="1" applyBorder="1" applyAlignment="1">
      <alignment horizontal="center" vertical="center" wrapText="1"/>
    </xf>
    <xf numFmtId="0" fontId="80" fillId="35" borderId="9" xfId="0" applyFont="1" applyFill="1" applyBorder="1" applyAlignment="1">
      <alignment horizontal="center"/>
    </xf>
    <xf numFmtId="2" fontId="25" fillId="0" borderId="0" xfId="16" applyNumberFormat="1"/>
    <xf numFmtId="0" fontId="25" fillId="0" borderId="0" xfId="16" applyAlignment="1"/>
    <xf numFmtId="0" fontId="25" fillId="0" borderId="0" xfId="16" applyAlignment="1">
      <alignment vertical="top"/>
    </xf>
    <xf numFmtId="0" fontId="0" fillId="0" borderId="0" xfId="0"/>
    <xf numFmtId="0" fontId="14" fillId="0" borderId="0" xfId="0" applyFont="1" applyAlignment="1">
      <alignment wrapText="1"/>
    </xf>
    <xf numFmtId="2" fontId="1" fillId="0" borderId="0" xfId="0" applyNumberFormat="1" applyFont="1"/>
    <xf numFmtId="0" fontId="0" fillId="0" borderId="0" xfId="0"/>
    <xf numFmtId="0" fontId="59" fillId="0" borderId="0" xfId="21"/>
    <xf numFmtId="0" fontId="0" fillId="0" borderId="0" xfId="0" applyAlignment="1">
      <alignment vertical="center"/>
    </xf>
    <xf numFmtId="168" fontId="0" fillId="0" borderId="0" xfId="0" applyNumberFormat="1"/>
    <xf numFmtId="0" fontId="0" fillId="0" borderId="0" xfId="0"/>
    <xf numFmtId="0" fontId="0" fillId="0" borderId="0" xfId="0"/>
    <xf numFmtId="0" fontId="0" fillId="0" borderId="0" xfId="0"/>
    <xf numFmtId="4" fontId="13" fillId="0" borderId="0" xfId="0" applyNumberFormat="1" applyFont="1"/>
    <xf numFmtId="2" fontId="0" fillId="0" borderId="0" xfId="0" applyNumberFormat="1" applyFont="1"/>
    <xf numFmtId="3" fontId="19" fillId="0" borderId="31" xfId="0" applyNumberFormat="1" applyFont="1" applyBorder="1" applyAlignment="1">
      <alignment horizontal="center" vertical="center"/>
    </xf>
    <xf numFmtId="0" fontId="32" fillId="28" borderId="26" xfId="17" applyNumberFormat="1" applyFont="1" applyFill="1" applyBorder="1" applyAlignment="1">
      <alignment horizontal="left" vertical="center" wrapText="1" indent="4"/>
    </xf>
    <xf numFmtId="0" fontId="32" fillId="41" borderId="26" xfId="17" applyNumberFormat="1" applyFont="1" applyFill="1" applyBorder="1" applyAlignment="1">
      <alignment horizontal="left" vertical="center" wrapText="1"/>
    </xf>
    <xf numFmtId="0" fontId="0" fillId="0" borderId="0" xfId="0"/>
    <xf numFmtId="0" fontId="14"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9" fillId="0" borderId="0" xfId="6" applyFont="1"/>
    <xf numFmtId="4" fontId="7" fillId="0" borderId="0" xfId="6" applyNumberFormat="1"/>
    <xf numFmtId="0" fontId="7" fillId="0" borderId="0" xfId="0" applyFont="1" applyBorder="1"/>
    <xf numFmtId="0" fontId="10" fillId="8" borderId="0" xfId="0" applyFont="1" applyFill="1" applyBorder="1" applyAlignment="1" applyProtection="1">
      <alignment horizontal="center"/>
    </xf>
    <xf numFmtId="0" fontId="10" fillId="8" borderId="0" xfId="0" applyFont="1" applyFill="1" applyBorder="1" applyAlignment="1">
      <alignment horizontal="centerContinuous"/>
    </xf>
    <xf numFmtId="0" fontId="7" fillId="8" borderId="0" xfId="0" applyFont="1" applyFill="1" applyBorder="1" applyAlignment="1">
      <alignment horizontal="centerContinuous"/>
    </xf>
    <xf numFmtId="0" fontId="7" fillId="0" borderId="0" xfId="0" applyFont="1" applyBorder="1" applyAlignment="1" applyProtection="1">
      <alignment horizontal="left"/>
    </xf>
    <xf numFmtId="0" fontId="10" fillId="8" borderId="0" xfId="0" applyFont="1" applyFill="1" applyBorder="1" applyAlignment="1" applyProtection="1">
      <alignment horizontal="centerContinuous"/>
    </xf>
    <xf numFmtId="0" fontId="10" fillId="8" borderId="0" xfId="0" applyFont="1" applyFill="1" applyBorder="1" applyAlignment="1">
      <alignment horizontal="center"/>
    </xf>
    <xf numFmtId="0" fontId="10" fillId="8" borderId="0" xfId="0" applyFont="1" applyFill="1" applyBorder="1" applyAlignment="1" applyProtection="1">
      <alignment horizontal="centerContinuous" vertical="top"/>
    </xf>
    <xf numFmtId="0" fontId="7" fillId="0" borderId="0" xfId="0" applyFont="1" applyBorder="1" applyAlignment="1" applyProtection="1">
      <alignment horizontal="centerContinuous"/>
    </xf>
    <xf numFmtId="0" fontId="10" fillId="0" borderId="0" xfId="0" applyFont="1" applyBorder="1" applyAlignment="1" applyProtection="1">
      <alignment horizontal="centerContinuous"/>
    </xf>
    <xf numFmtId="0" fontId="7" fillId="0" borderId="0" xfId="0" applyFont="1" applyBorder="1" applyAlignment="1">
      <alignment vertical="center" textRotation="90"/>
    </xf>
    <xf numFmtId="0" fontId="10" fillId="8" borderId="0" xfId="0" applyFont="1" applyFill="1" applyBorder="1"/>
    <xf numFmtId="37" fontId="7" fillId="0" borderId="0" xfId="0" applyNumberFormat="1" applyFont="1" applyBorder="1" applyProtection="1"/>
    <xf numFmtId="165" fontId="7" fillId="0" borderId="0" xfId="0" applyNumberFormat="1" applyFont="1" applyBorder="1" applyProtection="1"/>
    <xf numFmtId="0" fontId="10" fillId="0" borderId="0" xfId="0" applyFont="1" applyBorder="1" applyAlignment="1" applyProtection="1">
      <alignment horizontal="right"/>
    </xf>
    <xf numFmtId="3" fontId="7" fillId="0" borderId="0" xfId="0" applyNumberFormat="1" applyFont="1" applyBorder="1"/>
    <xf numFmtId="0" fontId="10" fillId="0" borderId="0" xfId="0" applyFont="1" applyFill="1" applyBorder="1" applyAlignment="1" applyProtection="1">
      <alignment horizontal="centerContinuous" wrapText="1"/>
    </xf>
    <xf numFmtId="0" fontId="84" fillId="0" borderId="0" xfId="0" applyFont="1" applyBorder="1"/>
    <xf numFmtId="0" fontId="85" fillId="0" borderId="0" xfId="0" applyFont="1"/>
    <xf numFmtId="37" fontId="7" fillId="0" borderId="0" xfId="1" applyNumberFormat="1" applyFont="1" applyBorder="1" applyAlignment="1" applyProtection="1">
      <alignment horizontal="center"/>
    </xf>
    <xf numFmtId="0" fontId="0" fillId="0" borderId="0" xfId="0"/>
    <xf numFmtId="0" fontId="30" fillId="0" borderId="0" xfId="0" applyFont="1" applyAlignment="1"/>
    <xf numFmtId="49" fontId="33" fillId="25" borderId="34" xfId="17" applyNumberFormat="1" applyFont="1" applyFill="1" applyBorder="1" applyAlignment="1">
      <alignment horizontal="center" vertical="center" wrapText="1"/>
    </xf>
    <xf numFmtId="0" fontId="9" fillId="0" borderId="0" xfId="0" applyFont="1" applyFill="1" applyBorder="1" applyAlignment="1" applyProtection="1">
      <alignment horizontal="center"/>
    </xf>
    <xf numFmtId="2" fontId="11" fillId="0" borderId="0" xfId="0" applyNumberFormat="1" applyFont="1" applyBorder="1" applyProtection="1"/>
    <xf numFmtId="0" fontId="0" fillId="0" borderId="0" xfId="0"/>
    <xf numFmtId="0" fontId="0" fillId="0" borderId="0" xfId="0"/>
    <xf numFmtId="3" fontId="14" fillId="0" borderId="0" xfId="0" applyNumberFormat="1" applyFont="1"/>
    <xf numFmtId="3" fontId="14" fillId="0" borderId="0" xfId="0" applyNumberFormat="1" applyFont="1" applyAlignment="1">
      <alignment vertical="center" wrapText="1"/>
    </xf>
    <xf numFmtId="0" fontId="0" fillId="0" borderId="0" xfId="0"/>
    <xf numFmtId="0" fontId="0" fillId="0" borderId="0" xfId="0"/>
    <xf numFmtId="0" fontId="0" fillId="0" borderId="0" xfId="0"/>
    <xf numFmtId="0" fontId="0" fillId="0" borderId="0" xfId="0"/>
    <xf numFmtId="0" fontId="10" fillId="9" borderId="0" xfId="0" applyFont="1" applyFill="1" applyBorder="1" applyAlignment="1">
      <alignment horizontal="centerContinuous"/>
    </xf>
    <xf numFmtId="0" fontId="10" fillId="9" borderId="0" xfId="0" applyFont="1" applyFill="1" applyBorder="1" applyAlignment="1">
      <alignment horizontal="center"/>
    </xf>
    <xf numFmtId="0" fontId="10" fillId="0" borderId="0" xfId="0" applyFont="1" applyBorder="1"/>
    <xf numFmtId="0" fontId="7" fillId="0" borderId="0" xfId="0" applyFont="1" applyBorder="1" applyAlignment="1">
      <alignment horizontal="center"/>
    </xf>
    <xf numFmtId="4" fontId="7" fillId="0" borderId="0" xfId="0" applyNumberFormat="1" applyFont="1" applyBorder="1"/>
    <xf numFmtId="17" fontId="3" fillId="10" borderId="0" xfId="0" applyNumberFormat="1" applyFont="1" applyFill="1" applyAlignment="1">
      <alignment horizontal="center" vertical="center"/>
    </xf>
    <xf numFmtId="0" fontId="0" fillId="0" borderId="0" xfId="0"/>
    <xf numFmtId="3" fontId="0" fillId="0" borderId="42" xfId="0" applyNumberFormat="1" applyBorder="1" applyAlignment="1">
      <alignment horizontal="right" vertical="center" wrapText="1"/>
    </xf>
    <xf numFmtId="3" fontId="0" fillId="0" borderId="45" xfId="0" applyNumberFormat="1" applyBorder="1" applyAlignment="1">
      <alignment horizontal="right" vertical="center" wrapText="1"/>
    </xf>
    <xf numFmtId="0" fontId="0" fillId="0" borderId="0" xfId="0"/>
    <xf numFmtId="3" fontId="0" fillId="0" borderId="0" xfId="0" applyNumberFormat="1" applyBorder="1" applyAlignment="1">
      <alignment horizontal="right" vertical="center" wrapText="1"/>
    </xf>
    <xf numFmtId="3" fontId="1" fillId="0" borderId="0" xfId="0" applyNumberFormat="1" applyFont="1" applyBorder="1" applyAlignment="1">
      <alignment horizontal="right" vertical="center"/>
    </xf>
    <xf numFmtId="3" fontId="10" fillId="12" borderId="0" xfId="0" applyNumberFormat="1" applyFont="1" applyFill="1" applyBorder="1" applyAlignment="1">
      <alignment horizontal="right" vertical="center" wrapText="1"/>
    </xf>
    <xf numFmtId="3" fontId="10" fillId="11" borderId="0" xfId="0" applyNumberFormat="1" applyFont="1" applyFill="1" applyBorder="1" applyAlignment="1">
      <alignment horizontal="right" vertical="center" wrapText="1"/>
    </xf>
    <xf numFmtId="0" fontId="14" fillId="0" borderId="0" xfId="0" applyNumberFormat="1" applyFont="1" applyAlignment="1">
      <alignment horizontal="center"/>
    </xf>
    <xf numFmtId="0" fontId="87" fillId="0" borderId="0" xfId="14" applyFont="1" applyAlignment="1">
      <alignment horizontal="center"/>
    </xf>
    <xf numFmtId="0" fontId="12" fillId="6" borderId="0" xfId="0" applyFont="1" applyFill="1" applyBorder="1" applyAlignment="1">
      <alignment horizontal="center"/>
    </xf>
    <xf numFmtId="0" fontId="12" fillId="22" borderId="0" xfId="0" applyFont="1" applyFill="1" applyBorder="1" applyAlignment="1">
      <alignment horizontal="center" vertical="center"/>
    </xf>
    <xf numFmtId="0" fontId="9" fillId="0" borderId="0" xfId="22" applyFont="1"/>
    <xf numFmtId="0" fontId="0" fillId="0" borderId="0" xfId="0"/>
    <xf numFmtId="37" fontId="11" fillId="0" borderId="0" xfId="0" applyNumberFormat="1" applyFont="1" applyBorder="1" applyProtection="1"/>
    <xf numFmtId="10" fontId="11" fillId="0" borderId="0" xfId="24" applyNumberFormat="1" applyFont="1" applyBorder="1" applyProtection="1"/>
    <xf numFmtId="0" fontId="66" fillId="0" borderId="0" xfId="0" applyFont="1" applyBorder="1" applyAlignment="1" applyProtection="1">
      <alignment horizontal="centerContinuous"/>
    </xf>
    <xf numFmtId="39" fontId="11" fillId="0" borderId="0" xfId="0" applyNumberFormat="1" applyFont="1" applyBorder="1" applyProtection="1"/>
    <xf numFmtId="165" fontId="11" fillId="0" borderId="0" xfId="0" applyNumberFormat="1" applyFont="1" applyBorder="1" applyProtection="1"/>
    <xf numFmtId="0" fontId="66" fillId="0" borderId="0" xfId="0" applyFont="1" applyBorder="1" applyAlignment="1">
      <alignment vertical="center" textRotation="90"/>
    </xf>
    <xf numFmtId="0" fontId="66" fillId="0" borderId="1" xfId="0" applyFont="1" applyBorder="1" applyAlignment="1">
      <alignment vertical="center" textRotation="90"/>
    </xf>
    <xf numFmtId="0" fontId="10" fillId="0" borderId="1" xfId="0" applyFont="1" applyBorder="1" applyAlignment="1">
      <alignment horizontal="center"/>
    </xf>
    <xf numFmtId="39" fontId="11" fillId="0" borderId="1" xfId="0" applyNumberFormat="1" applyFont="1" applyBorder="1" applyProtection="1"/>
    <xf numFmtId="165" fontId="11" fillId="0" borderId="1" xfId="0" applyNumberFormat="1" applyFont="1" applyBorder="1" applyProtection="1"/>
    <xf numFmtId="0" fontId="11" fillId="0" borderId="0" xfId="0" applyFont="1" applyBorder="1"/>
    <xf numFmtId="0" fontId="66" fillId="0" borderId="0" xfId="0" applyFont="1" applyBorder="1"/>
    <xf numFmtId="0" fontId="10" fillId="0" borderId="0" xfId="0" applyFont="1" applyBorder="1" applyAlignment="1">
      <alignment horizontal="center"/>
    </xf>
    <xf numFmtId="0" fontId="10" fillId="0" borderId="0" xfId="0" applyFont="1" applyFill="1" applyBorder="1" applyAlignment="1" applyProtection="1">
      <alignment horizontal="centerContinuous"/>
    </xf>
    <xf numFmtId="4" fontId="7" fillId="0" borderId="0" xfId="0" applyNumberFormat="1" applyFont="1" applyBorder="1" applyAlignment="1">
      <alignment horizontal="right" vertical="center"/>
    </xf>
    <xf numFmtId="0" fontId="0" fillId="0" borderId="0" xfId="0"/>
    <xf numFmtId="0" fontId="14" fillId="0" borderId="0" xfId="0" applyFont="1"/>
    <xf numFmtId="3" fontId="14" fillId="0" borderId="0" xfId="0" applyNumberFormat="1" applyFont="1" applyFill="1" applyBorder="1" applyAlignment="1"/>
    <xf numFmtId="3" fontId="7" fillId="0" borderId="6" xfId="14" applyNumberFormat="1" applyFont="1" applyBorder="1"/>
    <xf numFmtId="3" fontId="7" fillId="0" borderId="7" xfId="14" applyNumberFormat="1" applyFont="1" applyBorder="1"/>
    <xf numFmtId="0" fontId="0" fillId="0" borderId="0" xfId="0" applyFont="1"/>
    <xf numFmtId="0" fontId="82" fillId="0" borderId="0" xfId="0" applyFont="1"/>
    <xf numFmtId="0" fontId="7" fillId="0" borderId="0" xfId="6"/>
    <xf numFmtId="0" fontId="10" fillId="0" borderId="56" xfId="6" applyNumberFormat="1" applyFont="1" applyBorder="1" applyAlignment="1">
      <alignment horizontal="center"/>
    </xf>
    <xf numFmtId="0" fontId="10" fillId="0" borderId="59" xfId="6" applyNumberFormat="1" applyFont="1" applyBorder="1" applyAlignment="1">
      <alignment horizontal="center"/>
    </xf>
    <xf numFmtId="4" fontId="10" fillId="0" borderId="62" xfId="6" applyNumberFormat="1" applyFont="1" applyBorder="1" applyAlignment="1">
      <alignment horizontal="center"/>
    </xf>
    <xf numFmtId="3" fontId="0" fillId="0" borderId="0" xfId="0" applyNumberFormat="1" applyAlignment="1">
      <alignment horizontal="center"/>
    </xf>
    <xf numFmtId="0" fontId="70" fillId="38" borderId="0" xfId="0" applyFont="1" applyFill="1" applyAlignment="1">
      <alignment horizontal="center" vertical="center" wrapText="1"/>
    </xf>
    <xf numFmtId="0" fontId="0" fillId="0" borderId="0" xfId="0"/>
    <xf numFmtId="0" fontId="70" fillId="39" borderId="0" xfId="0" applyFont="1" applyFill="1" applyAlignment="1">
      <alignment horizontal="center" vertical="center" wrapText="1"/>
    </xf>
    <xf numFmtId="0" fontId="70" fillId="38" borderId="0" xfId="0" applyFont="1" applyFill="1" applyAlignment="1">
      <alignment horizontal="center" vertical="center" wrapText="1"/>
    </xf>
    <xf numFmtId="0" fontId="0" fillId="0" borderId="0" xfId="0"/>
    <xf numFmtId="3" fontId="0" fillId="0" borderId="0" xfId="0" applyNumberFormat="1" applyAlignment="1"/>
    <xf numFmtId="17" fontId="70" fillId="14" borderId="0" xfId="0" applyNumberFormat="1" applyFont="1" applyFill="1" applyAlignment="1">
      <alignment horizontal="left" indent="1"/>
    </xf>
    <xf numFmtId="3" fontId="0" fillId="0" borderId="0" xfId="0" applyNumberFormat="1" applyAlignment="1">
      <alignment horizontal="right"/>
    </xf>
    <xf numFmtId="17" fontId="70" fillId="14" borderId="0" xfId="0" applyNumberFormat="1" applyFont="1" applyFill="1" applyAlignment="1">
      <alignment horizontal="center"/>
    </xf>
    <xf numFmtId="3" fontId="1" fillId="0" borderId="0" xfId="0" applyNumberFormat="1" applyFont="1" applyAlignment="1">
      <alignment horizontal="right"/>
    </xf>
    <xf numFmtId="3" fontId="1" fillId="0" borderId="0" xfId="0" applyNumberFormat="1" applyFont="1" applyAlignment="1"/>
    <xf numFmtId="3" fontId="1" fillId="0" borderId="0" xfId="0" applyNumberFormat="1" applyFont="1" applyAlignment="1">
      <alignment horizontal="center"/>
    </xf>
    <xf numFmtId="0" fontId="69" fillId="14" borderId="0" xfId="0" applyFont="1" applyFill="1" applyAlignment="1">
      <alignment horizontal="left" wrapText="1" indent="1"/>
    </xf>
    <xf numFmtId="0" fontId="0" fillId="0" borderId="0" xfId="0"/>
    <xf numFmtId="0" fontId="0" fillId="0" borderId="0" xfId="0"/>
    <xf numFmtId="0" fontId="0" fillId="0" borderId="0" xfId="0"/>
    <xf numFmtId="0" fontId="0" fillId="0" borderId="0" xfId="0" applyAlignment="1">
      <alignment horizontal="center"/>
    </xf>
    <xf numFmtId="0" fontId="0" fillId="0" borderId="0" xfId="0"/>
    <xf numFmtId="3" fontId="0" fillId="0" borderId="6" xfId="0" applyNumberFormat="1" applyFont="1" applyBorder="1"/>
    <xf numFmtId="0" fontId="0" fillId="0" borderId="0" xfId="0"/>
    <xf numFmtId="169" fontId="25" fillId="0" borderId="0" xfId="16" applyNumberFormat="1"/>
    <xf numFmtId="0" fontId="0" fillId="0" borderId="0" xfId="0"/>
    <xf numFmtId="0" fontId="7" fillId="0" borderId="0" xfId="6"/>
    <xf numFmtId="0" fontId="34" fillId="26" borderId="0" xfId="17" applyNumberFormat="1" applyFont="1" applyFill="1" applyBorder="1" applyAlignment="1">
      <alignment horizontal="center" vertical="center" wrapText="1"/>
    </xf>
    <xf numFmtId="0" fontId="70" fillId="38" borderId="0" xfId="0" applyFont="1" applyFill="1" applyAlignment="1">
      <alignment horizontal="center" vertical="center" wrapText="1"/>
    </xf>
    <xf numFmtId="0" fontId="0" fillId="0" borderId="0" xfId="0"/>
    <xf numFmtId="0" fontId="15" fillId="0" borderId="0" xfId="0" applyFont="1" applyFill="1" applyBorder="1"/>
    <xf numFmtId="172" fontId="70" fillId="14" borderId="0" xfId="0" applyNumberFormat="1" applyFont="1" applyFill="1" applyAlignment="1">
      <alignment horizontal="left" indent="1"/>
    </xf>
    <xf numFmtId="3" fontId="0" fillId="0" borderId="0" xfId="0" applyNumberFormat="1" applyFont="1" applyAlignment="1">
      <alignment horizontal="center"/>
    </xf>
    <xf numFmtId="0" fontId="0" fillId="0" borderId="0" xfId="0"/>
    <xf numFmtId="0" fontId="0" fillId="0" borderId="0" xfId="0"/>
    <xf numFmtId="0" fontId="12" fillId="34" borderId="0" xfId="22" applyFont="1" applyFill="1" applyBorder="1" applyAlignment="1">
      <alignment horizontal="center" vertical="center" wrapText="1"/>
    </xf>
    <xf numFmtId="0" fontId="0" fillId="0" borderId="0" xfId="0"/>
    <xf numFmtId="0" fontId="78" fillId="0" borderId="0" xfId="22" applyFont="1" applyFill="1" applyAlignment="1">
      <alignment horizontal="center" vertical="center" wrapText="1"/>
    </xf>
    <xf numFmtId="0" fontId="1" fillId="0" borderId="0" xfId="0" applyFont="1" applyAlignment="1">
      <alignment wrapText="1"/>
    </xf>
    <xf numFmtId="0" fontId="0" fillId="0" borderId="0" xfId="0"/>
    <xf numFmtId="4" fontId="13" fillId="14" borderId="0" xfId="0" applyNumberFormat="1" applyFont="1" applyFill="1" applyBorder="1" applyAlignment="1"/>
    <xf numFmtId="0" fontId="61" fillId="37" borderId="0" xfId="0" applyFont="1" applyFill="1" applyBorder="1" applyAlignment="1">
      <alignment horizontal="center"/>
    </xf>
    <xf numFmtId="0" fontId="91" fillId="37" borderId="0" xfId="0" applyFont="1" applyFill="1" applyBorder="1" applyAlignment="1">
      <alignment horizontal="center" vertical="center"/>
    </xf>
    <xf numFmtId="0" fontId="64" fillId="37" borderId="0" xfId="0" applyFont="1" applyFill="1" applyAlignment="1"/>
    <xf numFmtId="0" fontId="0" fillId="9" borderId="0" xfId="0" applyFill="1" applyAlignment="1"/>
    <xf numFmtId="0" fontId="62" fillId="37" borderId="0" xfId="21" applyFont="1" applyFill="1" applyAlignment="1">
      <alignment horizontal="center"/>
    </xf>
    <xf numFmtId="0" fontId="64" fillId="37" borderId="0" xfId="0" applyFont="1" applyFill="1" applyAlignment="1">
      <alignment horizontal="center"/>
    </xf>
    <xf numFmtId="0" fontId="0" fillId="9" borderId="0" xfId="0" applyFill="1" applyAlignment="1">
      <alignment horizontal="center"/>
    </xf>
    <xf numFmtId="0" fontId="62" fillId="37" borderId="0" xfId="21" applyFont="1" applyFill="1" applyAlignment="1">
      <alignment horizontal="center" vertical="center"/>
    </xf>
    <xf numFmtId="0" fontId="65" fillId="37" borderId="0" xfId="0" applyFont="1" applyFill="1" applyBorder="1" applyAlignment="1">
      <alignment vertical="center"/>
    </xf>
    <xf numFmtId="0" fontId="63" fillId="37" borderId="0" xfId="0" applyFont="1" applyFill="1" applyAlignment="1">
      <alignment vertical="center"/>
    </xf>
    <xf numFmtId="0" fontId="64" fillId="37" borderId="0" xfId="0" applyFont="1" applyFill="1" applyAlignment="1">
      <alignment vertical="center"/>
    </xf>
    <xf numFmtId="0" fontId="0" fillId="9" borderId="0" xfId="0" applyFill="1" applyAlignment="1">
      <alignment vertical="center"/>
    </xf>
    <xf numFmtId="0" fontId="63" fillId="37" borderId="0" xfId="0" applyFont="1" applyFill="1" applyAlignment="1"/>
    <xf numFmtId="0" fontId="0" fillId="0" borderId="0" xfId="0"/>
    <xf numFmtId="0" fontId="6" fillId="0" borderId="0" xfId="0" applyFont="1" applyAlignment="1">
      <alignment horizontal="left" wrapText="1"/>
    </xf>
    <xf numFmtId="0" fontId="0" fillId="0" borderId="0" xfId="0"/>
    <xf numFmtId="0" fontId="92" fillId="2" borderId="0" xfId="0" applyFont="1" applyFill="1" applyAlignment="1">
      <alignment horizontal="center" vertical="center" wrapText="1"/>
    </xf>
    <xf numFmtId="0" fontId="92" fillId="2" borderId="85" xfId="0" applyFont="1" applyFill="1" applyBorder="1" applyAlignment="1">
      <alignment horizontal="center" vertical="center" wrapText="1"/>
    </xf>
    <xf numFmtId="169" fontId="0" fillId="0" borderId="85" xfId="0" applyNumberFormat="1" applyBorder="1"/>
    <xf numFmtId="0" fontId="1" fillId="0" borderId="0" xfId="0" applyFont="1" applyAlignment="1">
      <alignment horizontal="center" vertical="center" wrapText="1"/>
    </xf>
    <xf numFmtId="0" fontId="1" fillId="0" borderId="86" xfId="0" applyFont="1" applyBorder="1" applyAlignment="1">
      <alignment vertical="center" wrapText="1"/>
    </xf>
    <xf numFmtId="49" fontId="91" fillId="37" borderId="0" xfId="0" applyNumberFormat="1" applyFont="1" applyFill="1" applyBorder="1" applyAlignment="1">
      <alignment horizontal="center" vertical="center"/>
    </xf>
    <xf numFmtId="49" fontId="64" fillId="37" borderId="0" xfId="0" applyNumberFormat="1" applyFont="1" applyFill="1" applyAlignment="1">
      <alignment horizontal="center" vertical="center"/>
    </xf>
    <xf numFmtId="49" fontId="64" fillId="37" borderId="0" xfId="0" applyNumberFormat="1" applyFont="1" applyFill="1" applyAlignment="1">
      <alignment horizontal="center"/>
    </xf>
    <xf numFmtId="49" fontId="0" fillId="9" borderId="0" xfId="0" applyNumberFormat="1" applyFill="1" applyAlignment="1">
      <alignment horizontal="center"/>
    </xf>
    <xf numFmtId="171" fontId="0" fillId="0" borderId="0" xfId="0" applyNumberFormat="1"/>
    <xf numFmtId="0" fontId="64" fillId="37" borderId="0" xfId="0" applyNumberFormat="1" applyFont="1" applyFill="1" applyAlignment="1">
      <alignment horizontal="center" vertical="center"/>
    </xf>
    <xf numFmtId="2" fontId="13" fillId="0" borderId="7" xfId="0" applyNumberFormat="1" applyFont="1" applyBorder="1" applyAlignment="1">
      <alignment horizontal="center"/>
    </xf>
    <xf numFmtId="0" fontId="0" fillId="0" borderId="0" xfId="0"/>
    <xf numFmtId="0" fontId="13" fillId="12" borderId="4" xfId="0" applyNumberFormat="1" applyFont="1" applyFill="1" applyBorder="1" applyAlignment="1"/>
    <xf numFmtId="0" fontId="14" fillId="13" borderId="4" xfId="0" applyFont="1" applyFill="1" applyBorder="1" applyAlignment="1"/>
    <xf numFmtId="0" fontId="13" fillId="0" borderId="0" xfId="0" applyFont="1" applyAlignment="1">
      <alignment wrapText="1"/>
    </xf>
    <xf numFmtId="0" fontId="14" fillId="12" borderId="4" xfId="0" applyNumberFormat="1" applyFont="1" applyFill="1" applyBorder="1" applyAlignment="1"/>
    <xf numFmtId="0" fontId="10" fillId="11" borderId="3" xfId="0" applyNumberFormat="1" applyFont="1" applyFill="1" applyBorder="1" applyAlignment="1">
      <alignment vertical="center" wrapText="1"/>
    </xf>
    <xf numFmtId="3" fontId="9" fillId="0" borderId="87" xfId="0" applyNumberFormat="1" applyFont="1" applyBorder="1" applyAlignment="1">
      <alignment horizontal="right"/>
    </xf>
    <xf numFmtId="0" fontId="9" fillId="0" borderId="87" xfId="0" applyNumberFormat="1" applyFont="1" applyBorder="1" applyAlignment="1">
      <alignment horizontal="right"/>
    </xf>
    <xf numFmtId="2" fontId="13" fillId="0" borderId="7" xfId="0" applyNumberFormat="1" applyFont="1" applyBorder="1" applyAlignment="1">
      <alignment horizontal="center"/>
    </xf>
    <xf numFmtId="0" fontId="0" fillId="0" borderId="0" xfId="0"/>
    <xf numFmtId="173" fontId="7" fillId="0" borderId="0" xfId="1" applyNumberFormat="1" applyFont="1" applyBorder="1" applyProtection="1"/>
    <xf numFmtId="0" fontId="34" fillId="26" borderId="0" xfId="17" applyNumberFormat="1" applyFont="1" applyFill="1" applyBorder="1" applyAlignment="1">
      <alignment horizontal="center" vertical="center" wrapText="1"/>
    </xf>
    <xf numFmtId="3" fontId="9" fillId="0" borderId="88" xfId="0" applyNumberFormat="1" applyFont="1" applyBorder="1" applyAlignment="1">
      <alignment horizontal="right"/>
    </xf>
    <xf numFmtId="3" fontId="9" fillId="0" borderId="54" xfId="0" applyNumberFormat="1" applyFont="1" applyBorder="1" applyAlignment="1">
      <alignment horizontal="right"/>
    </xf>
    <xf numFmtId="0" fontId="9" fillId="0" borderId="89" xfId="0" applyNumberFormat="1" applyFont="1" applyBorder="1" applyAlignment="1">
      <alignment horizontal="right"/>
    </xf>
    <xf numFmtId="4" fontId="9" fillId="0" borderId="81" xfId="0" applyNumberFormat="1" applyFont="1" applyBorder="1" applyAlignment="1"/>
    <xf numFmtId="3" fontId="19" fillId="14" borderId="0" xfId="0" applyNumberFormat="1" applyFont="1" applyFill="1" applyBorder="1" applyAlignment="1">
      <alignment horizontal="right"/>
    </xf>
    <xf numFmtId="4" fontId="19" fillId="14" borderId="0" xfId="0" applyNumberFormat="1" applyFont="1" applyFill="1" applyBorder="1" applyAlignment="1"/>
    <xf numFmtId="3" fontId="9" fillId="0" borderId="21" xfId="0" applyNumberFormat="1" applyFont="1" applyBorder="1" applyAlignment="1">
      <alignment horizontal="right"/>
    </xf>
    <xf numFmtId="0" fontId="9" fillId="0" borderId="90" xfId="0" applyNumberFormat="1" applyFont="1" applyBorder="1" applyAlignment="1">
      <alignment horizontal="right"/>
    </xf>
    <xf numFmtId="3" fontId="9" fillId="0" borderId="90" xfId="0" applyNumberFormat="1" applyFont="1" applyBorder="1" applyAlignment="1">
      <alignment horizontal="right"/>
    </xf>
    <xf numFmtId="0" fontId="9" fillId="0" borderId="91" xfId="0" applyNumberFormat="1" applyFont="1" applyBorder="1" applyAlignment="1">
      <alignment horizontal="right"/>
    </xf>
    <xf numFmtId="49" fontId="64" fillId="37" borderId="0" xfId="0" applyNumberFormat="1" applyFont="1" applyFill="1" applyAlignment="1">
      <alignment horizontal="center" vertical="top" wrapText="1"/>
    </xf>
    <xf numFmtId="169" fontId="13" fillId="0" borderId="6" xfId="0" applyNumberFormat="1" applyFont="1" applyFill="1" applyBorder="1" applyAlignment="1"/>
    <xf numFmtId="0" fontId="61" fillId="37" borderId="0" xfId="0" applyFont="1" applyFill="1" applyBorder="1" applyAlignment="1"/>
    <xf numFmtId="0" fontId="91" fillId="37" borderId="0" xfId="0" applyFont="1" applyFill="1" applyBorder="1" applyAlignment="1">
      <alignment horizontal="center" vertical="center"/>
    </xf>
    <xf numFmtId="0" fontId="65" fillId="37" borderId="0" xfId="0" applyFont="1" applyFill="1" applyBorder="1" applyAlignment="1">
      <alignment horizontal="left" vertical="center" wrapText="1"/>
    </xf>
    <xf numFmtId="0" fontId="1" fillId="0" borderId="0" xfId="0" applyFont="1" applyBorder="1" applyAlignment="1">
      <alignment horizontal="center" vertical="center" wrapText="1"/>
    </xf>
    <xf numFmtId="0" fontId="6" fillId="0" borderId="0" xfId="0" applyFont="1" applyAlignment="1">
      <alignment horizontal="left" wrapText="1"/>
    </xf>
    <xf numFmtId="0" fontId="3" fillId="7" borderId="0" xfId="0" applyFont="1" applyFill="1" applyAlignment="1">
      <alignment horizontal="center" vertical="center"/>
    </xf>
    <xf numFmtId="0" fontId="4" fillId="6" borderId="0" xfId="0" applyFont="1" applyFill="1" applyAlignment="1">
      <alignment horizontal="center" vertical="center"/>
    </xf>
    <xf numFmtId="0" fontId="3" fillId="7" borderId="0" xfId="0" applyFont="1" applyFill="1" applyAlignment="1">
      <alignment horizontal="center" vertical="center" wrapText="1"/>
    </xf>
    <xf numFmtId="0" fontId="28" fillId="7" borderId="0" xfId="0" applyFont="1" applyFill="1" applyAlignment="1">
      <alignment horizontal="left"/>
    </xf>
    <xf numFmtId="0" fontId="83" fillId="0" borderId="0" xfId="0" applyFont="1" applyFill="1" applyBorder="1" applyAlignment="1" applyProtection="1">
      <alignment horizontal="center"/>
    </xf>
    <xf numFmtId="0" fontId="86" fillId="0" borderId="0" xfId="0" applyFont="1" applyBorder="1" applyAlignment="1">
      <alignment horizontal="left" vertical="center" wrapText="1"/>
    </xf>
    <xf numFmtId="0" fontId="1" fillId="0" borderId="0" xfId="0" applyFont="1" applyAlignment="1">
      <alignment horizontal="center" vertical="center" wrapText="1"/>
    </xf>
    <xf numFmtId="0" fontId="12" fillId="6" borderId="0" xfId="0" applyFont="1" applyFill="1" applyBorder="1" applyAlignment="1">
      <alignment horizontal="center"/>
    </xf>
    <xf numFmtId="0" fontId="12" fillId="22" borderId="0" xfId="0" applyFont="1" applyFill="1" applyBorder="1" applyAlignment="1">
      <alignment horizontal="center" vertical="center"/>
    </xf>
    <xf numFmtId="0" fontId="89" fillId="0" borderId="0" xfId="0" applyFont="1" applyAlignment="1">
      <alignment horizontal="center" vertical="center" wrapText="1"/>
    </xf>
    <xf numFmtId="0" fontId="50" fillId="6" borderId="0" xfId="0" applyFont="1" applyFill="1" applyBorder="1" applyAlignment="1">
      <alignment horizontal="center" vertical="center" wrapText="1"/>
    </xf>
    <xf numFmtId="0" fontId="50" fillId="6" borderId="0" xfId="0" applyFont="1" applyFill="1" applyBorder="1" applyAlignment="1">
      <alignment horizontal="center" vertical="center"/>
    </xf>
    <xf numFmtId="0" fontId="12" fillId="6" borderId="0" xfId="0" applyFont="1" applyFill="1" applyBorder="1" applyAlignment="1">
      <alignment horizontal="center" vertical="center"/>
    </xf>
    <xf numFmtId="0" fontId="94" fillId="0" borderId="0" xfId="0" applyFont="1" applyAlignment="1">
      <alignment horizontal="left" wrapText="1"/>
    </xf>
    <xf numFmtId="0" fontId="46" fillId="0" borderId="0" xfId="14" applyFont="1" applyAlignment="1">
      <alignment horizontal="center" vertical="center" wrapText="1"/>
    </xf>
    <xf numFmtId="0" fontId="12" fillId="10" borderId="0" xfId="0" applyFont="1" applyFill="1" applyAlignment="1">
      <alignment horizontal="center"/>
    </xf>
    <xf numFmtId="0" fontId="14" fillId="13" borderId="4" xfId="0" applyFont="1" applyFill="1" applyBorder="1" applyAlignment="1">
      <alignment horizontal="center"/>
    </xf>
    <xf numFmtId="0" fontId="14" fillId="13" borderId="2" xfId="0" applyFont="1" applyFill="1" applyBorder="1" applyAlignment="1">
      <alignment horizontal="center"/>
    </xf>
    <xf numFmtId="0" fontId="12" fillId="10" borderId="0" xfId="0" applyFont="1" applyFill="1" applyAlignment="1">
      <alignment horizontal="center" vertical="center"/>
    </xf>
    <xf numFmtId="0" fontId="93" fillId="0" borderId="0" xfId="0" applyFont="1" applyAlignment="1">
      <alignment horizontal="center" vertical="center" wrapText="1"/>
    </xf>
    <xf numFmtId="2" fontId="13" fillId="0" borderId="7" xfId="0" applyNumberFormat="1" applyFont="1" applyBorder="1" applyAlignment="1">
      <alignment horizontal="center"/>
    </xf>
    <xf numFmtId="2" fontId="13" fillId="0" borderId="5" xfId="0" applyNumberFormat="1" applyFont="1" applyBorder="1" applyAlignment="1">
      <alignment horizontal="center"/>
    </xf>
    <xf numFmtId="2" fontId="13" fillId="0" borderId="6" xfId="0" applyNumberFormat="1" applyFont="1" applyBorder="1" applyAlignment="1">
      <alignment horizontal="center"/>
    </xf>
    <xf numFmtId="0" fontId="10" fillId="0" borderId="0" xfId="14" applyFont="1" applyAlignment="1">
      <alignment horizontal="center" vertical="center"/>
    </xf>
    <xf numFmtId="0" fontId="48" fillId="10" borderId="0" xfId="14" applyFont="1" applyFill="1" applyAlignment="1">
      <alignment horizontal="center" vertical="center" wrapText="1"/>
    </xf>
    <xf numFmtId="49" fontId="3" fillId="10" borderId="0" xfId="0" applyNumberFormat="1" applyFont="1" applyFill="1" applyAlignment="1">
      <alignment horizontal="center" vertical="center"/>
    </xf>
    <xf numFmtId="0" fontId="88" fillId="0" borderId="0" xfId="0" applyFont="1" applyAlignment="1">
      <alignment horizontal="center" vertical="center" wrapText="1"/>
    </xf>
    <xf numFmtId="17" fontId="3" fillId="10" borderId="0" xfId="0" applyNumberFormat="1" applyFont="1" applyFill="1" applyAlignment="1">
      <alignment horizontal="center" vertical="center"/>
    </xf>
    <xf numFmtId="0" fontId="45" fillId="0" borderId="0" xfId="14" applyFont="1" applyAlignment="1">
      <alignment horizontal="center" vertical="center" wrapText="1"/>
    </xf>
    <xf numFmtId="0" fontId="68" fillId="38" borderId="0" xfId="0" applyFont="1" applyFill="1" applyAlignment="1">
      <alignment horizontal="center" vertical="center" wrapText="1"/>
    </xf>
    <xf numFmtId="0" fontId="68" fillId="38" borderId="0" xfId="0" applyFont="1" applyFill="1" applyAlignment="1">
      <alignment horizontal="center" vertical="center"/>
    </xf>
    <xf numFmtId="0" fontId="70" fillId="39" borderId="0" xfId="0" applyFont="1" applyFill="1" applyAlignment="1">
      <alignment horizontal="center" vertical="center" wrapText="1"/>
    </xf>
    <xf numFmtId="0" fontId="70" fillId="38" borderId="0" xfId="0" applyFont="1" applyFill="1" applyAlignment="1">
      <alignment horizontal="center" vertical="center" wrapText="1"/>
    </xf>
    <xf numFmtId="0" fontId="48" fillId="10" borderId="0" xfId="0" applyFont="1" applyFill="1" applyAlignment="1">
      <alignment horizontal="center" vertical="center" wrapText="1"/>
    </xf>
    <xf numFmtId="0" fontId="89" fillId="0" borderId="0" xfId="0" applyFont="1" applyAlignment="1">
      <alignment horizontal="center" wrapText="1"/>
    </xf>
    <xf numFmtId="0" fontId="48" fillId="18" borderId="20" xfId="14" applyFont="1" applyFill="1" applyBorder="1" applyAlignment="1">
      <alignment horizontal="center" vertical="center" wrapText="1"/>
    </xf>
    <xf numFmtId="0" fontId="10" fillId="0" borderId="0" xfId="16" applyFont="1" applyAlignment="1">
      <alignment horizontal="center" vertical="center" wrapText="1"/>
    </xf>
    <xf numFmtId="0" fontId="60" fillId="0" borderId="0" xfId="22" applyFont="1" applyFill="1" applyAlignment="1">
      <alignment horizontal="center" vertical="center" wrapText="1"/>
    </xf>
    <xf numFmtId="0" fontId="30" fillId="0" borderId="0" xfId="22" applyFont="1" applyAlignment="1">
      <alignment horizontal="left"/>
    </xf>
    <xf numFmtId="0" fontId="9" fillId="0" borderId="0" xfId="22" applyFont="1"/>
    <xf numFmtId="0" fontId="12" fillId="34" borderId="0" xfId="22" applyFont="1" applyFill="1" applyBorder="1" applyAlignment="1">
      <alignment horizontal="center" vertical="center" wrapText="1"/>
    </xf>
    <xf numFmtId="0" fontId="56" fillId="35" borderId="10" xfId="0" applyFont="1" applyFill="1" applyBorder="1" applyAlignment="1">
      <alignment horizontal="center" vertical="center" wrapText="1"/>
    </xf>
    <xf numFmtId="0" fontId="56" fillId="35" borderId="9" xfId="0" applyFont="1" applyFill="1" applyBorder="1" applyAlignment="1">
      <alignment horizontal="center" vertical="center" wrapText="1"/>
    </xf>
    <xf numFmtId="0" fontId="56" fillId="35" borderId="38" xfId="0" applyFont="1" applyFill="1" applyBorder="1" applyAlignment="1">
      <alignment horizontal="center" vertical="center" wrapText="1"/>
    </xf>
    <xf numFmtId="0" fontId="67" fillId="0" borderId="0" xfId="22" applyFont="1" applyFill="1" applyAlignment="1">
      <alignment horizontal="center" wrapText="1"/>
    </xf>
    <xf numFmtId="0" fontId="79" fillId="0" borderId="0" xfId="0" applyFont="1" applyAlignment="1">
      <alignment horizontal="left"/>
    </xf>
    <xf numFmtId="0" fontId="0" fillId="0" borderId="0" xfId="0"/>
    <xf numFmtId="0" fontId="1" fillId="0" borderId="0" xfId="0" applyFont="1" applyAlignment="1">
      <alignment horizontal="center" wrapText="1"/>
    </xf>
    <xf numFmtId="0" fontId="78" fillId="0" borderId="0" xfId="22" applyFont="1" applyFill="1" applyAlignment="1">
      <alignment horizontal="center" vertical="center" wrapText="1"/>
    </xf>
    <xf numFmtId="0" fontId="30" fillId="0" borderId="0" xfId="0" applyFont="1" applyBorder="1" applyAlignment="1">
      <alignment horizontal="left"/>
    </xf>
    <xf numFmtId="0" fontId="30" fillId="0" borderId="20" xfId="0" applyFont="1" applyBorder="1" applyAlignment="1">
      <alignment horizontal="left"/>
    </xf>
    <xf numFmtId="0" fontId="3" fillId="25" borderId="36" xfId="17" applyNumberFormat="1" applyFont="1" applyFill="1" applyBorder="1" applyAlignment="1">
      <alignment horizontal="center" vertical="center" wrapText="1"/>
    </xf>
    <xf numFmtId="0" fontId="3" fillId="25" borderId="0" xfId="17" applyNumberFormat="1" applyFont="1" applyFill="1" applyBorder="1" applyAlignment="1">
      <alignment horizontal="center" vertical="center" wrapText="1"/>
    </xf>
    <xf numFmtId="0" fontId="3" fillId="25" borderId="34" xfId="17" applyNumberFormat="1" applyFont="1" applyFill="1" applyBorder="1" applyAlignment="1">
      <alignment horizontal="center" vertical="center" wrapText="1"/>
    </xf>
    <xf numFmtId="0" fontId="3" fillId="25" borderId="80" xfId="17" applyNumberFormat="1" applyFont="1" applyFill="1" applyBorder="1" applyAlignment="1">
      <alignment horizontal="center" vertical="center" wrapText="1"/>
    </xf>
    <xf numFmtId="0" fontId="3" fillId="25" borderId="81" xfId="17" applyNumberFormat="1" applyFont="1" applyFill="1" applyBorder="1" applyAlignment="1">
      <alignment horizontal="center" vertical="center" wrapText="1"/>
    </xf>
    <xf numFmtId="0" fontId="40" fillId="24" borderId="0" xfId="17" applyNumberFormat="1" applyFont="1" applyFill="1" applyBorder="1" applyAlignment="1">
      <alignment horizontal="center" vertical="center"/>
    </xf>
    <xf numFmtId="0" fontId="3" fillId="25" borderId="35" xfId="17" applyNumberFormat="1" applyFont="1" applyFill="1" applyBorder="1" applyAlignment="1">
      <alignment horizontal="center" vertical="center" wrapText="1"/>
    </xf>
    <xf numFmtId="49" fontId="34" fillId="26" borderId="0" xfId="17" applyNumberFormat="1" applyFont="1" applyFill="1" applyBorder="1" applyAlignment="1">
      <alignment horizontal="center" vertical="center" wrapText="1"/>
    </xf>
    <xf numFmtId="0" fontId="35" fillId="24" borderId="0" xfId="17" applyNumberFormat="1" applyFont="1" applyFill="1" applyBorder="1" applyAlignment="1">
      <alignment horizontal="center" vertical="center"/>
    </xf>
    <xf numFmtId="0" fontId="32" fillId="28" borderId="0" xfId="17" applyNumberFormat="1" applyFont="1" applyFill="1" applyBorder="1" applyAlignment="1">
      <alignment horizontal="left" vertical="center" wrapText="1"/>
    </xf>
    <xf numFmtId="0" fontId="36" fillId="0" borderId="0" xfId="6" applyFont="1" applyAlignment="1">
      <alignment horizontal="left"/>
    </xf>
    <xf numFmtId="0" fontId="10" fillId="0" borderId="0" xfId="6" applyFont="1" applyAlignment="1">
      <alignment horizontal="center" vertical="center" wrapText="1"/>
    </xf>
    <xf numFmtId="0" fontId="77" fillId="24" borderId="0" xfId="17" applyNumberFormat="1" applyFont="1" applyFill="1" applyBorder="1" applyAlignment="1">
      <alignment horizontal="center" vertical="center"/>
    </xf>
    <xf numFmtId="0" fontId="30" fillId="0" borderId="0" xfId="6" applyFont="1" applyAlignment="1">
      <alignment horizontal="left"/>
    </xf>
    <xf numFmtId="0" fontId="34" fillId="26" borderId="0" xfId="17" applyNumberFormat="1" applyFont="1" applyFill="1" applyBorder="1" applyAlignment="1">
      <alignment horizontal="center" vertical="center" wrapText="1"/>
    </xf>
    <xf numFmtId="0" fontId="36" fillId="0" borderId="0" xfId="6" applyFont="1" applyAlignment="1">
      <alignment horizontal="left" vertical="center" wrapText="1"/>
    </xf>
    <xf numFmtId="0" fontId="33" fillId="26" borderId="0" xfId="17" applyNumberFormat="1" applyFont="1" applyFill="1" applyBorder="1" applyAlignment="1">
      <alignment horizontal="center" vertical="center" wrapText="1"/>
    </xf>
    <xf numFmtId="0" fontId="30" fillId="0" borderId="0" xfId="6" applyFont="1" applyAlignment="1">
      <alignment horizontal="left" wrapText="1"/>
    </xf>
    <xf numFmtId="0" fontId="30" fillId="0" borderId="0" xfId="0" applyFont="1" applyAlignment="1">
      <alignment horizontal="left"/>
    </xf>
    <xf numFmtId="0" fontId="76" fillId="24" borderId="0" xfId="17" applyNumberFormat="1" applyFont="1" applyFill="1" applyBorder="1" applyAlignment="1">
      <alignment horizontal="center" vertical="center" wrapText="1"/>
    </xf>
    <xf numFmtId="0" fontId="19" fillId="0" borderId="0" xfId="6" applyFont="1"/>
    <xf numFmtId="0" fontId="31" fillId="30" borderId="0" xfId="6" applyFont="1" applyFill="1" applyAlignment="1">
      <alignment horizontal="center" vertical="center" wrapText="1"/>
    </xf>
    <xf numFmtId="0" fontId="7" fillId="30" borderId="0" xfId="6" applyFill="1" applyAlignment="1">
      <alignment horizontal="center" vertical="center"/>
    </xf>
    <xf numFmtId="0" fontId="31" fillId="29" borderId="9" xfId="6" applyFont="1" applyFill="1" applyBorder="1" applyAlignment="1">
      <alignment horizontal="center"/>
    </xf>
    <xf numFmtId="0" fontId="7" fillId="0" borderId="0" xfId="6"/>
  </cellXfs>
  <cellStyles count="25">
    <cellStyle name="Hipervínculo" xfId="21" builtinId="8"/>
    <cellStyle name="Hipervínculo 2" xfId="3"/>
    <cellStyle name="Millares 2" xfId="4"/>
    <cellStyle name="Millares 3" xfId="5"/>
    <cellStyle name="Normal" xfId="0" builtinId="0"/>
    <cellStyle name="Normal 10" xfId="17"/>
    <cellStyle name="Normal 10 10" xfId="6"/>
    <cellStyle name="Normal 11" xfId="18"/>
    <cellStyle name="Normal 12" xfId="20"/>
    <cellStyle name="Normal 12 2" xfId="22"/>
    <cellStyle name="Normal 131" xfId="7"/>
    <cellStyle name="Normal 2" xfId="1"/>
    <cellStyle name="Normal 2 2" xfId="8"/>
    <cellStyle name="Normal 3" xfId="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ual 2" xfId="23"/>
    <cellStyle name="TableStyleLight1" xfId="15"/>
  </cellStyles>
  <dxfs count="0"/>
  <tableStyles count="0" defaultTableStyle="TableStyleMedium9" defaultPivotStyle="PivotStyleLight16"/>
  <colors>
    <mruColors>
      <color rgb="FF885CB4"/>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overlay val="0"/>
    </c:title>
    <c:autoTitleDeleted val="0"/>
    <c:plotArea>
      <c:layout/>
      <c:lineChart>
        <c:grouping val="standard"/>
        <c:varyColors val="0"/>
        <c:ser>
          <c:idx val="0"/>
          <c:order val="0"/>
          <c:tx>
            <c:strRef>
              <c:f>TURISMO_2!$B$3</c:f>
              <c:strCache>
                <c:ptCount val="1"/>
                <c:pt idx="0">
                  <c:v>2019</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#,##0_);\(#,##0\)</c:formatCode>
                <c:ptCount val="12"/>
                <c:pt idx="0">
                  <c:v>459753</c:v>
                </c:pt>
                <c:pt idx="1">
                  <c:v>455213</c:v>
                </c:pt>
                <c:pt idx="2">
                  <c:v>520276</c:v>
                </c:pt>
                <c:pt idx="3">
                  <c:v>541371</c:v>
                </c:pt>
                <c:pt idx="4">
                  <c:v>502353</c:v>
                </c:pt>
                <c:pt idx="5">
                  <c:v>521283</c:v>
                </c:pt>
                <c:pt idx="6">
                  <c:v>550315</c:v>
                </c:pt>
                <c:pt idx="7">
                  <c:v>575731</c:v>
                </c:pt>
                <c:pt idx="8">
                  <c:v>487094</c:v>
                </c:pt>
                <c:pt idx="9">
                  <c:v>521653</c:v>
                </c:pt>
                <c:pt idx="10">
                  <c:v>482255</c:v>
                </c:pt>
                <c:pt idx="11">
                  <c:v>493541</c:v>
                </c:pt>
              </c:numCache>
            </c:numRef>
          </c:val>
          <c:smooth val="0"/>
          <c:extLst>
            <c:ext xmlns:c16="http://schemas.microsoft.com/office/drawing/2014/chart" uri="{C3380CC4-5D6E-409C-BE32-E72D297353CC}">
              <c16:uniqueId val="{00000000-74AA-43A2-91B5-F6A1495F329F}"/>
            </c:ext>
          </c:extLst>
        </c:ser>
        <c:ser>
          <c:idx val="1"/>
          <c:order val="1"/>
          <c:tx>
            <c:strRef>
              <c:f>TURISMO_2!$C$3</c:f>
              <c:strCache>
                <c:ptCount val="1"/>
                <c:pt idx="0">
                  <c:v>2020</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456593</c:v>
                </c:pt>
                <c:pt idx="1">
                  <c:v>480425</c:v>
                </c:pt>
                <c:pt idx="2">
                  <c:v>183869</c:v>
                </c:pt>
                <c:pt idx="3">
                  <c:v>0</c:v>
                </c:pt>
                <c:pt idx="4">
                  <c:v>0</c:v>
                </c:pt>
                <c:pt idx="5">
                  <c:v>0</c:v>
                </c:pt>
                <c:pt idx="6">
                  <c:v>106729</c:v>
                </c:pt>
                <c:pt idx="7">
                  <c:v>168422</c:v>
                </c:pt>
                <c:pt idx="8">
                  <c:v>128582</c:v>
                </c:pt>
                <c:pt idx="9">
                  <c:v>120141</c:v>
                </c:pt>
                <c:pt idx="10">
                  <c:v>83774</c:v>
                </c:pt>
                <c:pt idx="11">
                  <c:v>96118</c:v>
                </c:pt>
              </c:numCache>
            </c:numRef>
          </c:val>
          <c:smooth val="0"/>
          <c:extLst>
            <c:ext xmlns:c16="http://schemas.microsoft.com/office/drawing/2014/chart" uri="{C3380CC4-5D6E-409C-BE32-E72D297353CC}">
              <c16:uniqueId val="{00000001-74AA-43A2-91B5-F6A1495F329F}"/>
            </c:ext>
          </c:extLst>
        </c:ser>
        <c:ser>
          <c:idx val="2"/>
          <c:order val="2"/>
          <c:tx>
            <c:strRef>
              <c:f>TURISMO_2!$D$3</c:f>
              <c:strCache>
                <c:ptCount val="1"/>
                <c:pt idx="0">
                  <c:v>2021</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53566</c:v>
                </c:pt>
                <c:pt idx="1">
                  <c:v>61600</c:v>
                </c:pt>
                <c:pt idx="2">
                  <c:v>78821</c:v>
                </c:pt>
                <c:pt idx="3">
                  <c:v>94957</c:v>
                </c:pt>
                <c:pt idx="4">
                  <c:v>116337</c:v>
                </c:pt>
                <c:pt idx="5">
                  <c:v>151737</c:v>
                </c:pt>
                <c:pt idx="6">
                  <c:v>231574</c:v>
                </c:pt>
                <c:pt idx="7">
                  <c:v>314509</c:v>
                </c:pt>
                <c:pt idx="8">
                  <c:v>280395</c:v>
                </c:pt>
                <c:pt idx="9">
                  <c:v>359960</c:v>
                </c:pt>
              </c:numCache>
            </c:numRef>
          </c:val>
          <c:smooth val="0"/>
          <c:extLst>
            <c:ext xmlns:c16="http://schemas.microsoft.com/office/drawing/2014/chart" uri="{C3380CC4-5D6E-409C-BE32-E72D297353CC}">
              <c16:uniqueId val="{00000002-74AA-43A2-91B5-F6A1495F329F}"/>
            </c:ext>
          </c:extLst>
        </c:ser>
        <c:dLbls>
          <c:showLegendKey val="0"/>
          <c:showVal val="0"/>
          <c:showCatName val="0"/>
          <c:showSerName val="0"/>
          <c:showPercent val="0"/>
          <c:showBubbleSize val="0"/>
        </c:dLbls>
        <c:marker val="1"/>
        <c:smooth val="0"/>
        <c:axId val="215483392"/>
        <c:axId val="214949888"/>
      </c:lineChart>
      <c:catAx>
        <c:axId val="215483392"/>
        <c:scaling>
          <c:orientation val="minMax"/>
        </c:scaling>
        <c:delete val="0"/>
        <c:axPos val="b"/>
        <c:numFmt formatCode="General" sourceLinked="1"/>
        <c:majorTickMark val="out"/>
        <c:minorTickMark val="none"/>
        <c:tickLblPos val="nextTo"/>
        <c:crossAx val="214949888"/>
        <c:crosses val="autoZero"/>
        <c:auto val="1"/>
        <c:lblAlgn val="ctr"/>
        <c:lblOffset val="100"/>
        <c:noMultiLvlLbl val="0"/>
      </c:catAx>
      <c:valAx>
        <c:axId val="214949888"/>
        <c:scaling>
          <c:orientation val="minMax"/>
        </c:scaling>
        <c:delete val="0"/>
        <c:axPos val="l"/>
        <c:majorGridlines>
          <c:spPr>
            <a:ln>
              <a:solidFill>
                <a:schemeClr val="accent1">
                  <a:lumMod val="20000"/>
                  <a:lumOff val="80000"/>
                </a:schemeClr>
              </a:solidFill>
            </a:ln>
          </c:spPr>
        </c:majorGridlines>
        <c:numFmt formatCode="#,##0_);\(#,##0\)" sourceLinked="1"/>
        <c:majorTickMark val="out"/>
        <c:minorTickMark val="none"/>
        <c:tickLblPos val="nextTo"/>
        <c:crossAx val="215483392"/>
        <c:crosses val="autoZero"/>
        <c:crossBetween val="between"/>
      </c:valAx>
      <c:spPr>
        <a:noFill/>
        <a:ln w="25400">
          <a:noFill/>
        </a:ln>
      </c:spPr>
    </c:plotArea>
    <c:legend>
      <c:legendPos val="r"/>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TURISMO_3!$T$8:$T$20</c:f>
              <c:strCache>
                <c:ptCount val="13"/>
                <c:pt idx="0">
                  <c:v>      2020 Noviembre</c:v>
                </c:pt>
                <c:pt idx="1">
                  <c:v>      2020 Diciembre</c:v>
                </c:pt>
                <c:pt idx="2">
                  <c:v>      2021 Enero</c:v>
                </c:pt>
                <c:pt idx="3">
                  <c:v>      2021 Febrero</c:v>
                </c:pt>
                <c:pt idx="4">
                  <c:v>      2021 Marzo</c:v>
                </c:pt>
                <c:pt idx="5">
                  <c:v>      2021 Abril</c:v>
                </c:pt>
                <c:pt idx="6">
                  <c:v>      2021 Mayo</c:v>
                </c:pt>
                <c:pt idx="7">
                  <c:v>      2021 Junio </c:v>
                </c:pt>
                <c:pt idx="8">
                  <c:v>      2021 Julio </c:v>
                </c:pt>
                <c:pt idx="9">
                  <c:v>      2021 Agosto</c:v>
                </c:pt>
                <c:pt idx="10">
                  <c:v>      2021 Septiembre</c:v>
                </c:pt>
                <c:pt idx="11">
                  <c:v>      2021 Octubre</c:v>
                </c:pt>
                <c:pt idx="12">
                  <c:v>      2021 Noviembre</c:v>
                </c:pt>
              </c:strCache>
            </c:strRef>
          </c:cat>
          <c:val>
            <c:numRef>
              <c:f>TURISMO_3!$U$8:$U$20</c:f>
              <c:numCache>
                <c:formatCode>#,##0</c:formatCode>
                <c:ptCount val="13"/>
                <c:pt idx="0">
                  <c:v>70313</c:v>
                </c:pt>
                <c:pt idx="1">
                  <c:v>68917</c:v>
                </c:pt>
                <c:pt idx="2">
                  <c:v>67851</c:v>
                </c:pt>
                <c:pt idx="3">
                  <c:v>67726</c:v>
                </c:pt>
                <c:pt idx="4">
                  <c:v>67340</c:v>
                </c:pt>
                <c:pt idx="5">
                  <c:v>67121</c:v>
                </c:pt>
                <c:pt idx="6">
                  <c:v>67593</c:v>
                </c:pt>
                <c:pt idx="7">
                  <c:v>67172</c:v>
                </c:pt>
                <c:pt idx="8">
                  <c:v>69094</c:v>
                </c:pt>
                <c:pt idx="9">
                  <c:v>70123</c:v>
                </c:pt>
                <c:pt idx="10">
                  <c:v>72856</c:v>
                </c:pt>
                <c:pt idx="11">
                  <c:v>76257</c:v>
                </c:pt>
                <c:pt idx="12">
                  <c:v>77571</c:v>
                </c:pt>
              </c:numCache>
            </c:numRef>
          </c:val>
          <c:extLst>
            <c:ext xmlns:c16="http://schemas.microsoft.com/office/drawing/2014/chart" uri="{C3380CC4-5D6E-409C-BE32-E72D297353CC}">
              <c16:uniqueId val="{00000000-97B7-42C0-B7C4-48149499F9C8}"/>
            </c:ext>
          </c:extLst>
        </c:ser>
        <c:dLbls>
          <c:showLegendKey val="0"/>
          <c:showVal val="0"/>
          <c:showCatName val="0"/>
          <c:showSerName val="0"/>
          <c:showPercent val="0"/>
          <c:showBubbleSize val="0"/>
        </c:dLbls>
        <c:gapWidth val="220"/>
        <c:axId val="221054976"/>
        <c:axId val="222577216"/>
      </c:barChart>
      <c:catAx>
        <c:axId val="221054976"/>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22577216"/>
        <c:crosses val="autoZero"/>
        <c:auto val="1"/>
        <c:lblAlgn val="ctr"/>
        <c:lblOffset val="100"/>
        <c:noMultiLvlLbl val="0"/>
      </c:catAx>
      <c:valAx>
        <c:axId val="222577216"/>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2105497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TURISMO_3!$T$8:$T$20</c:f>
              <c:strCache>
                <c:ptCount val="13"/>
                <c:pt idx="0">
                  <c:v>      2020 Noviembre</c:v>
                </c:pt>
                <c:pt idx="1">
                  <c:v>      2020 Diciembre</c:v>
                </c:pt>
                <c:pt idx="2">
                  <c:v>      2021 Enero</c:v>
                </c:pt>
                <c:pt idx="3">
                  <c:v>      2021 Febrero</c:v>
                </c:pt>
                <c:pt idx="4">
                  <c:v>      2021 Marzo</c:v>
                </c:pt>
                <c:pt idx="5">
                  <c:v>      2021 Abril</c:v>
                </c:pt>
                <c:pt idx="6">
                  <c:v>      2021 Mayo</c:v>
                </c:pt>
                <c:pt idx="7">
                  <c:v>      2021 Junio </c:v>
                </c:pt>
                <c:pt idx="8">
                  <c:v>      2021 Julio </c:v>
                </c:pt>
                <c:pt idx="9">
                  <c:v>      2021 Agosto</c:v>
                </c:pt>
                <c:pt idx="10">
                  <c:v>      2021 Septiembre</c:v>
                </c:pt>
                <c:pt idx="11">
                  <c:v>      2021 Octubre</c:v>
                </c:pt>
                <c:pt idx="12">
                  <c:v>      2021 Noviembre</c:v>
                </c:pt>
              </c:strCache>
            </c:strRef>
          </c:cat>
          <c:val>
            <c:numRef>
              <c:f>TURISMO_3!$V$8:$V$20</c:f>
              <c:numCache>
                <c:formatCode>#,##0</c:formatCode>
                <c:ptCount val="13"/>
                <c:pt idx="0">
                  <c:v>6076</c:v>
                </c:pt>
                <c:pt idx="1">
                  <c:v>5957</c:v>
                </c:pt>
                <c:pt idx="2">
                  <c:v>5886</c:v>
                </c:pt>
                <c:pt idx="3">
                  <c:v>5902</c:v>
                </c:pt>
                <c:pt idx="4">
                  <c:v>5862</c:v>
                </c:pt>
                <c:pt idx="5">
                  <c:v>5855</c:v>
                </c:pt>
                <c:pt idx="6">
                  <c:v>5947</c:v>
                </c:pt>
                <c:pt idx="7">
                  <c:v>5947</c:v>
                </c:pt>
                <c:pt idx="8">
                  <c:v>6039</c:v>
                </c:pt>
                <c:pt idx="9">
                  <c:v>6055</c:v>
                </c:pt>
                <c:pt idx="10">
                  <c:v>6181</c:v>
                </c:pt>
                <c:pt idx="11">
                  <c:v>6337</c:v>
                </c:pt>
                <c:pt idx="12">
                  <c:v>6413</c:v>
                </c:pt>
              </c:numCache>
            </c:numRef>
          </c:val>
          <c:smooth val="0"/>
          <c:extLst>
            <c:ext xmlns:c16="http://schemas.microsoft.com/office/drawing/2014/chart" uri="{C3380CC4-5D6E-409C-BE32-E72D297353CC}">
              <c16:uniqueId val="{00000000-3799-4BDA-B171-E69E0588C5E6}"/>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21055488"/>
        <c:axId val="222578944"/>
      </c:lineChart>
      <c:catAx>
        <c:axId val="2210554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22578944"/>
        <c:crosses val="autoZero"/>
        <c:auto val="1"/>
        <c:lblAlgn val="ctr"/>
        <c:lblOffset val="100"/>
        <c:noMultiLvlLbl val="0"/>
      </c:catAx>
      <c:valAx>
        <c:axId val="222578944"/>
        <c:scaling>
          <c:orientation val="minMax"/>
        </c:scaling>
        <c:delete val="1"/>
        <c:axPos val="l"/>
        <c:numFmt formatCode="#,##0" sourceLinked="1"/>
        <c:majorTickMark val="none"/>
        <c:minorTickMark val="none"/>
        <c:tickLblPos val="nextTo"/>
        <c:crossAx val="221055488"/>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overlay val="0"/>
      <c:spPr>
        <a:noFill/>
        <a:ln>
          <a:noFill/>
        </a:ln>
        <a:effectLst/>
      </c:sp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PARO_1!$A$6:$A$17</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PARO_1!$F$6:$F$17</c:f>
              <c:numCache>
                <c:formatCode>#,##0</c:formatCode>
                <c:ptCount val="12"/>
                <c:pt idx="0">
                  <c:v>122335</c:v>
                </c:pt>
                <c:pt idx="1">
                  <c:v>123823</c:v>
                </c:pt>
                <c:pt idx="2">
                  <c:v>121950</c:v>
                </c:pt>
                <c:pt idx="3">
                  <c:v>122463</c:v>
                </c:pt>
                <c:pt idx="4">
                  <c:v>120210</c:v>
                </c:pt>
                <c:pt idx="5">
                  <c:v>118831</c:v>
                </c:pt>
                <c:pt idx="6">
                  <c:v>110583</c:v>
                </c:pt>
                <c:pt idx="7">
                  <c:v>102072</c:v>
                </c:pt>
                <c:pt idx="8">
                  <c:v>92930</c:v>
                </c:pt>
                <c:pt idx="9">
                  <c:v>90487</c:v>
                </c:pt>
                <c:pt idx="10">
                  <c:v>89748</c:v>
                </c:pt>
              </c:numCache>
            </c:numRef>
          </c:val>
          <c:extLst>
            <c:ext xmlns:c16="http://schemas.microsoft.com/office/drawing/2014/chart" uri="{C3380CC4-5D6E-409C-BE32-E72D297353CC}">
              <c16:uniqueId val="{00000000-2F68-4ADF-9B72-867D1BC585AB}"/>
            </c:ext>
          </c:extLst>
        </c:ser>
        <c:dLbls>
          <c:showLegendKey val="0"/>
          <c:showVal val="0"/>
          <c:showCatName val="0"/>
          <c:showSerName val="0"/>
          <c:showPercent val="0"/>
          <c:showBubbleSize val="0"/>
        </c:dLbls>
        <c:gapWidth val="326"/>
        <c:overlap val="-58"/>
        <c:axId val="222861312"/>
        <c:axId val="222580672"/>
      </c:barChart>
      <c:dateAx>
        <c:axId val="222861312"/>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22580672"/>
        <c:crosses val="autoZero"/>
        <c:auto val="1"/>
        <c:lblOffset val="100"/>
        <c:baseTimeUnit val="months"/>
      </c:dateAx>
      <c:valAx>
        <c:axId val="222580672"/>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2286131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layout>
        <c:manualLayout>
          <c:xMode val="edge"/>
          <c:yMode val="edge"/>
          <c:x val="5.6376591814912023E-2"/>
          <c:y val="4.1666666666666664E-2"/>
        </c:manualLayout>
      </c:layout>
      <c:overlay val="0"/>
      <c:spPr>
        <a:noFill/>
        <a:ln>
          <a:noFill/>
        </a:ln>
        <a:effectLst/>
      </c:sp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PARO_1!$A$6:$A$17</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PARO_1!$B$6:$B$17</c:f>
              <c:numCache>
                <c:formatCode>#,##0</c:formatCode>
                <c:ptCount val="12"/>
                <c:pt idx="0">
                  <c:v>56457</c:v>
                </c:pt>
                <c:pt idx="1">
                  <c:v>57011</c:v>
                </c:pt>
                <c:pt idx="2">
                  <c:v>56007</c:v>
                </c:pt>
                <c:pt idx="3">
                  <c:v>56101</c:v>
                </c:pt>
                <c:pt idx="4">
                  <c:v>54844</c:v>
                </c:pt>
                <c:pt idx="5">
                  <c:v>53671</c:v>
                </c:pt>
                <c:pt idx="6">
                  <c:v>48707</c:v>
                </c:pt>
                <c:pt idx="7">
                  <c:v>44328</c:v>
                </c:pt>
                <c:pt idx="8">
                  <c:v>40213</c:v>
                </c:pt>
                <c:pt idx="9">
                  <c:v>39244</c:v>
                </c:pt>
                <c:pt idx="10">
                  <c:v>39103</c:v>
                </c:pt>
              </c:numCache>
            </c:numRef>
          </c:val>
          <c:extLst>
            <c:ext xmlns:c16="http://schemas.microsoft.com/office/drawing/2014/chart" uri="{C3380CC4-5D6E-409C-BE32-E72D297353CC}">
              <c16:uniqueId val="{00000000-BD96-45D2-B178-4E4E308156FD}"/>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PARO_1!$A$6:$A$17</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PARO_1!$C$6:$C$17</c:f>
              <c:numCache>
                <c:formatCode>#,##0</c:formatCode>
                <c:ptCount val="12"/>
                <c:pt idx="0">
                  <c:v>65878</c:v>
                </c:pt>
                <c:pt idx="1">
                  <c:v>66812</c:v>
                </c:pt>
                <c:pt idx="2">
                  <c:v>65943</c:v>
                </c:pt>
                <c:pt idx="3">
                  <c:v>66362</c:v>
                </c:pt>
                <c:pt idx="4">
                  <c:v>65366</c:v>
                </c:pt>
                <c:pt idx="5">
                  <c:v>65160</c:v>
                </c:pt>
                <c:pt idx="6">
                  <c:v>61876</c:v>
                </c:pt>
                <c:pt idx="7">
                  <c:v>57744</c:v>
                </c:pt>
                <c:pt idx="8">
                  <c:v>52717</c:v>
                </c:pt>
                <c:pt idx="9">
                  <c:v>51243</c:v>
                </c:pt>
                <c:pt idx="10">
                  <c:v>50645</c:v>
                </c:pt>
              </c:numCache>
            </c:numRef>
          </c:val>
          <c:extLst>
            <c:ext xmlns:c16="http://schemas.microsoft.com/office/drawing/2014/chart" uri="{C3380CC4-5D6E-409C-BE32-E72D297353CC}">
              <c16:uniqueId val="{00000001-BD96-45D2-B178-4E4E308156FD}"/>
            </c:ext>
          </c:extLst>
        </c:ser>
        <c:dLbls>
          <c:showLegendKey val="0"/>
          <c:showVal val="0"/>
          <c:showCatName val="0"/>
          <c:showSerName val="0"/>
          <c:showPercent val="0"/>
          <c:showBubbleSize val="0"/>
        </c:dLbls>
        <c:gapWidth val="164"/>
        <c:overlap val="-35"/>
        <c:axId val="221900800"/>
        <c:axId val="222582400"/>
      </c:barChart>
      <c:dateAx>
        <c:axId val="221900800"/>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22582400"/>
        <c:crosses val="autoZero"/>
        <c:auto val="1"/>
        <c:lblOffset val="100"/>
        <c:baseTimeUnit val="months"/>
      </c:dateAx>
      <c:valAx>
        <c:axId val="22258240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21900800"/>
        <c:crosses val="autoZero"/>
        <c:crossBetween val="between"/>
      </c:valAx>
      <c:spPr>
        <a:noFill/>
        <a:ln>
          <a:noFill/>
        </a:ln>
        <a:effectLst/>
      </c:spPr>
    </c:plotArea>
    <c:legend>
      <c:legendPos val="t"/>
      <c:layout>
        <c:manualLayout>
          <c:xMode val="edge"/>
          <c:yMode val="edge"/>
          <c:x val="0.339432293185574"/>
          <c:y val="0.18097222222222226"/>
          <c:w val="0.24706133955477788"/>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overlay val="0"/>
      <c:spPr>
        <a:noFill/>
        <a:ln>
          <a:noFill/>
        </a:ln>
        <a:effectLst/>
      </c:sp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PARO_1!$I$6:$I$17</c:f>
              <c:numCache>
                <c:formatCode>@</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formatCode="General">
                  <c:v>2021</c:v>
                </c:pt>
              </c:numCache>
            </c:numRef>
          </c:xVal>
          <c:yVal>
            <c:numRef>
              <c:f>PARO_1!$J$6:$J$17</c:f>
              <c:numCache>
                <c:formatCode>#,##0</c:formatCode>
                <c:ptCount val="12"/>
                <c:pt idx="0">
                  <c:v>53770</c:v>
                </c:pt>
                <c:pt idx="1">
                  <c:v>55125</c:v>
                </c:pt>
                <c:pt idx="2">
                  <c:v>58916</c:v>
                </c:pt>
                <c:pt idx="3">
                  <c:v>61582</c:v>
                </c:pt>
                <c:pt idx="4">
                  <c:v>58134</c:v>
                </c:pt>
                <c:pt idx="5">
                  <c:v>53523</c:v>
                </c:pt>
                <c:pt idx="6">
                  <c:v>49494</c:v>
                </c:pt>
                <c:pt idx="7">
                  <c:v>45576</c:v>
                </c:pt>
                <c:pt idx="8">
                  <c:v>41129</c:v>
                </c:pt>
                <c:pt idx="9">
                  <c:v>39836</c:v>
                </c:pt>
                <c:pt idx="10">
                  <c:v>40983</c:v>
                </c:pt>
                <c:pt idx="11">
                  <c:v>56457</c:v>
                </c:pt>
              </c:numCache>
            </c:numRef>
          </c:yVal>
          <c:smooth val="0"/>
          <c:extLst>
            <c:ext xmlns:c16="http://schemas.microsoft.com/office/drawing/2014/chart" uri="{C3380CC4-5D6E-409C-BE32-E72D297353CC}">
              <c16:uniqueId val="{00000000-1B0F-46DC-9B13-E4E92E896D7E}"/>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bubble3D val="0"/>
            <c:extLst>
              <c:ext xmlns:c16="http://schemas.microsoft.com/office/drawing/2014/chart" uri="{C3380CC4-5D6E-409C-BE32-E72D297353CC}">
                <c16:uniqueId val="{00000001-1B0F-46DC-9B13-E4E92E896D7E}"/>
              </c:ext>
            </c:extLst>
          </c:dPt>
          <c:xVal>
            <c:numRef>
              <c:f>PARO_1!$I$6:$I$17</c:f>
              <c:numCache>
                <c:formatCode>@</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formatCode="General">
                  <c:v>2021</c:v>
                </c:pt>
              </c:numCache>
            </c:numRef>
          </c:xVal>
          <c:yVal>
            <c:numRef>
              <c:f>PARO_1!$K$6:$K$17</c:f>
              <c:numCache>
                <c:formatCode>#,##0</c:formatCode>
                <c:ptCount val="12"/>
                <c:pt idx="0">
                  <c:v>49789</c:v>
                </c:pt>
                <c:pt idx="1">
                  <c:v>51594</c:v>
                </c:pt>
                <c:pt idx="2">
                  <c:v>55674</c:v>
                </c:pt>
                <c:pt idx="3">
                  <c:v>58914</c:v>
                </c:pt>
                <c:pt idx="4">
                  <c:v>56797</c:v>
                </c:pt>
                <c:pt idx="5">
                  <c:v>54850</c:v>
                </c:pt>
                <c:pt idx="6">
                  <c:v>53655</c:v>
                </c:pt>
                <c:pt idx="7">
                  <c:v>52375</c:v>
                </c:pt>
                <c:pt idx="8">
                  <c:v>50921</c:v>
                </c:pt>
                <c:pt idx="9">
                  <c:v>49947</c:v>
                </c:pt>
                <c:pt idx="10">
                  <c:v>50406</c:v>
                </c:pt>
                <c:pt idx="11">
                  <c:v>65878</c:v>
                </c:pt>
              </c:numCache>
            </c:numRef>
          </c:yVal>
          <c:smooth val="0"/>
          <c:extLst>
            <c:ext xmlns:c16="http://schemas.microsoft.com/office/drawing/2014/chart" uri="{C3380CC4-5D6E-409C-BE32-E72D297353CC}">
              <c16:uniqueId val="{00000002-1B0F-46DC-9B13-E4E92E896D7E}"/>
            </c:ext>
          </c:extLst>
        </c:ser>
        <c:dLbls>
          <c:showLegendKey val="0"/>
          <c:showVal val="0"/>
          <c:showCatName val="0"/>
          <c:showSerName val="0"/>
          <c:showPercent val="0"/>
          <c:showBubbleSize val="0"/>
        </c:dLbls>
        <c:axId val="185278464"/>
        <c:axId val="185279040"/>
      </c:scatterChart>
      <c:valAx>
        <c:axId val="185278464"/>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185279040"/>
        <c:crosses val="autoZero"/>
        <c:crossBetween val="midCat"/>
      </c:valAx>
      <c:valAx>
        <c:axId val="18527904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18527846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overlay val="0"/>
      <c:spPr>
        <a:noFill/>
        <a:ln>
          <a:noFill/>
        </a:ln>
        <a:effectLst/>
      </c:sp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PARO_1!$I$6:$I$17</c:f>
              <c:numCache>
                <c:formatCode>@</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formatCode="General">
                  <c:v>2021</c:v>
                </c:pt>
              </c:numCache>
            </c:numRef>
          </c:cat>
          <c:val>
            <c:numRef>
              <c:f>PARO_1!$N$6:$N$17</c:f>
              <c:numCache>
                <c:formatCode>#,##0</c:formatCode>
                <c:ptCount val="12"/>
                <c:pt idx="0">
                  <c:v>103559</c:v>
                </c:pt>
                <c:pt idx="1">
                  <c:v>106719</c:v>
                </c:pt>
                <c:pt idx="2">
                  <c:v>114590</c:v>
                </c:pt>
                <c:pt idx="3">
                  <c:v>120496</c:v>
                </c:pt>
                <c:pt idx="4">
                  <c:v>114931</c:v>
                </c:pt>
                <c:pt idx="5">
                  <c:v>108373</c:v>
                </c:pt>
                <c:pt idx="6">
                  <c:v>103149</c:v>
                </c:pt>
                <c:pt idx="7">
                  <c:v>97951</c:v>
                </c:pt>
                <c:pt idx="8">
                  <c:v>92050</c:v>
                </c:pt>
                <c:pt idx="9">
                  <c:v>89783</c:v>
                </c:pt>
                <c:pt idx="10">
                  <c:v>91389</c:v>
                </c:pt>
                <c:pt idx="11">
                  <c:v>122335</c:v>
                </c:pt>
              </c:numCache>
            </c:numRef>
          </c:val>
          <c:extLst>
            <c:ext xmlns:c16="http://schemas.microsoft.com/office/drawing/2014/chart" uri="{C3380CC4-5D6E-409C-BE32-E72D297353CC}">
              <c16:uniqueId val="{00000000-CD7E-4FBC-8236-09F65DC4BEE5}"/>
            </c:ext>
          </c:extLst>
        </c:ser>
        <c:dLbls>
          <c:showLegendKey val="0"/>
          <c:showVal val="0"/>
          <c:showCatName val="0"/>
          <c:showSerName val="0"/>
          <c:showPercent val="0"/>
          <c:showBubbleSize val="0"/>
        </c:dLbls>
        <c:gapWidth val="355"/>
        <c:overlap val="-70"/>
        <c:axId val="221902336"/>
        <c:axId val="185281344"/>
      </c:barChart>
      <c:catAx>
        <c:axId val="221902336"/>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85281344"/>
        <c:crosses val="autoZero"/>
        <c:auto val="1"/>
        <c:lblAlgn val="ctr"/>
        <c:lblOffset val="100"/>
        <c:noMultiLvlLbl val="0"/>
      </c:catAx>
      <c:valAx>
        <c:axId val="185281344"/>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219023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0.12191425085948761"/>
          <c:y val="2.8725000924180254E-2"/>
          <c:w val="0.65542703781745582"/>
          <c:h val="0.78065727699530518"/>
        </c:manualLayout>
      </c:layout>
      <c:lineChart>
        <c:grouping val="standard"/>
        <c:varyColors val="0"/>
        <c:ser>
          <c:idx val="0"/>
          <c:order val="0"/>
          <c:tx>
            <c:strRef>
              <c:f>PARO_1!$J$43</c:f>
              <c:strCache>
                <c:ptCount val="1"/>
                <c:pt idx="0">
                  <c:v>Paro 2019</c:v>
                </c:pt>
              </c:strCache>
            </c:strRef>
          </c:tx>
          <c:spPr>
            <a:ln>
              <a:solidFill>
                <a:schemeClr val="accent5">
                  <a:lumMod val="50000"/>
                </a:schemeClr>
              </a:solidFill>
            </a:ln>
          </c:spPr>
          <c:marker>
            <c:symbol val="none"/>
          </c:marker>
          <c:cat>
            <c:strRef>
              <c:f>PARO_1!$I$44:$I$55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PARO_1!$J$44:$J$55</c:f>
              <c:numCache>
                <c:formatCode>#,##0</c:formatCode>
                <c:ptCount val="12"/>
                <c:pt idx="0">
                  <c:v>89783</c:v>
                </c:pt>
                <c:pt idx="1">
                  <c:v>89435</c:v>
                </c:pt>
                <c:pt idx="2">
                  <c:v>89263</c:v>
                </c:pt>
                <c:pt idx="3">
                  <c:v>88275</c:v>
                </c:pt>
                <c:pt idx="4">
                  <c:v>87986</c:v>
                </c:pt>
                <c:pt idx="5">
                  <c:v>86860</c:v>
                </c:pt>
                <c:pt idx="6">
                  <c:v>88074</c:v>
                </c:pt>
                <c:pt idx="7">
                  <c:v>88317</c:v>
                </c:pt>
                <c:pt idx="8">
                  <c:v>88509</c:v>
                </c:pt>
                <c:pt idx="9">
                  <c:v>91246</c:v>
                </c:pt>
                <c:pt idx="10">
                  <c:v>91190</c:v>
                </c:pt>
                <c:pt idx="11">
                  <c:v>89650</c:v>
                </c:pt>
              </c:numCache>
            </c:numRef>
          </c:val>
          <c:smooth val="0"/>
          <c:extLst>
            <c:ext xmlns:c16="http://schemas.microsoft.com/office/drawing/2014/chart" uri="{C3380CC4-5D6E-409C-BE32-E72D297353CC}">
              <c16:uniqueId val="{00000000-5CD5-44EE-B51F-6E6415666E27}"/>
            </c:ext>
          </c:extLst>
        </c:ser>
        <c:ser>
          <c:idx val="1"/>
          <c:order val="1"/>
          <c:tx>
            <c:strRef>
              <c:f>PARO_1!$K$43</c:f>
              <c:strCache>
                <c:ptCount val="1"/>
                <c:pt idx="0">
                  <c:v>Paro 2020</c:v>
                </c:pt>
              </c:strCache>
            </c:strRef>
          </c:tx>
          <c:spPr>
            <a:ln>
              <a:solidFill>
                <a:schemeClr val="accent5">
                  <a:lumMod val="40000"/>
                  <a:lumOff val="60000"/>
                </a:schemeClr>
              </a:solidFill>
            </a:ln>
          </c:spPr>
          <c:marker>
            <c:symbol val="none"/>
          </c:marker>
          <c:cat>
            <c:strRef>
              <c:f>PARO_1!$I$44:$I$55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PARO_1!$K$44:$K$55</c:f>
              <c:numCache>
                <c:formatCode>#,##0</c:formatCode>
                <c:ptCount val="12"/>
                <c:pt idx="0">
                  <c:v>91389</c:v>
                </c:pt>
                <c:pt idx="1">
                  <c:v>89708</c:v>
                </c:pt>
                <c:pt idx="2">
                  <c:v>99630</c:v>
                </c:pt>
                <c:pt idx="3">
                  <c:v>110726</c:v>
                </c:pt>
                <c:pt idx="4">
                  <c:v>112673</c:v>
                </c:pt>
                <c:pt idx="5">
                  <c:v>112750</c:v>
                </c:pt>
                <c:pt idx="6">
                  <c:v>110806</c:v>
                </c:pt>
                <c:pt idx="7">
                  <c:v>111066</c:v>
                </c:pt>
                <c:pt idx="8">
                  <c:v>109887</c:v>
                </c:pt>
                <c:pt idx="9">
                  <c:v>113557</c:v>
                </c:pt>
                <c:pt idx="10">
                  <c:v>116781</c:v>
                </c:pt>
                <c:pt idx="11">
                  <c:v>117624</c:v>
                </c:pt>
              </c:numCache>
            </c:numRef>
          </c:val>
          <c:smooth val="0"/>
          <c:extLst>
            <c:ext xmlns:c16="http://schemas.microsoft.com/office/drawing/2014/chart" uri="{C3380CC4-5D6E-409C-BE32-E72D297353CC}">
              <c16:uniqueId val="{00000001-5CD5-44EE-B51F-6E6415666E27}"/>
            </c:ext>
          </c:extLst>
        </c:ser>
        <c:ser>
          <c:idx val="2"/>
          <c:order val="2"/>
          <c:tx>
            <c:strRef>
              <c:f>PARO_1!$L$43</c:f>
              <c:strCache>
                <c:ptCount val="1"/>
                <c:pt idx="0">
                  <c:v>Paro 2021</c:v>
                </c:pt>
              </c:strCache>
            </c:strRef>
          </c:tx>
          <c:marker>
            <c:symbol val="none"/>
          </c:marker>
          <c:cat>
            <c:strRef>
              <c:f>PARO_1!$I$44:$I$55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PARO_1!$L$44:$L$55</c:f>
              <c:numCache>
                <c:formatCode>#,##0</c:formatCode>
                <c:ptCount val="12"/>
                <c:pt idx="0">
                  <c:v>122335</c:v>
                </c:pt>
                <c:pt idx="1">
                  <c:v>123823</c:v>
                </c:pt>
                <c:pt idx="2">
                  <c:v>121950</c:v>
                </c:pt>
                <c:pt idx="3">
                  <c:v>122463</c:v>
                </c:pt>
                <c:pt idx="4">
                  <c:v>120210</c:v>
                </c:pt>
                <c:pt idx="5">
                  <c:v>118831</c:v>
                </c:pt>
                <c:pt idx="6">
                  <c:v>110583</c:v>
                </c:pt>
                <c:pt idx="7">
                  <c:v>102072</c:v>
                </c:pt>
                <c:pt idx="8">
                  <c:v>92930</c:v>
                </c:pt>
                <c:pt idx="9">
                  <c:v>90487</c:v>
                </c:pt>
                <c:pt idx="10">
                  <c:v>89748</c:v>
                </c:pt>
              </c:numCache>
            </c:numRef>
          </c:val>
          <c:smooth val="0"/>
          <c:extLst>
            <c:ext xmlns:c16="http://schemas.microsoft.com/office/drawing/2014/chart" uri="{C3380CC4-5D6E-409C-BE32-E72D297353CC}">
              <c16:uniqueId val="{00000002-5CD5-44EE-B51F-6E6415666E27}"/>
            </c:ext>
          </c:extLst>
        </c:ser>
        <c:dLbls>
          <c:showLegendKey val="0"/>
          <c:showVal val="0"/>
          <c:showCatName val="0"/>
          <c:showSerName val="0"/>
          <c:showPercent val="0"/>
          <c:showBubbleSize val="0"/>
        </c:dLbls>
        <c:smooth val="0"/>
        <c:axId val="221902848"/>
        <c:axId val="185283072"/>
      </c:lineChart>
      <c:catAx>
        <c:axId val="221902848"/>
        <c:scaling>
          <c:orientation val="minMax"/>
        </c:scaling>
        <c:delete val="0"/>
        <c:axPos val="b"/>
        <c:numFmt formatCode="General" sourceLinked="0"/>
        <c:majorTickMark val="out"/>
        <c:minorTickMark val="none"/>
        <c:tickLblPos val="nextTo"/>
        <c:txPr>
          <a:bodyPr/>
          <a:lstStyle/>
          <a:p>
            <a:pPr>
              <a:defRPr>
                <a:solidFill>
                  <a:schemeClr val="accent5">
                    <a:lumMod val="50000"/>
                  </a:schemeClr>
                </a:solidFill>
              </a:defRPr>
            </a:pPr>
            <a:endParaRPr lang="es-ES"/>
          </a:p>
        </c:txPr>
        <c:crossAx val="185283072"/>
        <c:crosses val="autoZero"/>
        <c:auto val="1"/>
        <c:lblAlgn val="ctr"/>
        <c:lblOffset val="100"/>
        <c:noMultiLvlLbl val="0"/>
      </c:catAx>
      <c:valAx>
        <c:axId val="185283072"/>
        <c:scaling>
          <c:orientation val="minMax"/>
        </c:scaling>
        <c:delete val="0"/>
        <c:axPos val="l"/>
        <c:majorGridlines>
          <c:spPr>
            <a:ln>
              <a:solidFill>
                <a:schemeClr val="accent4">
                  <a:lumMod val="20000"/>
                  <a:lumOff val="80000"/>
                </a:schemeClr>
              </a:solidFill>
            </a:ln>
          </c:spPr>
        </c:majorGridlines>
        <c:numFmt formatCode="#,##0" sourceLinked="1"/>
        <c:majorTickMark val="out"/>
        <c:minorTickMark val="none"/>
        <c:tickLblPos val="nextTo"/>
        <c:spPr>
          <a:ln>
            <a:solidFill>
              <a:schemeClr val="accent4">
                <a:lumMod val="60000"/>
                <a:lumOff val="40000"/>
              </a:schemeClr>
            </a:solidFill>
          </a:ln>
        </c:spPr>
        <c:txPr>
          <a:bodyPr/>
          <a:lstStyle/>
          <a:p>
            <a:pPr>
              <a:defRPr sz="900">
                <a:solidFill>
                  <a:schemeClr val="accent5">
                    <a:lumMod val="50000"/>
                  </a:schemeClr>
                </a:solidFill>
              </a:defRPr>
            </a:pPr>
            <a:endParaRPr lang="es-ES"/>
          </a:p>
        </c:txPr>
        <c:crossAx val="221902848"/>
        <c:crosses val="autoZero"/>
        <c:crossBetween val="between"/>
        <c:majorUnit val="40000"/>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PARO_2!$I$2</c:f>
              <c:strCache>
                <c:ptCount val="1"/>
                <c:pt idx="0">
                  <c:v>Total 2020</c:v>
                </c:pt>
              </c:strCache>
            </c:strRef>
          </c:tx>
          <c:invertIfNegative val="0"/>
          <c:cat>
            <c:strRef>
              <c:f>PARO_2!$A$3:$A$33</c:f>
              <c:strCache>
                <c:ptCount val="31"/>
                <c:pt idx="0">
                  <c:v>ADEJE</c:v>
                </c:pt>
                <c:pt idx="1">
                  <c:v>ARAFO</c:v>
                </c:pt>
                <c:pt idx="2">
                  <c:v>ARICO</c:v>
                </c:pt>
                <c:pt idx="3">
                  <c:v>ARONA</c:v>
                </c:pt>
                <c:pt idx="4">
                  <c:v>BUENAVISTA</c:v>
                </c:pt>
                <c:pt idx="5">
                  <c:v>CANDELARIA</c:v>
                </c:pt>
                <c:pt idx="6">
                  <c:v>EL ROSARIO</c:v>
                </c:pt>
                <c:pt idx="7">
                  <c:v>EL SAUZAL</c:v>
                </c:pt>
                <c:pt idx="8">
                  <c:v>EL TANQUE</c:v>
                </c:pt>
                <c:pt idx="9">
                  <c:v>FASNIA</c:v>
                </c:pt>
                <c:pt idx="10">
                  <c:v>GARACHICO</c:v>
                </c:pt>
                <c:pt idx="11">
                  <c:v>GRANADILLA</c:v>
                </c:pt>
                <c:pt idx="12">
                  <c:v>GUIA DE ISORA</c:v>
                </c:pt>
                <c:pt idx="13">
                  <c:v>GUIMAR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URSULA</c:v>
                </c:pt>
                <c:pt idx="27">
                  <c:v>SANTIAGO DEL TEIDE</c:v>
                </c:pt>
                <c:pt idx="28">
                  <c:v>TACORONTE</c:v>
                </c:pt>
                <c:pt idx="29">
                  <c:v>TEGUESTE</c:v>
                </c:pt>
                <c:pt idx="30">
                  <c:v>VILAFLOR</c:v>
                </c:pt>
              </c:strCache>
            </c:strRef>
          </c:cat>
          <c:val>
            <c:numRef>
              <c:f>PARO_2!$I$3:$I$33</c:f>
              <c:numCache>
                <c:formatCode>#,##0</c:formatCode>
                <c:ptCount val="31"/>
                <c:pt idx="0">
                  <c:v>5684</c:v>
                </c:pt>
                <c:pt idx="1">
                  <c:v>630</c:v>
                </c:pt>
                <c:pt idx="2">
                  <c:v>935</c:v>
                </c:pt>
                <c:pt idx="3">
                  <c:v>12342</c:v>
                </c:pt>
                <c:pt idx="4">
                  <c:v>594</c:v>
                </c:pt>
                <c:pt idx="5">
                  <c:v>2799</c:v>
                </c:pt>
                <c:pt idx="6">
                  <c:v>1558</c:v>
                </c:pt>
                <c:pt idx="7">
                  <c:v>999</c:v>
                </c:pt>
                <c:pt idx="8">
                  <c:v>366</c:v>
                </c:pt>
                <c:pt idx="9">
                  <c:v>302</c:v>
                </c:pt>
                <c:pt idx="10">
                  <c:v>622</c:v>
                </c:pt>
                <c:pt idx="11">
                  <c:v>7317</c:v>
                </c:pt>
                <c:pt idx="12">
                  <c:v>2732</c:v>
                </c:pt>
                <c:pt idx="13">
                  <c:v>2668</c:v>
                </c:pt>
                <c:pt idx="14">
                  <c:v>3277</c:v>
                </c:pt>
                <c:pt idx="15">
                  <c:v>624</c:v>
                </c:pt>
                <c:pt idx="16">
                  <c:v>19917</c:v>
                </c:pt>
                <c:pt idx="17">
                  <c:v>1221</c:v>
                </c:pt>
                <c:pt idx="18">
                  <c:v>5437</c:v>
                </c:pt>
                <c:pt idx="19">
                  <c:v>1299</c:v>
                </c:pt>
                <c:pt idx="20">
                  <c:v>5063</c:v>
                </c:pt>
                <c:pt idx="21">
                  <c:v>595</c:v>
                </c:pt>
                <c:pt idx="22">
                  <c:v>4057</c:v>
                </c:pt>
                <c:pt idx="23">
                  <c:v>588</c:v>
                </c:pt>
                <c:pt idx="24">
                  <c:v>2192</c:v>
                </c:pt>
                <c:pt idx="25">
                  <c:v>26316</c:v>
                </c:pt>
                <c:pt idx="26">
                  <c:v>1975</c:v>
                </c:pt>
                <c:pt idx="27">
                  <c:v>1157</c:v>
                </c:pt>
                <c:pt idx="28">
                  <c:v>3082</c:v>
                </c:pt>
                <c:pt idx="29">
                  <c:v>1087</c:v>
                </c:pt>
                <c:pt idx="30">
                  <c:v>189</c:v>
                </c:pt>
              </c:numCache>
            </c:numRef>
          </c:val>
          <c:extLst>
            <c:ext xmlns:c16="http://schemas.microsoft.com/office/drawing/2014/chart" uri="{C3380CC4-5D6E-409C-BE32-E72D297353CC}">
              <c16:uniqueId val="{00000000-3F01-4D93-9661-4EB045D65631}"/>
            </c:ext>
          </c:extLst>
        </c:ser>
        <c:ser>
          <c:idx val="1"/>
          <c:order val="1"/>
          <c:tx>
            <c:strRef>
              <c:f>PARO_2!$J$2</c:f>
              <c:strCache>
                <c:ptCount val="1"/>
                <c:pt idx="0">
                  <c:v>Total 2019</c:v>
                </c:pt>
              </c:strCache>
            </c:strRef>
          </c:tx>
          <c:invertIfNegative val="0"/>
          <c:cat>
            <c:strRef>
              <c:f>PARO_2!$A$3:$A$33</c:f>
              <c:strCache>
                <c:ptCount val="31"/>
                <c:pt idx="0">
                  <c:v>ADEJE</c:v>
                </c:pt>
                <c:pt idx="1">
                  <c:v>ARAFO</c:v>
                </c:pt>
                <c:pt idx="2">
                  <c:v>ARICO</c:v>
                </c:pt>
                <c:pt idx="3">
                  <c:v>ARONA</c:v>
                </c:pt>
                <c:pt idx="4">
                  <c:v>BUENAVISTA</c:v>
                </c:pt>
                <c:pt idx="5">
                  <c:v>CANDELARIA</c:v>
                </c:pt>
                <c:pt idx="6">
                  <c:v>EL ROSARIO</c:v>
                </c:pt>
                <c:pt idx="7">
                  <c:v>EL SAUZAL</c:v>
                </c:pt>
                <c:pt idx="8">
                  <c:v>EL TANQUE</c:v>
                </c:pt>
                <c:pt idx="9">
                  <c:v>FASNIA</c:v>
                </c:pt>
                <c:pt idx="10">
                  <c:v>GARACHICO</c:v>
                </c:pt>
                <c:pt idx="11">
                  <c:v>GRANADILLA</c:v>
                </c:pt>
                <c:pt idx="12">
                  <c:v>GUIA DE ISORA</c:v>
                </c:pt>
                <c:pt idx="13">
                  <c:v>GUIMAR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URSULA</c:v>
                </c:pt>
                <c:pt idx="27">
                  <c:v>SANTIAGO DEL TEIDE</c:v>
                </c:pt>
                <c:pt idx="28">
                  <c:v>TACORONTE</c:v>
                </c:pt>
                <c:pt idx="29">
                  <c:v>TEGUESTE</c:v>
                </c:pt>
                <c:pt idx="30">
                  <c:v>VILAFLOR</c:v>
                </c:pt>
              </c:strCache>
            </c:strRef>
          </c:cat>
          <c:val>
            <c:numRef>
              <c:f>PARO_2!$J$3:$J$33</c:f>
              <c:numCache>
                <c:formatCode>#,##0</c:formatCode>
                <c:ptCount val="31"/>
                <c:pt idx="0">
                  <c:v>3099</c:v>
                </c:pt>
                <c:pt idx="1">
                  <c:v>516</c:v>
                </c:pt>
                <c:pt idx="2">
                  <c:v>701</c:v>
                </c:pt>
                <c:pt idx="3">
                  <c:v>7327</c:v>
                </c:pt>
                <c:pt idx="4">
                  <c:v>519</c:v>
                </c:pt>
                <c:pt idx="5">
                  <c:v>2319</c:v>
                </c:pt>
                <c:pt idx="6">
                  <c:v>1372</c:v>
                </c:pt>
                <c:pt idx="7">
                  <c:v>850</c:v>
                </c:pt>
                <c:pt idx="8">
                  <c:v>294</c:v>
                </c:pt>
                <c:pt idx="9">
                  <c:v>251</c:v>
                </c:pt>
                <c:pt idx="10">
                  <c:v>511</c:v>
                </c:pt>
                <c:pt idx="11">
                  <c:v>4545</c:v>
                </c:pt>
                <c:pt idx="12">
                  <c:v>1814</c:v>
                </c:pt>
                <c:pt idx="13">
                  <c:v>2249</c:v>
                </c:pt>
                <c:pt idx="14">
                  <c:v>2596</c:v>
                </c:pt>
                <c:pt idx="15">
                  <c:v>549</c:v>
                </c:pt>
                <c:pt idx="16">
                  <c:v>16555</c:v>
                </c:pt>
                <c:pt idx="17">
                  <c:v>1029</c:v>
                </c:pt>
                <c:pt idx="18">
                  <c:v>4364</c:v>
                </c:pt>
                <c:pt idx="19">
                  <c:v>1052</c:v>
                </c:pt>
                <c:pt idx="20">
                  <c:v>4093</c:v>
                </c:pt>
                <c:pt idx="21">
                  <c:v>525</c:v>
                </c:pt>
                <c:pt idx="22">
                  <c:v>3096</c:v>
                </c:pt>
                <c:pt idx="23">
                  <c:v>523</c:v>
                </c:pt>
                <c:pt idx="24">
                  <c:v>1358</c:v>
                </c:pt>
                <c:pt idx="25">
                  <c:v>21580</c:v>
                </c:pt>
                <c:pt idx="26">
                  <c:v>1589</c:v>
                </c:pt>
                <c:pt idx="27">
                  <c:v>652</c:v>
                </c:pt>
                <c:pt idx="28">
                  <c:v>2686</c:v>
                </c:pt>
                <c:pt idx="29">
                  <c:v>924</c:v>
                </c:pt>
                <c:pt idx="30">
                  <c:v>112</c:v>
                </c:pt>
              </c:numCache>
            </c:numRef>
          </c:val>
          <c:extLst>
            <c:ext xmlns:c16="http://schemas.microsoft.com/office/drawing/2014/chart" uri="{C3380CC4-5D6E-409C-BE32-E72D297353CC}">
              <c16:uniqueId val="{00000001-3F01-4D93-9661-4EB045D65631}"/>
            </c:ext>
          </c:extLst>
        </c:ser>
        <c:dLbls>
          <c:showLegendKey val="0"/>
          <c:showVal val="0"/>
          <c:showCatName val="0"/>
          <c:showSerName val="0"/>
          <c:showPercent val="0"/>
          <c:showBubbleSize val="0"/>
        </c:dLbls>
        <c:gapWidth val="150"/>
        <c:axId val="221152256"/>
        <c:axId val="185285376"/>
      </c:barChart>
      <c:catAx>
        <c:axId val="221152256"/>
        <c:scaling>
          <c:orientation val="minMax"/>
        </c:scaling>
        <c:delete val="0"/>
        <c:axPos val="b"/>
        <c:numFmt formatCode="General" sourceLinked="1"/>
        <c:majorTickMark val="out"/>
        <c:minorTickMark val="none"/>
        <c:tickLblPos val="nextTo"/>
        <c:crossAx val="185285376"/>
        <c:crosses val="autoZero"/>
        <c:auto val="1"/>
        <c:lblAlgn val="ctr"/>
        <c:lblOffset val="100"/>
        <c:noMultiLvlLbl val="0"/>
      </c:catAx>
      <c:valAx>
        <c:axId val="185285376"/>
        <c:scaling>
          <c:orientation val="minMax"/>
        </c:scaling>
        <c:delete val="0"/>
        <c:axPos val="l"/>
        <c:majorGridlines/>
        <c:numFmt formatCode="#,##0" sourceLinked="1"/>
        <c:majorTickMark val="out"/>
        <c:minorTickMark val="none"/>
        <c:tickLblPos val="nextTo"/>
        <c:crossAx val="221152256"/>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Noviembre </a:t>
            </a:r>
            <a:r>
              <a:rPr lang="es-ES">
                <a:solidFill>
                  <a:schemeClr val="accent5">
                    <a:lumMod val="50000"/>
                  </a:schemeClr>
                </a:solidFill>
              </a:rPr>
              <a:t>2021</a:t>
            </a:r>
          </a:p>
        </c:rich>
      </c:tx>
      <c:overlay val="0"/>
      <c:spPr>
        <a:noFill/>
        <a:ln>
          <a:noFill/>
        </a:ln>
        <a:effectLst/>
      </c:sp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PARO_3!$A$3</c:f>
              <c:strCache>
                <c:ptCount val="1"/>
                <c:pt idx="0">
                  <c:v>Noviembre 2021</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8DAB-4CDE-96BA-1E78B7C147DC}"/>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8DAB-4CDE-96BA-1E78B7C147DC}"/>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8DAB-4CDE-96BA-1E78B7C147DC}"/>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8DAB-4CDE-96BA-1E78B7C147DC}"/>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8DAB-4CDE-96BA-1E78B7C147DC}"/>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8DAB-4CDE-96BA-1E78B7C147DC}"/>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8DAB-4CDE-96BA-1E78B7C147DC}"/>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DAB-4CDE-96BA-1E78B7C147DC}"/>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DAB-4CDE-96BA-1E78B7C147DC}"/>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DAB-4CDE-96BA-1E78B7C147DC}"/>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PARO_3!$B$3:$H$3</c:f>
              <c:numCache>
                <c:formatCode>#,##0</c:formatCode>
                <c:ptCount val="7"/>
                <c:pt idx="0">
                  <c:v>7852</c:v>
                </c:pt>
                <c:pt idx="1">
                  <c:v>1703</c:v>
                </c:pt>
                <c:pt idx="2">
                  <c:v>3560</c:v>
                </c:pt>
                <c:pt idx="3">
                  <c:v>8698</c:v>
                </c:pt>
                <c:pt idx="4">
                  <c:v>15203</c:v>
                </c:pt>
                <c:pt idx="5">
                  <c:v>14091</c:v>
                </c:pt>
                <c:pt idx="6">
                  <c:v>38641</c:v>
                </c:pt>
              </c:numCache>
            </c:numRef>
          </c:val>
          <c:extLst>
            <c:ext xmlns:c16="http://schemas.microsoft.com/office/drawing/2014/chart" uri="{C3380CC4-5D6E-409C-BE32-E72D297353CC}">
              <c16:uniqueId val="{0000000E-8DAB-4CDE-96BA-1E78B7C147DC}"/>
            </c:ext>
          </c:extLst>
        </c:ser>
        <c:ser>
          <c:idx val="0"/>
          <c:order val="1"/>
          <c:tx>
            <c:strRef>
              <c:f>[1]Paro3!$A$3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8DAB-4CDE-96BA-1E78B7C147DC}"/>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8DAB-4CDE-96BA-1E78B7C147DC}"/>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8DAB-4CDE-96BA-1E78B7C147DC}"/>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8DAB-4CDE-96BA-1E78B7C147DC}"/>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8DAB-4CDE-96BA-1E78B7C147DC}"/>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8DAB-4CDE-96BA-1E78B7C147DC}"/>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8DAB-4CDE-96BA-1E78B7C147DC}"/>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[1]Paro3!$B$3:$H$3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8DAB-4CDE-96BA-1E78B7C147DC}"/>
            </c:ext>
          </c:extLst>
        </c:ser>
        <c:dLbls>
          <c:dLblPos val="ctr"/>
          <c:showLegendKey val="0"/>
          <c:showVal val="0"/>
          <c:showCatName val="1"/>
          <c:showSerName val="0"/>
          <c:showPercent val="0"/>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Noviembre</a:t>
            </a:r>
            <a:r>
              <a:rPr lang="en-US">
                <a:solidFill>
                  <a:schemeClr val="accent5">
                    <a:lumMod val="50000"/>
                  </a:schemeClr>
                </a:solidFill>
              </a:rPr>
              <a:t> 2021</a:t>
            </a:r>
          </a:p>
        </c:rich>
      </c:tx>
      <c:overlay val="0"/>
      <c:spPr>
        <a:noFill/>
        <a:ln>
          <a:noFill/>
        </a:ln>
        <a:effectLst/>
      </c:spPr>
    </c:title>
    <c:autoTitleDeleted val="0"/>
    <c:plotArea>
      <c:layout/>
      <c:doughnutChart>
        <c:varyColors val="1"/>
        <c:ser>
          <c:idx val="0"/>
          <c:order val="0"/>
          <c:tx>
            <c:strRef>
              <c:f>PARO_5!$A$3</c:f>
              <c:strCache>
                <c:ptCount val="1"/>
                <c:pt idx="0">
                  <c:v>Noviembre 2021</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8908-41C7-A352-FDDB5301D22C}"/>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8908-41C7-A352-FDDB5301D22C}"/>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8908-41C7-A352-FDDB5301D22C}"/>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8908-41C7-A352-FDDB5301D22C}"/>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8908-41C7-A352-FDDB5301D22C}"/>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908-41C7-A352-FDDB5301D22C}"/>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908-41C7-A352-FDDB5301D22C}"/>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PARO_5!$B$2:$F$2</c:f>
              <c:strCache>
                <c:ptCount val="5"/>
                <c:pt idx="0">
                  <c:v>Analfabetos</c:v>
                </c:pt>
                <c:pt idx="1">
                  <c:v>Educación primaria</c:v>
                </c:pt>
                <c:pt idx="2">
                  <c:v>Educación secundaria</c:v>
                </c:pt>
                <c:pt idx="3">
                  <c:v>Estudios universitarios</c:v>
                </c:pt>
                <c:pt idx="4">
                  <c:v>Formación profesional</c:v>
                </c:pt>
              </c:strCache>
            </c:strRef>
          </c:cat>
          <c:val>
            <c:numRef>
              <c:f>PARO_5!$B$3:$F$3</c:f>
              <c:numCache>
                <c:formatCode>#,##0</c:formatCode>
                <c:ptCount val="5"/>
                <c:pt idx="0">
                  <c:v>69</c:v>
                </c:pt>
                <c:pt idx="1">
                  <c:v>49449</c:v>
                </c:pt>
                <c:pt idx="2">
                  <c:v>29389</c:v>
                </c:pt>
                <c:pt idx="3">
                  <c:v>5536</c:v>
                </c:pt>
                <c:pt idx="4">
                  <c:v>5305</c:v>
                </c:pt>
              </c:numCache>
            </c:numRef>
          </c:val>
          <c:extLst>
            <c:ext xmlns:c16="http://schemas.microsoft.com/office/drawing/2014/chart" uri="{C3380CC4-5D6E-409C-BE32-E72D297353CC}">
              <c16:uniqueId val="{0000000A-8908-41C7-A352-FDDB5301D22C}"/>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10683122707446675"/>
          <c:y val="3.700169831712212E-2"/>
        </c:manualLayout>
      </c:layout>
      <c:overlay val="0"/>
    </c:title>
    <c:autoTitleDeleted val="0"/>
    <c:plotArea>
      <c:layout/>
      <c:barChart>
        <c:barDir val="col"/>
        <c:grouping val="clustered"/>
        <c:varyColors val="0"/>
        <c:ser>
          <c:idx val="0"/>
          <c:order val="0"/>
          <c:tx>
            <c:strRef>
              <c:f>TURISMO_2!$G$3</c:f>
              <c:strCache>
                <c:ptCount val="1"/>
                <c:pt idx="0">
                  <c:v>2019</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TURISMO_2!$G$4:$G$15</c:f>
              <c:numCache>
                <c:formatCode>#,##0_);\(#,##0\)</c:formatCode>
                <c:ptCount val="12"/>
                <c:pt idx="0">
                  <c:v>3674434</c:v>
                </c:pt>
                <c:pt idx="1">
                  <c:v>3371575</c:v>
                </c:pt>
                <c:pt idx="2">
                  <c:v>3627801</c:v>
                </c:pt>
                <c:pt idx="3">
                  <c:v>3451288</c:v>
                </c:pt>
                <c:pt idx="4">
                  <c:v>3271306</c:v>
                </c:pt>
                <c:pt idx="5">
                  <c:v>3559936</c:v>
                </c:pt>
                <c:pt idx="6">
                  <c:v>4036461</c:v>
                </c:pt>
                <c:pt idx="7">
                  <c:v>4263597</c:v>
                </c:pt>
                <c:pt idx="8">
                  <c:v>3489406</c:v>
                </c:pt>
                <c:pt idx="9">
                  <c:v>3583824</c:v>
                </c:pt>
                <c:pt idx="10">
                  <c:v>3432879</c:v>
                </c:pt>
                <c:pt idx="11">
                  <c:v>3554690</c:v>
                </c:pt>
              </c:numCache>
            </c:numRef>
          </c:val>
          <c:extLst>
            <c:ext xmlns:c16="http://schemas.microsoft.com/office/drawing/2014/chart" uri="{C3380CC4-5D6E-409C-BE32-E72D297353CC}">
              <c16:uniqueId val="{00000000-A799-4744-9681-1D8D8EC43E87}"/>
            </c:ext>
          </c:extLst>
        </c:ser>
        <c:ser>
          <c:idx val="1"/>
          <c:order val="1"/>
          <c:tx>
            <c:strRef>
              <c:f>TURISMO_2!$H$3</c:f>
              <c:strCache>
                <c:ptCount val="1"/>
                <c:pt idx="0">
                  <c:v>2020</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TURISMO_2!$H$4:$H$15</c:f>
              <c:numCache>
                <c:formatCode>#,##0_);\(#,##0\)</c:formatCode>
                <c:ptCount val="12"/>
                <c:pt idx="0">
                  <c:v>3671749</c:v>
                </c:pt>
                <c:pt idx="1">
                  <c:v>3525167</c:v>
                </c:pt>
                <c:pt idx="2">
                  <c:v>1606420</c:v>
                </c:pt>
                <c:pt idx="3">
                  <c:v>0</c:v>
                </c:pt>
                <c:pt idx="4">
                  <c:v>0</c:v>
                </c:pt>
                <c:pt idx="5">
                  <c:v>0</c:v>
                </c:pt>
                <c:pt idx="6">
                  <c:v>463154</c:v>
                </c:pt>
                <c:pt idx="7">
                  <c:v>806665</c:v>
                </c:pt>
                <c:pt idx="8">
                  <c:v>534743</c:v>
                </c:pt>
                <c:pt idx="9">
                  <c:v>413433</c:v>
                </c:pt>
                <c:pt idx="10">
                  <c:v>436995</c:v>
                </c:pt>
                <c:pt idx="11">
                  <c:v>526651</c:v>
                </c:pt>
              </c:numCache>
            </c:numRef>
          </c:val>
          <c:extLst>
            <c:ext xmlns:c16="http://schemas.microsoft.com/office/drawing/2014/chart" uri="{C3380CC4-5D6E-409C-BE32-E72D297353CC}">
              <c16:uniqueId val="{00000001-A799-4744-9681-1D8D8EC43E87}"/>
            </c:ext>
          </c:extLst>
        </c:ser>
        <c:ser>
          <c:idx val="2"/>
          <c:order val="2"/>
          <c:tx>
            <c:strRef>
              <c:f>TURISMO_2!$I$3</c:f>
              <c:strCache>
                <c:ptCount val="1"/>
                <c:pt idx="0">
                  <c:v>2021</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#,##0_);\(#,##0\)</c:formatCode>
                <c:ptCount val="12"/>
                <c:pt idx="0">
                  <c:v>253061</c:v>
                </c:pt>
                <c:pt idx="1">
                  <c:v>248236</c:v>
                </c:pt>
                <c:pt idx="2">
                  <c:v>325585</c:v>
                </c:pt>
                <c:pt idx="3">
                  <c:v>378866</c:v>
                </c:pt>
                <c:pt idx="4">
                  <c:v>467656</c:v>
                </c:pt>
                <c:pt idx="5">
                  <c:v>663886</c:v>
                </c:pt>
                <c:pt idx="6">
                  <c:v>1188881</c:v>
                </c:pt>
                <c:pt idx="7">
                  <c:v>1755838</c:v>
                </c:pt>
                <c:pt idx="8">
                  <c:v>1758516</c:v>
                </c:pt>
                <c:pt idx="9">
                  <c:v>2165724</c:v>
                </c:pt>
              </c:numCache>
            </c:numRef>
          </c:val>
          <c:extLst>
            <c:ext xmlns:c16="http://schemas.microsoft.com/office/drawing/2014/chart" uri="{C3380CC4-5D6E-409C-BE32-E72D297353CC}">
              <c16:uniqueId val="{00000002-A799-4744-9681-1D8D8EC43E87}"/>
            </c:ext>
          </c:extLst>
        </c:ser>
        <c:dLbls>
          <c:showLegendKey val="0"/>
          <c:showVal val="0"/>
          <c:showCatName val="0"/>
          <c:showSerName val="0"/>
          <c:showPercent val="0"/>
          <c:showBubbleSize val="0"/>
        </c:dLbls>
        <c:gapWidth val="150"/>
        <c:axId val="215484416"/>
        <c:axId val="214951616"/>
      </c:barChart>
      <c:catAx>
        <c:axId val="215484416"/>
        <c:scaling>
          <c:orientation val="minMax"/>
        </c:scaling>
        <c:delete val="0"/>
        <c:axPos val="b"/>
        <c:numFmt formatCode="General" sourceLinked="1"/>
        <c:majorTickMark val="out"/>
        <c:minorTickMark val="none"/>
        <c:tickLblPos val="nextTo"/>
        <c:crossAx val="214951616"/>
        <c:crosses val="autoZero"/>
        <c:auto val="1"/>
        <c:lblAlgn val="ctr"/>
        <c:lblOffset val="100"/>
        <c:noMultiLvlLbl val="0"/>
      </c:catAx>
      <c:valAx>
        <c:axId val="214951616"/>
        <c:scaling>
          <c:orientation val="minMax"/>
        </c:scaling>
        <c:delete val="0"/>
        <c:axPos val="l"/>
        <c:majorGridlines>
          <c:spPr>
            <a:ln>
              <a:solidFill>
                <a:schemeClr val="accent2">
                  <a:lumMod val="50000"/>
                </a:schemeClr>
              </a:solidFill>
            </a:ln>
          </c:spPr>
        </c:majorGridlines>
        <c:numFmt formatCode="#,##0_);\(#,##0\)" sourceLinked="1"/>
        <c:majorTickMark val="out"/>
        <c:minorTickMark val="none"/>
        <c:tickLblPos val="nextTo"/>
        <c:crossAx val="215484416"/>
        <c:crosses val="autoZero"/>
        <c:crossBetween val="between"/>
      </c:valAx>
    </c:plotArea>
    <c:legend>
      <c:legendPos val="r"/>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sz="1600" b="1" i="0" u="none" strike="noStrike" kern="1200" cap="all" baseline="0">
                <a:solidFill>
                  <a:schemeClr val="accent5">
                    <a:lumMod val="50000"/>
                  </a:schemeClr>
                </a:solidFill>
                <a:latin typeface="+mn-lt"/>
                <a:ea typeface="+mn-ea"/>
                <a:cs typeface="+mn-cs"/>
              </a:defRPr>
            </a:pPr>
            <a:r>
              <a:rPr lang="en-US" sz="1500" baseline="0">
                <a:solidFill>
                  <a:schemeClr val="accent5">
                    <a:lumMod val="50000"/>
                  </a:schemeClr>
                </a:solidFill>
              </a:rPr>
              <a:t>Noviembre</a:t>
            </a:r>
            <a:r>
              <a:rPr lang="en-US" sz="1500">
                <a:solidFill>
                  <a:schemeClr val="accent5">
                    <a:lumMod val="50000"/>
                  </a:schemeClr>
                </a:solidFill>
              </a:rPr>
              <a:t> 2021</a:t>
            </a:r>
          </a:p>
        </c:rich>
      </c:tx>
      <c:layout>
        <c:manualLayout>
          <c:xMode val="edge"/>
          <c:yMode val="edge"/>
          <c:x val="3.6179100564012728E-3"/>
          <c:y val="0"/>
        </c:manualLayout>
      </c:layout>
      <c:overlay val="0"/>
      <c:spPr>
        <a:noFill/>
        <a:ln>
          <a:noFill/>
        </a:ln>
        <a:effectLst/>
      </c:spPr>
    </c:title>
    <c:autoTitleDeleted val="0"/>
    <c:plotArea>
      <c:layout/>
      <c:pieChart>
        <c:varyColors val="1"/>
        <c:ser>
          <c:idx val="0"/>
          <c:order val="0"/>
          <c:tx>
            <c:strRef>
              <c:f>PARO_6!$A$3</c:f>
              <c:strCache>
                <c:ptCount val="1"/>
                <c:pt idx="0">
                  <c:v>Noviembre 2021</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AB99-4DC8-B25B-23CD77437CDA}"/>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AB99-4DC8-B25B-23CD77437CDA}"/>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AB99-4DC8-B25B-23CD77437CDA}"/>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AB99-4DC8-B25B-23CD77437CDA}"/>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AB99-4DC8-B25B-23CD77437CDA}"/>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AB99-4DC8-B25B-23CD77437CDA}"/>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AB99-4DC8-B25B-23CD77437CDA}"/>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AB99-4DC8-B25B-23CD77437CDA}"/>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AB99-4DC8-B25B-23CD77437CDA}"/>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AB99-4DC8-B25B-23CD77437CDA}"/>
              </c:ext>
            </c:extLst>
          </c:dPt>
          <c:dLbls>
            <c:dLbl>
              <c:idx val="0"/>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B99-4DC8-B25B-23CD77437CDA}"/>
                </c:ext>
              </c:extLst>
            </c:dLbl>
            <c:dLbl>
              <c:idx val="1"/>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B99-4DC8-B25B-23CD77437CDA}"/>
                </c:ext>
              </c:extLst>
            </c:dLbl>
            <c:dLbl>
              <c:idx val="2"/>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B99-4DC8-B25B-23CD77437CDA}"/>
                </c:ext>
              </c:extLst>
            </c:dLbl>
            <c:dLbl>
              <c:idx val="3"/>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B99-4DC8-B25B-23CD77437CDA}"/>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AB99-4DC8-B25B-23CD77437CDA}"/>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AB99-4DC8-B25B-23CD77437CDA}"/>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B99-4DC8-B25B-23CD77437CDA}"/>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B99-4DC8-B25B-23CD77437CDA}"/>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AB99-4DC8-B25B-23CD77437CDA}"/>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AB99-4DC8-B25B-23CD77437CDA}"/>
                </c:ext>
              </c:extLst>
            </c:dLbl>
            <c:spPr>
              <a:noFill/>
              <a:ln>
                <a:noFill/>
              </a:ln>
              <a:effectLst/>
            </c:sp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PARO_6!$B$2:$K$2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PARO_6!$B$3:$K$3</c:f>
              <c:numCache>
                <c:formatCode>#,##0</c:formatCode>
                <c:ptCount val="10"/>
                <c:pt idx="0">
                  <c:v>48</c:v>
                </c:pt>
                <c:pt idx="1">
                  <c:v>439</c:v>
                </c:pt>
                <c:pt idx="2">
                  <c:v>4942</c:v>
                </c:pt>
                <c:pt idx="3">
                  <c:v>5171</c:v>
                </c:pt>
                <c:pt idx="4">
                  <c:v>9691</c:v>
                </c:pt>
                <c:pt idx="5">
                  <c:v>31425</c:v>
                </c:pt>
                <c:pt idx="6">
                  <c:v>1094</c:v>
                </c:pt>
                <c:pt idx="7">
                  <c:v>8714</c:v>
                </c:pt>
                <c:pt idx="8">
                  <c:v>3254</c:v>
                </c:pt>
                <c:pt idx="9">
                  <c:v>24970</c:v>
                </c:pt>
              </c:numCache>
            </c:numRef>
          </c:val>
          <c:extLst>
            <c:ext xmlns:c16="http://schemas.microsoft.com/office/drawing/2014/chart" uri="{C3380CC4-5D6E-409C-BE32-E72D297353CC}">
              <c16:uniqueId val="{00000014-AB99-4DC8-B25B-23CD77437CDA}"/>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Noviembre 2021</a:t>
            </a:r>
            <a:endParaRPr lang="es-ES" b="1">
              <a:solidFill>
                <a:schemeClr val="accent5">
                  <a:lumMod val="50000"/>
                </a:schemeClr>
              </a:solidFill>
              <a:latin typeface="Arial" panose="020B0604020202020204" pitchFamily="34" charset="0"/>
              <a:cs typeface="Arial" panose="020B0604020202020204" pitchFamily="34" charset="0"/>
            </a:endParaRPr>
          </a:p>
        </c:rich>
      </c:tx>
      <c:overlay val="0"/>
      <c:spPr>
        <a:noFill/>
        <a:ln>
          <a:noFill/>
        </a:ln>
        <a:effectLst/>
      </c:spPr>
    </c:title>
    <c:autoTitleDeleted val="0"/>
    <c:plotArea>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4775</c:v>
                </c:pt>
                <c:pt idx="1">
                  <c:v>3890</c:v>
                </c:pt>
                <c:pt idx="2">
                  <c:v>36786</c:v>
                </c:pt>
                <c:pt idx="3">
                  <c:v>733</c:v>
                </c:pt>
                <c:pt idx="4">
                  <c:v>3649</c:v>
                </c:pt>
                <c:pt idx="5">
                  <c:v>394</c:v>
                </c:pt>
                <c:pt idx="6">
                  <c:v>39103</c:v>
                </c:pt>
              </c:numCache>
            </c:numRef>
          </c:val>
          <c:extLst>
            <c:ext xmlns:c16="http://schemas.microsoft.com/office/drawing/2014/chart" uri="{C3380CC4-5D6E-409C-BE32-E72D297353CC}">
              <c16:uniqueId val="{00000000-6FD0-422B-B4AC-406B91D13F77}"/>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6562</c:v>
                </c:pt>
                <c:pt idx="1">
                  <c:v>4933</c:v>
                </c:pt>
                <c:pt idx="2">
                  <c:v>49144</c:v>
                </c:pt>
                <c:pt idx="3">
                  <c:v>728</c:v>
                </c:pt>
                <c:pt idx="4">
                  <c:v>4679</c:v>
                </c:pt>
                <c:pt idx="5">
                  <c:v>410</c:v>
                </c:pt>
                <c:pt idx="6">
                  <c:v>50645</c:v>
                </c:pt>
              </c:numCache>
            </c:numRef>
          </c:val>
          <c:extLst>
            <c:ext xmlns:c16="http://schemas.microsoft.com/office/drawing/2014/chart" uri="{C3380CC4-5D6E-409C-BE32-E72D297353CC}">
              <c16:uniqueId val="{00000001-6FD0-422B-B4AC-406B91D13F77}"/>
            </c:ext>
          </c:extLst>
        </c:ser>
        <c:dLbls>
          <c:dLblPos val="outEnd"/>
          <c:showLegendKey val="0"/>
          <c:showVal val="1"/>
          <c:showCatName val="0"/>
          <c:showSerName val="0"/>
          <c:showPercent val="0"/>
          <c:showBubbleSize val="0"/>
        </c:dLbls>
        <c:gapWidth val="100"/>
        <c:overlap val="-24"/>
        <c:axId val="213955072"/>
        <c:axId val="222294528"/>
      </c:barChart>
      <c:catAx>
        <c:axId val="213955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22294528"/>
        <c:crosses val="autoZero"/>
        <c:auto val="1"/>
        <c:lblAlgn val="ctr"/>
        <c:lblOffset val="100"/>
        <c:noMultiLvlLbl val="0"/>
      </c:catAx>
      <c:valAx>
        <c:axId val="222294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3955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2017</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11937</c:v>
                </c:pt>
                <c:pt idx="1">
                  <c:v>9357</c:v>
                </c:pt>
                <c:pt idx="2">
                  <c:v>100274</c:v>
                </c:pt>
                <c:pt idx="3">
                  <c:v>121568</c:v>
                </c:pt>
                <c:pt idx="4">
                  <c:v>2273</c:v>
                </c:pt>
                <c:pt idx="5">
                  <c:v>8935</c:v>
                </c:pt>
                <c:pt idx="6" formatCode="General">
                  <c:v>1047</c:v>
                </c:pt>
                <c:pt idx="7">
                  <c:v>97951</c:v>
                </c:pt>
                <c:pt idx="8">
                  <c:v>110206</c:v>
                </c:pt>
                <c:pt idx="9">
                  <c:v>231774</c:v>
                </c:pt>
              </c:numCache>
            </c:numRef>
          </c:val>
          <c:extLst>
            <c:ext xmlns:c16="http://schemas.microsoft.com/office/drawing/2014/chart" uri="{C3380CC4-5D6E-409C-BE32-E72D297353CC}">
              <c16:uniqueId val="{00000000-1BD0-49B4-938E-28905B137E01}"/>
            </c:ext>
          </c:extLst>
        </c:ser>
        <c:ser>
          <c:idx val="1"/>
          <c:order val="1"/>
          <c:tx>
            <c:strRef>
              <c:f>PARO_8!$H$2</c:f>
              <c:strCache>
                <c:ptCount val="1"/>
                <c:pt idx="0">
                  <c:v>2018</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11415</c:v>
                </c:pt>
                <c:pt idx="1">
                  <c:v>8656</c:v>
                </c:pt>
                <c:pt idx="2">
                  <c:v>92632</c:v>
                </c:pt>
                <c:pt idx="3">
                  <c:v>112703</c:v>
                </c:pt>
                <c:pt idx="4" formatCode="General">
                  <c:v>1607</c:v>
                </c:pt>
                <c:pt idx="5">
                  <c:v>8449</c:v>
                </c:pt>
                <c:pt idx="6" formatCode="General">
                  <c:v>892</c:v>
                </c:pt>
                <c:pt idx="7">
                  <c:v>92050</c:v>
                </c:pt>
                <c:pt idx="8">
                  <c:v>102998</c:v>
                </c:pt>
                <c:pt idx="9">
                  <c:v>215701</c:v>
                </c:pt>
              </c:numCache>
            </c:numRef>
          </c:val>
          <c:extLst>
            <c:ext xmlns:c16="http://schemas.microsoft.com/office/drawing/2014/chart" uri="{C3380CC4-5D6E-409C-BE32-E72D297353CC}">
              <c16:uniqueId val="{00000001-1BD0-49B4-938E-28905B137E01}"/>
            </c:ext>
          </c:extLst>
        </c:ser>
        <c:ser>
          <c:idx val="2"/>
          <c:order val="2"/>
          <c:tx>
            <c:strRef>
              <c:f>PARO_8!$I$2</c:f>
              <c:strCache>
                <c:ptCount val="1"/>
                <c:pt idx="0">
                  <c:v>2019</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10930</c:v>
                </c:pt>
                <c:pt idx="1">
                  <c:v>9355</c:v>
                </c:pt>
                <c:pt idx="2">
                  <c:v>88690</c:v>
                </c:pt>
                <c:pt idx="3">
                  <c:v>108975</c:v>
                </c:pt>
                <c:pt idx="4">
                  <c:v>1371</c:v>
                </c:pt>
                <c:pt idx="5">
                  <c:v>8437</c:v>
                </c:pt>
                <c:pt idx="6">
                  <c:v>853</c:v>
                </c:pt>
                <c:pt idx="7">
                  <c:v>89783</c:v>
                </c:pt>
                <c:pt idx="8">
                  <c:v>100444</c:v>
                </c:pt>
                <c:pt idx="9">
                  <c:v>209419</c:v>
                </c:pt>
              </c:numCache>
            </c:numRef>
          </c:val>
          <c:extLst>
            <c:ext xmlns:c16="http://schemas.microsoft.com/office/drawing/2014/chart" uri="{C3380CC4-5D6E-409C-BE32-E72D297353CC}">
              <c16:uniqueId val="{00000002-1BD0-49B4-938E-28905B137E01}"/>
            </c:ext>
          </c:extLst>
        </c:ser>
        <c:ser>
          <c:idx val="3"/>
          <c:order val="3"/>
          <c:tx>
            <c:strRef>
              <c:f>PARO_8!$J$2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#,##0</c:formatCode>
                <c:ptCount val="10"/>
                <c:pt idx="0">
                  <c:v>11317</c:v>
                </c:pt>
                <c:pt idx="1">
                  <c:v>9860</c:v>
                </c:pt>
                <c:pt idx="2">
                  <c:v>87955</c:v>
                </c:pt>
                <c:pt idx="3">
                  <c:v>109132</c:v>
                </c:pt>
                <c:pt idx="4">
                  <c:v>1797</c:v>
                </c:pt>
                <c:pt idx="5">
                  <c:v>7990</c:v>
                </c:pt>
                <c:pt idx="6">
                  <c:v>856</c:v>
                </c:pt>
                <c:pt idx="7">
                  <c:v>91389</c:v>
                </c:pt>
                <c:pt idx="8">
                  <c:v>102032</c:v>
                </c:pt>
                <c:pt idx="9">
                  <c:v>211164</c:v>
                </c:pt>
              </c:numCache>
            </c:numRef>
          </c:val>
          <c:extLst>
            <c:ext xmlns:c16="http://schemas.microsoft.com/office/drawing/2014/chart" uri="{C3380CC4-5D6E-409C-BE32-E72D297353CC}">
              <c16:uniqueId val="{00000003-1BD0-49B4-938E-28905B137E01}"/>
            </c:ext>
          </c:extLst>
        </c:ser>
        <c:ser>
          <c:idx val="4"/>
          <c:order val="4"/>
          <c:tx>
            <c:strRef>
              <c:f>PARO_8!$K$2</c:f>
              <c:strCache>
                <c:ptCount val="1"/>
                <c:pt idx="0">
                  <c:v>2021</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PARO_8!$K$3:$K$12</c:f>
              <c:numCache>
                <c:formatCode>#,##0</c:formatCode>
                <c:ptCount val="10"/>
                <c:pt idx="0">
                  <c:v>19120</c:v>
                </c:pt>
                <c:pt idx="1">
                  <c:v>15450</c:v>
                </c:pt>
                <c:pt idx="2">
                  <c:v>109867</c:v>
                </c:pt>
                <c:pt idx="3">
                  <c:v>144437</c:v>
                </c:pt>
                <c:pt idx="4">
                  <c:v>2000</c:v>
                </c:pt>
                <c:pt idx="5">
                  <c:v>9413</c:v>
                </c:pt>
                <c:pt idx="6">
                  <c:v>1045</c:v>
                </c:pt>
                <c:pt idx="7">
                  <c:v>122335</c:v>
                </c:pt>
                <c:pt idx="8">
                  <c:v>134793</c:v>
                </c:pt>
                <c:pt idx="9">
                  <c:v>279230</c:v>
                </c:pt>
              </c:numCache>
            </c:numRef>
          </c:val>
          <c:extLst>
            <c:ext xmlns:c16="http://schemas.microsoft.com/office/drawing/2014/chart" uri="{C3380CC4-5D6E-409C-BE32-E72D297353CC}">
              <c16:uniqueId val="{00000004-1BD0-49B4-938E-28905B137E01}"/>
            </c:ext>
          </c:extLst>
        </c:ser>
        <c:dLbls>
          <c:showLegendKey val="0"/>
          <c:showVal val="0"/>
          <c:showCatName val="0"/>
          <c:showSerName val="0"/>
          <c:showPercent val="0"/>
          <c:showBubbleSize val="0"/>
        </c:dLbls>
        <c:gapWidth val="150"/>
        <c:axId val="213954560"/>
        <c:axId val="222296832"/>
      </c:barChart>
      <c:catAx>
        <c:axId val="213954560"/>
        <c:scaling>
          <c:orientation val="minMax"/>
        </c:scaling>
        <c:delete val="0"/>
        <c:axPos val="b"/>
        <c:numFmt formatCode="General" sourceLinked="1"/>
        <c:majorTickMark val="out"/>
        <c:minorTickMark val="none"/>
        <c:tickLblPos val="nextTo"/>
        <c:crossAx val="222296832"/>
        <c:crosses val="autoZero"/>
        <c:auto val="1"/>
        <c:lblAlgn val="ctr"/>
        <c:lblOffset val="100"/>
        <c:noMultiLvlLbl val="0"/>
      </c:catAx>
      <c:valAx>
        <c:axId val="222296832"/>
        <c:scaling>
          <c:orientation val="minMax"/>
        </c:scaling>
        <c:delete val="0"/>
        <c:axPos val="l"/>
        <c:majorGridlines/>
        <c:numFmt formatCode="#,##0" sourceLinked="1"/>
        <c:majorTickMark val="out"/>
        <c:minorTickMark val="none"/>
        <c:tickLblPos val="nextTo"/>
        <c:crossAx val="213954560"/>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enero de cada año</a:t>
            </a:r>
            <a:r>
              <a:rPr lang="es-ES" b="1" baseline="0">
                <a:solidFill>
                  <a:schemeClr val="accent5">
                    <a:lumMod val="50000"/>
                  </a:schemeClr>
                </a:solidFill>
              </a:rPr>
              <a:t> en la CCAA de Canarias  año por sexos</a:t>
            </a:r>
            <a:endParaRPr lang="es-ES" b="1">
              <a:solidFill>
                <a:schemeClr val="accent5">
                  <a:lumMod val="50000"/>
                </a:schemeClr>
              </a:solidFill>
            </a:endParaRPr>
          </a:p>
        </c:rich>
      </c:tx>
      <c:overlay val="0"/>
      <c:spPr>
        <a:noFill/>
        <a:ln>
          <a:noFill/>
        </a:ln>
        <a:effectLst/>
      </c:sp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numRef>
              <c:f>PARO_8!$F$18:$F$22</c:f>
              <c:numCache>
                <c:formatCode>@</c:formatCode>
                <c:ptCount val="5"/>
                <c:pt idx="0">
                  <c:v>2017</c:v>
                </c:pt>
                <c:pt idx="1">
                  <c:v>2018</c:v>
                </c:pt>
                <c:pt idx="2">
                  <c:v>2019</c:v>
                </c:pt>
                <c:pt idx="3">
                  <c:v>2020</c:v>
                </c:pt>
                <c:pt idx="4">
                  <c:v>2021</c:v>
                </c:pt>
              </c:numCache>
            </c:numRef>
          </c:cat>
          <c:val>
            <c:numRef>
              <c:f>PARO_8!$G$18:$G$22</c:f>
              <c:numCache>
                <c:formatCode>#,##0</c:formatCode>
                <c:ptCount val="5"/>
                <c:pt idx="0">
                  <c:v>106360</c:v>
                </c:pt>
                <c:pt idx="1">
                  <c:v>95554</c:v>
                </c:pt>
                <c:pt idx="2">
                  <c:v>91894</c:v>
                </c:pt>
                <c:pt idx="3">
                  <c:v>93623</c:v>
                </c:pt>
                <c:pt idx="4">
                  <c:v>127504</c:v>
                </c:pt>
              </c:numCache>
            </c:numRef>
          </c:val>
          <c:extLst>
            <c:ext xmlns:c16="http://schemas.microsoft.com/office/drawing/2014/chart" uri="{C3380CC4-5D6E-409C-BE32-E72D297353CC}">
              <c16:uniqueId val="{00000000-02A2-4BE3-9BD5-350BF6FDEBE7}"/>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numRef>
              <c:f>PARO_8!$F$18:$F$22</c:f>
              <c:numCache>
                <c:formatCode>@</c:formatCode>
                <c:ptCount val="5"/>
                <c:pt idx="0">
                  <c:v>2017</c:v>
                </c:pt>
                <c:pt idx="1">
                  <c:v>2018</c:v>
                </c:pt>
                <c:pt idx="2">
                  <c:v>2019</c:v>
                </c:pt>
                <c:pt idx="3">
                  <c:v>2020</c:v>
                </c:pt>
                <c:pt idx="4">
                  <c:v>2021</c:v>
                </c:pt>
              </c:numCache>
            </c:numRef>
          </c:cat>
          <c:val>
            <c:numRef>
              <c:f>PARO_8!$H$18:$H$22</c:f>
              <c:numCache>
                <c:formatCode>#,##0</c:formatCode>
                <c:ptCount val="5"/>
                <c:pt idx="0">
                  <c:v>125414</c:v>
                </c:pt>
                <c:pt idx="1">
                  <c:v>120147</c:v>
                </c:pt>
                <c:pt idx="2">
                  <c:v>117525</c:v>
                </c:pt>
                <c:pt idx="3">
                  <c:v>117541</c:v>
                </c:pt>
                <c:pt idx="4">
                  <c:v>151726</c:v>
                </c:pt>
              </c:numCache>
            </c:numRef>
          </c:val>
          <c:extLst>
            <c:ext xmlns:c16="http://schemas.microsoft.com/office/drawing/2014/chart" uri="{C3380CC4-5D6E-409C-BE32-E72D297353CC}">
              <c16:uniqueId val="{00000001-02A2-4BE3-9BD5-350BF6FDEBE7}"/>
            </c:ext>
          </c:extLst>
        </c:ser>
        <c:dLbls>
          <c:showLegendKey val="0"/>
          <c:showVal val="0"/>
          <c:showCatName val="0"/>
          <c:showSerName val="0"/>
          <c:showPercent val="0"/>
          <c:showBubbleSize val="0"/>
        </c:dLbls>
        <c:gapWidth val="100"/>
        <c:overlap val="-24"/>
        <c:axId val="224030208"/>
        <c:axId val="224175232"/>
      </c:barChart>
      <c:catAx>
        <c:axId val="224030208"/>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24175232"/>
        <c:crosses val="autoZero"/>
        <c:auto val="1"/>
        <c:lblAlgn val="ctr"/>
        <c:lblOffset val="100"/>
        <c:noMultiLvlLbl val="0"/>
      </c:catAx>
      <c:valAx>
        <c:axId val="2241752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240302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bg2">
                    <a:lumMod val="50000"/>
                  </a:schemeClr>
                </a:solidFill>
                <a:latin typeface="+mn-lt"/>
                <a:ea typeface="+mn-ea"/>
                <a:cs typeface="+mn-cs"/>
              </a:defRPr>
            </a:pPr>
            <a:r>
              <a:rPr lang="en-US">
                <a:solidFill>
                  <a:schemeClr val="bg2">
                    <a:lumMod val="50000"/>
                  </a:schemeClr>
                </a:solidFill>
              </a:rPr>
              <a:t>Nº de Solicitudes de ERTES EN los municipios</a:t>
            </a:r>
            <a:r>
              <a:rPr lang="en-US" baseline="0">
                <a:solidFill>
                  <a:schemeClr val="bg2">
                    <a:lumMod val="50000"/>
                  </a:schemeClr>
                </a:solidFill>
              </a:rPr>
              <a:t> de </a:t>
            </a:r>
            <a:r>
              <a:rPr lang="en-US">
                <a:solidFill>
                  <a:schemeClr val="bg2">
                    <a:lumMod val="50000"/>
                  </a:schemeClr>
                </a:solidFill>
              </a:rPr>
              <a:t>TENERIFE</a:t>
            </a:r>
          </a:p>
        </c:rich>
      </c:tx>
      <c:overlay val="0"/>
      <c:spPr>
        <a:noFill/>
        <a:ln>
          <a:noFill/>
        </a:ln>
        <a:effectLst/>
      </c:spPr>
    </c:title>
    <c:autoTitleDeleted val="0"/>
    <c:plotArea>
      <c:layout>
        <c:manualLayout>
          <c:layoutTarget val="inner"/>
          <c:xMode val="edge"/>
          <c:yMode val="edge"/>
          <c:x val="0.13621772197603119"/>
          <c:y val="0.13067934012362756"/>
          <c:w val="0.74089455862996956"/>
          <c:h val="0.79365961361007653"/>
        </c:manualLayout>
      </c:layout>
      <c:pieChart>
        <c:varyColors val="1"/>
        <c:ser>
          <c:idx val="0"/>
          <c:order val="0"/>
          <c:tx>
            <c:strRef>
              <c:f>ERTES!$C$33</c:f>
              <c:strCache>
                <c:ptCount val="1"/>
                <c:pt idx="0">
                  <c:v>Nº Total de Solicitudes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9831-406C-B33A-3EB76DBEB80B}"/>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9831-406C-B33A-3EB76DBEB80B}"/>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9831-406C-B33A-3EB76DBEB80B}"/>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9831-406C-B33A-3EB76DBEB80B}"/>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9831-406C-B33A-3EB76DBEB80B}"/>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9831-406C-B33A-3EB76DBEB80B}"/>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9831-406C-B33A-3EB76DBEB80B}"/>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9831-406C-B33A-3EB76DBEB80B}"/>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9831-406C-B33A-3EB76DBEB80B}"/>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9831-406C-B33A-3EB76DBEB80B}"/>
              </c:ext>
            </c:extLst>
          </c:dPt>
          <c:dPt>
            <c:idx val="10"/>
            <c:bubble3D val="0"/>
            <c:spPr>
              <a:solidFill>
                <a:schemeClr val="accent5">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5-9831-406C-B33A-3EB76DBEB80B}"/>
              </c:ext>
            </c:extLst>
          </c:dPt>
          <c:dPt>
            <c:idx val="11"/>
            <c:bubble3D val="0"/>
            <c:spPr>
              <a:solidFill>
                <a:schemeClr val="accent6">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7-9831-406C-B33A-3EB76DBEB80B}"/>
              </c:ext>
            </c:extLst>
          </c:dPt>
          <c:dPt>
            <c:idx val="12"/>
            <c:bubble3D val="0"/>
            <c:spPr>
              <a:solidFill>
                <a:schemeClr val="accent1">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9-9831-406C-B33A-3EB76DBEB80B}"/>
              </c:ext>
            </c:extLst>
          </c:dPt>
          <c:dPt>
            <c:idx val="13"/>
            <c:bubble3D val="0"/>
            <c:spPr>
              <a:solidFill>
                <a:schemeClr val="accent2">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B-9831-406C-B33A-3EB76DBEB80B}"/>
              </c:ext>
            </c:extLst>
          </c:dPt>
          <c:dPt>
            <c:idx val="14"/>
            <c:bubble3D val="0"/>
            <c:spPr>
              <a:solidFill>
                <a:schemeClr val="accent3">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D-9831-406C-B33A-3EB76DBEB80B}"/>
              </c:ext>
            </c:extLst>
          </c:dPt>
          <c:dPt>
            <c:idx val="15"/>
            <c:bubble3D val="0"/>
            <c:spPr>
              <a:solidFill>
                <a:schemeClr val="accent4">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F-9831-406C-B33A-3EB76DBEB80B}"/>
              </c:ext>
            </c:extLst>
          </c:dPt>
          <c:dPt>
            <c:idx val="16"/>
            <c:bubble3D val="0"/>
            <c:spPr>
              <a:solidFill>
                <a:schemeClr val="accent5">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1-9831-406C-B33A-3EB76DBEB80B}"/>
              </c:ext>
            </c:extLst>
          </c:dPt>
          <c:dPt>
            <c:idx val="17"/>
            <c:bubble3D val="0"/>
            <c:spPr>
              <a:solidFill>
                <a:schemeClr val="accent6">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3-9831-406C-B33A-3EB76DBEB80B}"/>
              </c:ext>
            </c:extLst>
          </c:dPt>
          <c:dPt>
            <c:idx val="18"/>
            <c:bubble3D val="0"/>
            <c:spPr>
              <a:solidFill>
                <a:schemeClr val="accent1">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5-9831-406C-B33A-3EB76DBEB80B}"/>
              </c:ext>
            </c:extLst>
          </c:dPt>
          <c:dPt>
            <c:idx val="19"/>
            <c:bubble3D val="0"/>
            <c:spPr>
              <a:solidFill>
                <a:schemeClr val="accent2">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7-9831-406C-B33A-3EB76DBEB80B}"/>
              </c:ext>
            </c:extLst>
          </c:dPt>
          <c:dPt>
            <c:idx val="20"/>
            <c:bubble3D val="0"/>
            <c:spPr>
              <a:solidFill>
                <a:schemeClr val="accent3">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9-9831-406C-B33A-3EB76DBEB80B}"/>
              </c:ext>
            </c:extLst>
          </c:dPt>
          <c:dPt>
            <c:idx val="21"/>
            <c:bubble3D val="0"/>
            <c:spPr>
              <a:solidFill>
                <a:schemeClr val="accent4">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B-9831-406C-B33A-3EB76DBEB80B}"/>
              </c:ext>
            </c:extLst>
          </c:dPt>
          <c:dPt>
            <c:idx val="22"/>
            <c:bubble3D val="0"/>
            <c:spPr>
              <a:solidFill>
                <a:schemeClr val="accent5">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D-9831-406C-B33A-3EB76DBEB80B}"/>
              </c:ext>
            </c:extLst>
          </c:dPt>
          <c:dPt>
            <c:idx val="23"/>
            <c:bubble3D val="0"/>
            <c:spPr>
              <a:solidFill>
                <a:schemeClr val="accent6">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F-9831-406C-B33A-3EB76DBEB80B}"/>
              </c:ext>
            </c:extLst>
          </c:dPt>
          <c:dPt>
            <c:idx val="24"/>
            <c:bubble3D val="0"/>
            <c:spPr>
              <a:solidFill>
                <a:schemeClr val="accent1">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1-9831-406C-B33A-3EB76DBEB80B}"/>
              </c:ext>
            </c:extLst>
          </c:dPt>
          <c:dPt>
            <c:idx val="25"/>
            <c:bubble3D val="0"/>
            <c:spPr>
              <a:solidFill>
                <a:schemeClr val="accent2">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3-9831-406C-B33A-3EB76DBEB80B}"/>
              </c:ext>
            </c:extLst>
          </c:dPt>
          <c:dPt>
            <c:idx val="26"/>
            <c:bubble3D val="0"/>
            <c:spPr>
              <a:solidFill>
                <a:schemeClr val="accent3">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5-9831-406C-B33A-3EB76DBEB80B}"/>
              </c:ext>
            </c:extLst>
          </c:dPt>
          <c:dPt>
            <c:idx val="27"/>
            <c:bubble3D val="0"/>
            <c:spPr>
              <a:solidFill>
                <a:schemeClr val="accent4">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7-9831-406C-B33A-3EB76DBEB80B}"/>
              </c:ext>
            </c:extLst>
          </c:dPt>
          <c:dPt>
            <c:idx val="28"/>
            <c:bubble3D val="0"/>
            <c:spPr>
              <a:solidFill>
                <a:schemeClr val="accent5">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9-9831-406C-B33A-3EB76DBEB80B}"/>
              </c:ext>
            </c:extLst>
          </c:dPt>
          <c:dPt>
            <c:idx val="29"/>
            <c:bubble3D val="0"/>
            <c:spPr>
              <a:solidFill>
                <a:schemeClr val="accent6">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B-9831-406C-B33A-3EB76DBEB80B}"/>
              </c:ext>
            </c:extLst>
          </c:dPt>
          <c:dPt>
            <c:idx val="30"/>
            <c:bubble3D val="0"/>
            <c:spPr>
              <a:solidFill>
                <a:schemeClr val="accent1">
                  <a:lumMod val="5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D-9831-406C-B33A-3EB76DBEB80B}"/>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1-9831-406C-B33A-3EB76DBEB80B}"/>
                </c:ext>
              </c:extLst>
            </c:dLbl>
            <c:dLbl>
              <c:idx val="1"/>
              <c:layout>
                <c:manualLayout>
                  <c:x val="-5.4644802865108765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831-406C-B33A-3EB76DBEB80B}"/>
                </c:ext>
              </c:extLst>
            </c:dLbl>
            <c:dLbl>
              <c:idx val="2"/>
              <c:layout>
                <c:manualLayout>
                  <c:x val="0"/>
                  <c:y val="1.24610591900311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831-406C-B33A-3EB76DBEB80B}"/>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7-9831-406C-B33A-3EB76DBEB80B}"/>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9-9831-406C-B33A-3EB76DBEB80B}"/>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B-9831-406C-B33A-3EB76DBEB80B}"/>
                </c:ext>
              </c:extLst>
            </c:dLbl>
            <c:dLbl>
              <c:idx val="6"/>
              <c:layout>
                <c:manualLayout>
                  <c:x val="-1.1765593146494929E-7"/>
                  <c:y val="-4.8211755415247283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831-406C-B33A-3EB76DBEB80B}"/>
                </c:ext>
              </c:extLst>
            </c:dLbl>
            <c:dLbl>
              <c:idx val="7"/>
              <c:layout>
                <c:manualLayout>
                  <c:x val="-6.1050486277847539E-3"/>
                  <c:y val="9.308939702360071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831-406C-B33A-3EB76DBEB80B}"/>
                </c:ext>
              </c:extLst>
            </c:dLbl>
            <c:dLbl>
              <c:idx val="8"/>
              <c:layout>
                <c:manualLayout>
                  <c:x val="1.0018098128678814E-16"/>
                  <c:y val="-7.12060525144643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831-406C-B33A-3EB76DBEB80B}"/>
                </c:ext>
              </c:extLst>
            </c:dLbl>
            <c:dLbl>
              <c:idx val="9"/>
              <c:layout>
                <c:manualLayout>
                  <c:x val="0"/>
                  <c:y val="5.340453938584779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831-406C-B33A-3EB76DBEB80B}"/>
                </c:ext>
              </c:extLst>
            </c:dLbl>
            <c:dLbl>
              <c:idx val="10"/>
              <c:layout>
                <c:manualLayout>
                  <c:x val="-2.7322401432553381E-3"/>
                  <c:y val="1.60213618157543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9831-406C-B33A-3EB76DBEB80B}"/>
                </c:ext>
              </c:extLst>
            </c:dLbl>
            <c:dLbl>
              <c:idx val="1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7-9831-406C-B33A-3EB76DBEB80B}"/>
                </c:ext>
              </c:extLst>
            </c:dLbl>
            <c:dLbl>
              <c:idx val="1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9-9831-406C-B33A-3EB76DBEB80B}"/>
                </c:ext>
              </c:extLst>
            </c:dLbl>
            <c:dLbl>
              <c:idx val="1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B-9831-406C-B33A-3EB76DBEB80B}"/>
                </c:ext>
              </c:extLst>
            </c:dLbl>
            <c:dLbl>
              <c:idx val="14"/>
              <c:layout>
                <c:manualLayout>
                  <c:x val="4.6321140217750537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D-9831-406C-B33A-3EB76DBEB80B}"/>
                </c:ext>
              </c:extLst>
            </c:dLbl>
            <c:dLbl>
              <c:idx val="15"/>
              <c:layout>
                <c:manualLayout>
                  <c:x val="-8.1967204297663156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lumOff val="2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9831-406C-B33A-3EB76DBEB80B}"/>
                </c:ext>
              </c:extLst>
            </c:dLbl>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1-9831-406C-B33A-3EB76DBEB80B}"/>
                </c:ext>
              </c:extLst>
            </c:dLbl>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3-9831-406C-B33A-3EB76DBEB80B}"/>
                </c:ext>
              </c:extLst>
            </c:dLbl>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5-9831-406C-B33A-3EB76DBEB80B}"/>
                </c:ext>
              </c:extLst>
            </c:dLbl>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7-9831-406C-B33A-3EB76DBEB80B}"/>
                </c:ext>
              </c:extLst>
            </c:dLbl>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9-9831-406C-B33A-3EB76DBEB80B}"/>
                </c:ext>
              </c:extLst>
            </c:dLbl>
            <c:dLbl>
              <c:idx val="21"/>
              <c:layout>
                <c:manualLayout>
                  <c:x val="0"/>
                  <c:y val="-8.007065304868053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9831-406C-B33A-3EB76DBEB80B}"/>
                </c:ext>
              </c:extLst>
            </c:dLbl>
            <c:dLbl>
              <c:idx val="2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D-9831-406C-B33A-3EB76DBEB80B}"/>
                </c:ext>
              </c:extLst>
            </c:dLbl>
            <c:dLbl>
              <c:idx val="23"/>
              <c:layout>
                <c:manualLayout>
                  <c:x val="-4.0344218899331118E-2"/>
                  <c:y val="-2.8260230487769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F-9831-406C-B33A-3EB76DBEB80B}"/>
                </c:ext>
              </c:extLst>
            </c:dLbl>
            <c:dLbl>
              <c:idx val="24"/>
              <c:layout>
                <c:manualLayout>
                  <c:x val="-4.0344218899331118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1-9831-406C-B33A-3EB76DBEB80B}"/>
                </c:ext>
              </c:extLst>
            </c:dLbl>
            <c:dLbl>
              <c:idx val="25"/>
              <c:layout>
                <c:manualLayout>
                  <c:x val="-8.9653819776291908E-3"/>
                  <c:y val="-2.3550192073141348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3-9831-406C-B33A-3EB76DBEB80B}"/>
                </c:ext>
              </c:extLst>
            </c:dLbl>
            <c:dLbl>
              <c:idx val="26"/>
              <c:layout>
                <c:manualLayout>
                  <c:x val="-5.9769213184194241E-3"/>
                  <c:y val="1.780134912312928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5-9831-406C-B33A-3EB76DBEB80B}"/>
                </c:ext>
              </c:extLst>
            </c:dLbl>
            <c:dLbl>
              <c:idx val="27"/>
              <c:layout>
                <c:manualLayout>
                  <c:x val="0"/>
                  <c:y val="-3.0918126181063768E-4"/>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7-9831-406C-B33A-3EB76DBEB80B}"/>
                </c:ext>
              </c:extLst>
            </c:dLbl>
            <c:dLbl>
              <c:idx val="28"/>
              <c:layout>
                <c:manualLayout>
                  <c:x val="8.9653819776290816E-3"/>
                  <c:y val="-1.633048200876586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9-9831-406C-B33A-3EB76DBEB80B}"/>
                </c:ext>
              </c:extLst>
            </c:dLbl>
            <c:dLbl>
              <c:idx val="29"/>
              <c:layout>
                <c:manualLayout>
                  <c:x val="5.3364024275242405E-3"/>
                  <c:y val="-4.198214240238661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B-9831-406C-B33A-3EB76DBEB80B}"/>
                </c:ext>
              </c:extLst>
            </c:dLbl>
            <c:dLbl>
              <c:idx val="30"/>
              <c:layout>
                <c:manualLayout>
                  <c:x val="3.2830005180390663E-2"/>
                  <c:y val="7.5408827625698073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5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D-9831-406C-B33A-3EB76DBEB80B}"/>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ERTES!$A$34:$A$64</c:f>
              <c:strCache>
                <c:ptCount val="31"/>
                <c:pt idx="0">
                  <c:v>Adeje</c:v>
                </c:pt>
                <c:pt idx="1">
                  <c:v>Arafo</c:v>
                </c:pt>
                <c:pt idx="2">
                  <c:v>Arico</c:v>
                </c:pt>
                <c:pt idx="3">
                  <c:v>Arona</c:v>
                </c:pt>
                <c:pt idx="4">
                  <c:v>Buenavista</c:v>
                </c:pt>
                <c:pt idx="5">
                  <c:v>Candelaria</c:v>
                </c:pt>
                <c:pt idx="6">
                  <c:v>Fasnia</c:v>
                </c:pt>
                <c:pt idx="7">
                  <c:v>Garachico</c:v>
                </c:pt>
                <c:pt idx="8">
                  <c:v>Granadilla</c:v>
                </c:pt>
                <c:pt idx="9">
                  <c:v>La Guancha</c:v>
                </c:pt>
                <c:pt idx="10">
                  <c:v>Guía de Isora</c:v>
                </c:pt>
                <c:pt idx="11">
                  <c:v>Güimar</c:v>
                </c:pt>
                <c:pt idx="12">
                  <c:v>Icod de los Vinos</c:v>
                </c:pt>
                <c:pt idx="13">
                  <c:v>La Laguna</c:v>
                </c:pt>
                <c:pt idx="14">
                  <c:v>La Matanza</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Sauzal (El) </c:v>
                </c:pt>
                <c:pt idx="25">
                  <c:v>Los Silos</c:v>
                </c:pt>
                <c:pt idx="26">
                  <c:v>Tacoronte</c:v>
                </c:pt>
                <c:pt idx="27">
                  <c:v>Tanque (El) </c:v>
                </c:pt>
                <c:pt idx="28">
                  <c:v>Tegueste</c:v>
                </c:pt>
                <c:pt idx="29">
                  <c:v>Victoria (La)</c:v>
                </c:pt>
                <c:pt idx="30">
                  <c:v>Vilaflor</c:v>
                </c:pt>
              </c:strCache>
            </c:strRef>
          </c:cat>
          <c:val>
            <c:numRef>
              <c:f>ERTES!$C$34:$C$64</c:f>
              <c:numCache>
                <c:formatCode>#,##0</c:formatCode>
                <c:ptCount val="31"/>
                <c:pt idx="0">
                  <c:v>1351</c:v>
                </c:pt>
                <c:pt idx="1">
                  <c:v>77</c:v>
                </c:pt>
                <c:pt idx="2">
                  <c:v>74</c:v>
                </c:pt>
                <c:pt idx="3">
                  <c:v>1853</c:v>
                </c:pt>
                <c:pt idx="4">
                  <c:v>51</c:v>
                </c:pt>
                <c:pt idx="5">
                  <c:v>274</c:v>
                </c:pt>
                <c:pt idx="6">
                  <c:v>22</c:v>
                </c:pt>
                <c:pt idx="7">
                  <c:v>53</c:v>
                </c:pt>
                <c:pt idx="8">
                  <c:v>630</c:v>
                </c:pt>
                <c:pt idx="9" formatCode="General">
                  <c:v>45</c:v>
                </c:pt>
                <c:pt idx="10">
                  <c:v>234</c:v>
                </c:pt>
                <c:pt idx="11">
                  <c:v>205</c:v>
                </c:pt>
                <c:pt idx="12" formatCode="General">
                  <c:v>255</c:v>
                </c:pt>
                <c:pt idx="13">
                  <c:v>1945</c:v>
                </c:pt>
                <c:pt idx="14" formatCode="General">
                  <c:v>101</c:v>
                </c:pt>
                <c:pt idx="15" formatCode="General">
                  <c:v>512</c:v>
                </c:pt>
                <c:pt idx="16" formatCode="General">
                  <c:v>742</c:v>
                </c:pt>
                <c:pt idx="17" formatCode="General">
                  <c:v>418</c:v>
                </c:pt>
                <c:pt idx="18">
                  <c:v>186</c:v>
                </c:pt>
                <c:pt idx="19" formatCode="General">
                  <c:v>42</c:v>
                </c:pt>
                <c:pt idx="20" formatCode="General">
                  <c:v>424</c:v>
                </c:pt>
                <c:pt idx="21">
                  <c:v>3421</c:v>
                </c:pt>
                <c:pt idx="22" formatCode="General">
                  <c:v>250</c:v>
                </c:pt>
                <c:pt idx="23" formatCode="General">
                  <c:v>216</c:v>
                </c:pt>
                <c:pt idx="24">
                  <c:v>91</c:v>
                </c:pt>
                <c:pt idx="25" formatCode="General">
                  <c:v>23</c:v>
                </c:pt>
                <c:pt idx="26" formatCode="General">
                  <c:v>235</c:v>
                </c:pt>
                <c:pt idx="27">
                  <c:v>23</c:v>
                </c:pt>
                <c:pt idx="28" formatCode="General">
                  <c:v>121</c:v>
                </c:pt>
                <c:pt idx="29" formatCode="General">
                  <c:v>80</c:v>
                </c:pt>
                <c:pt idx="30" formatCode="General">
                  <c:v>22</c:v>
                </c:pt>
              </c:numCache>
            </c:numRef>
          </c:val>
          <c:extLst>
            <c:ext xmlns:c16="http://schemas.microsoft.com/office/drawing/2014/chart" uri="{C3380CC4-5D6E-409C-BE32-E72D297353CC}">
              <c16:uniqueId val="{0000003E-9831-406C-B33A-3EB76DBEB80B}"/>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bg2">
                    <a:lumMod val="25000"/>
                  </a:schemeClr>
                </a:solidFill>
                <a:latin typeface="+mn-lt"/>
                <a:ea typeface="+mn-ea"/>
                <a:cs typeface="+mn-cs"/>
              </a:defRPr>
            </a:pPr>
            <a:r>
              <a:rPr lang="en-US" sz="1400" b="1" i="0" u="none" strike="noStrike" baseline="0">
                <a:effectLst/>
              </a:rPr>
              <a:t>Evolución mensual del Número de </a:t>
            </a:r>
            <a:r>
              <a:rPr lang="en-US" sz="1400" b="1" i="0" u="none" strike="noStrike" kern="1200" spc="0" baseline="0">
                <a:solidFill>
                  <a:schemeClr val="bg2">
                    <a:lumMod val="25000"/>
                  </a:schemeClr>
                </a:solidFill>
                <a:latin typeface="+mn-lt"/>
                <a:ea typeface="+mn-ea"/>
                <a:cs typeface="+mn-cs"/>
              </a:rPr>
              <a:t>Trabajadores afectados </a:t>
            </a:r>
          </a:p>
        </c:rich>
      </c:tx>
      <c:overlay val="0"/>
      <c:spPr>
        <a:noFill/>
        <a:ln>
          <a:noFill/>
        </a:ln>
        <a:effectLst/>
      </c:spPr>
    </c:title>
    <c:autoTitleDeleted val="0"/>
    <c:plotArea>
      <c:layout/>
      <c:lineChart>
        <c:grouping val="standard"/>
        <c:varyColors val="0"/>
        <c:ser>
          <c:idx val="0"/>
          <c:order val="0"/>
          <c:tx>
            <c:strRef>
              <c:f>ERTES!$B$3</c:f>
              <c:strCache>
                <c:ptCount val="1"/>
                <c:pt idx="0">
                  <c:v>Nº de Trabajadores afectados</c:v>
                </c:pt>
              </c:strCache>
            </c:strRef>
          </c:tx>
          <c:spPr>
            <a:ln w="15875" cap="rnd">
              <a:solidFill>
                <a:schemeClr val="bg2">
                  <a:lumMod val="50000"/>
                </a:schemeClr>
              </a:solidFill>
              <a:round/>
            </a:ln>
            <a:effectLst>
              <a:outerShdw blurRad="40000" dist="23000" dir="5400000" rotWithShape="0">
                <a:srgbClr val="000000">
                  <a:alpha val="35000"/>
                </a:srgbClr>
              </a:outerShdw>
            </a:effectLst>
          </c:spPr>
          <c:marker>
            <c:symbol val="none"/>
          </c:marker>
          <c:cat>
            <c:numRef>
              <c:f>ERTES!$A$5:$A$19</c:f>
              <c:numCache>
                <c:formatCode>mmm\-yy</c:formatCode>
                <c:ptCount val="15"/>
                <c:pt idx="0">
                  <c:v>43891</c:v>
                </c:pt>
                <c:pt idx="1">
                  <c:v>43922</c:v>
                </c:pt>
                <c:pt idx="2">
                  <c:v>43952</c:v>
                </c:pt>
                <c:pt idx="3">
                  <c:v>43983</c:v>
                </c:pt>
                <c:pt idx="4">
                  <c:v>44013</c:v>
                </c:pt>
                <c:pt idx="5">
                  <c:v>44044</c:v>
                </c:pt>
                <c:pt idx="6">
                  <c:v>44075</c:v>
                </c:pt>
                <c:pt idx="7">
                  <c:v>44105</c:v>
                </c:pt>
                <c:pt idx="8">
                  <c:v>44136</c:v>
                </c:pt>
                <c:pt idx="9">
                  <c:v>44166</c:v>
                </c:pt>
                <c:pt idx="10">
                  <c:v>44197</c:v>
                </c:pt>
                <c:pt idx="11" formatCode="mmm\-yy\ ">
                  <c:v>44228</c:v>
                </c:pt>
                <c:pt idx="12">
                  <c:v>44256</c:v>
                </c:pt>
                <c:pt idx="13" formatCode="mmm\-yy\ ">
                  <c:v>44287</c:v>
                </c:pt>
                <c:pt idx="14">
                  <c:v>44317</c:v>
                </c:pt>
              </c:numCache>
            </c:numRef>
          </c:cat>
          <c:val>
            <c:numRef>
              <c:f>ERTES!$B$5:$B$19</c:f>
              <c:numCache>
                <c:formatCode>#,##0</c:formatCode>
                <c:ptCount val="15"/>
                <c:pt idx="0">
                  <c:v>66130</c:v>
                </c:pt>
                <c:pt idx="1">
                  <c:v>18717</c:v>
                </c:pt>
                <c:pt idx="2">
                  <c:v>1064</c:v>
                </c:pt>
                <c:pt idx="3">
                  <c:v>273</c:v>
                </c:pt>
                <c:pt idx="4">
                  <c:v>337</c:v>
                </c:pt>
                <c:pt idx="5">
                  <c:v>105</c:v>
                </c:pt>
                <c:pt idx="6">
                  <c:v>643</c:v>
                </c:pt>
                <c:pt idx="7">
                  <c:v>1749</c:v>
                </c:pt>
                <c:pt idx="8">
                  <c:v>790</c:v>
                </c:pt>
                <c:pt idx="9">
                  <c:v>1943</c:v>
                </c:pt>
                <c:pt idx="10">
                  <c:v>615</c:v>
                </c:pt>
                <c:pt idx="11">
                  <c:v>540</c:v>
                </c:pt>
                <c:pt idx="12">
                  <c:v>833</c:v>
                </c:pt>
                <c:pt idx="13">
                  <c:v>157</c:v>
                </c:pt>
                <c:pt idx="14">
                  <c:v>104</c:v>
                </c:pt>
              </c:numCache>
            </c:numRef>
          </c:val>
          <c:smooth val="0"/>
          <c:extLst>
            <c:ext xmlns:c16="http://schemas.microsoft.com/office/drawing/2014/chart" uri="{C3380CC4-5D6E-409C-BE32-E72D297353CC}">
              <c16:uniqueId val="{00000000-8AEF-4921-BC15-8FA0333FC3D5}"/>
            </c:ext>
          </c:extLst>
        </c:ser>
        <c:dLbls>
          <c:showLegendKey val="0"/>
          <c:showVal val="0"/>
          <c:showCatName val="0"/>
          <c:showSerName val="0"/>
          <c:showPercent val="0"/>
          <c:showBubbleSize val="0"/>
        </c:dLbls>
        <c:smooth val="0"/>
        <c:axId val="225101824"/>
        <c:axId val="224178688"/>
      </c:lineChart>
      <c:dateAx>
        <c:axId val="225101824"/>
        <c:scaling>
          <c:orientation val="minMax"/>
        </c:scaling>
        <c:delete val="0"/>
        <c:axPos val="b"/>
        <c:numFmt formatCode="mmm\-yy"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24178688"/>
        <c:crosses val="autoZero"/>
        <c:auto val="1"/>
        <c:lblOffset val="100"/>
        <c:baseTimeUnit val="months"/>
      </c:dateAx>
      <c:valAx>
        <c:axId val="224178688"/>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2510182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cap="none" spc="0" baseline="0">
                <a:solidFill>
                  <a:srgbClr val="EEECE1">
                    <a:lumMod val="25000"/>
                  </a:srgbClr>
                </a:solidFill>
                <a:effectLst/>
                <a:latin typeface="+mn-lt"/>
                <a:ea typeface="+mn-ea"/>
                <a:cs typeface="+mn-cs"/>
              </a:defRPr>
            </a:pPr>
            <a:r>
              <a:rPr lang="en-US" sz="1400" b="1" i="0" u="none" strike="noStrike" kern="1200" spc="0" baseline="0">
                <a:solidFill>
                  <a:srgbClr val="EEECE1">
                    <a:lumMod val="25000"/>
                  </a:srgbClr>
                </a:solidFill>
                <a:effectLst/>
                <a:latin typeface="+mn-lt"/>
                <a:ea typeface="+mn-ea"/>
                <a:cs typeface="+mn-cs"/>
              </a:rPr>
              <a:t>Evolución mensual del Número Total de Solicitudes </a:t>
            </a:r>
          </a:p>
        </c:rich>
      </c:tx>
      <c:overlay val="0"/>
      <c:spPr>
        <a:noFill/>
        <a:ln>
          <a:noFill/>
        </a:ln>
        <a:effectLst/>
      </c:spPr>
    </c:title>
    <c:autoTitleDeleted val="0"/>
    <c:plotArea>
      <c:layout/>
      <c:lineChart>
        <c:grouping val="standard"/>
        <c:varyColors val="0"/>
        <c:ser>
          <c:idx val="0"/>
          <c:order val="0"/>
          <c:tx>
            <c:strRef>
              <c:f>ERTES!$D$3</c:f>
              <c:strCache>
                <c:ptCount val="1"/>
                <c:pt idx="0">
                  <c:v>Nº Total de Solicitudes</c:v>
                </c:pt>
              </c:strCache>
            </c:strRef>
          </c:tx>
          <c:spPr>
            <a:ln w="15875" cap="rnd">
              <a:solidFill>
                <a:schemeClr val="bg2">
                  <a:lumMod val="50000"/>
                </a:schemeClr>
              </a:solidFill>
              <a:round/>
            </a:ln>
            <a:effectLst>
              <a:outerShdw blurRad="40000" dist="20000" dir="5400000" rotWithShape="0">
                <a:srgbClr val="000000">
                  <a:alpha val="38000"/>
                </a:srgbClr>
              </a:outerShdw>
            </a:effectLst>
          </c:spPr>
          <c:marker>
            <c:symbol val="none"/>
          </c:marker>
          <c:cat>
            <c:numRef>
              <c:f>ERTES!$A$5:$A$19</c:f>
              <c:numCache>
                <c:formatCode>mmm\-yy</c:formatCode>
                <c:ptCount val="15"/>
                <c:pt idx="0">
                  <c:v>43891</c:v>
                </c:pt>
                <c:pt idx="1">
                  <c:v>43922</c:v>
                </c:pt>
                <c:pt idx="2">
                  <c:v>43952</c:v>
                </c:pt>
                <c:pt idx="3">
                  <c:v>43983</c:v>
                </c:pt>
                <c:pt idx="4">
                  <c:v>44013</c:v>
                </c:pt>
                <c:pt idx="5">
                  <c:v>44044</c:v>
                </c:pt>
                <c:pt idx="6">
                  <c:v>44075</c:v>
                </c:pt>
                <c:pt idx="7">
                  <c:v>44105</c:v>
                </c:pt>
                <c:pt idx="8">
                  <c:v>44136</c:v>
                </c:pt>
                <c:pt idx="9">
                  <c:v>44166</c:v>
                </c:pt>
                <c:pt idx="10">
                  <c:v>44197</c:v>
                </c:pt>
                <c:pt idx="11" formatCode="mmm\-yy\ ">
                  <c:v>44228</c:v>
                </c:pt>
                <c:pt idx="12">
                  <c:v>44256</c:v>
                </c:pt>
                <c:pt idx="13" formatCode="mmm\-yy\ ">
                  <c:v>44287</c:v>
                </c:pt>
                <c:pt idx="14">
                  <c:v>44317</c:v>
                </c:pt>
              </c:numCache>
            </c:numRef>
          </c:cat>
          <c:val>
            <c:numRef>
              <c:f>ERTES!$D$5:$D$19</c:f>
              <c:numCache>
                <c:formatCode>#,##0</c:formatCode>
                <c:ptCount val="15"/>
                <c:pt idx="0">
                  <c:v>9369</c:v>
                </c:pt>
                <c:pt idx="1">
                  <c:v>3099</c:v>
                </c:pt>
                <c:pt idx="2">
                  <c:v>255</c:v>
                </c:pt>
                <c:pt idx="3">
                  <c:v>52</c:v>
                </c:pt>
                <c:pt idx="4">
                  <c:v>23</c:v>
                </c:pt>
                <c:pt idx="5">
                  <c:v>19</c:v>
                </c:pt>
                <c:pt idx="6">
                  <c:v>33</c:v>
                </c:pt>
                <c:pt idx="7">
                  <c:v>266</c:v>
                </c:pt>
                <c:pt idx="8">
                  <c:v>87</c:v>
                </c:pt>
                <c:pt idx="9">
                  <c:v>367</c:v>
                </c:pt>
                <c:pt idx="10">
                  <c:v>156</c:v>
                </c:pt>
                <c:pt idx="11">
                  <c:v>65</c:v>
                </c:pt>
                <c:pt idx="12">
                  <c:v>131</c:v>
                </c:pt>
                <c:pt idx="13">
                  <c:v>39</c:v>
                </c:pt>
                <c:pt idx="14">
                  <c:v>15</c:v>
                </c:pt>
              </c:numCache>
            </c:numRef>
          </c:val>
          <c:smooth val="0"/>
          <c:extLst>
            <c:ext xmlns:c16="http://schemas.microsoft.com/office/drawing/2014/chart" uri="{C3380CC4-5D6E-409C-BE32-E72D297353CC}">
              <c16:uniqueId val="{00000000-2872-4866-ADC9-C1F99E2FE32B}"/>
            </c:ext>
          </c:extLst>
        </c:ser>
        <c:dLbls>
          <c:showLegendKey val="0"/>
          <c:showVal val="0"/>
          <c:showCatName val="0"/>
          <c:showSerName val="0"/>
          <c:showPercent val="0"/>
          <c:showBubbleSize val="0"/>
        </c:dLbls>
        <c:smooth val="0"/>
        <c:axId val="225102336"/>
        <c:axId val="224180416"/>
      </c:lineChart>
      <c:dateAx>
        <c:axId val="225102336"/>
        <c:scaling>
          <c:orientation val="minMax"/>
        </c:scaling>
        <c:delete val="0"/>
        <c:axPos val="b"/>
        <c:numFmt formatCode="mmm\-yy"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50000"/>
                    <a:lumOff val="50000"/>
                  </a:schemeClr>
                </a:solidFill>
                <a:latin typeface="+mn-lt"/>
                <a:ea typeface="+mn-ea"/>
                <a:cs typeface="+mn-cs"/>
              </a:defRPr>
            </a:pPr>
            <a:endParaRPr lang="es-ES"/>
          </a:p>
        </c:txPr>
        <c:crossAx val="224180416"/>
        <c:crosses val="autoZero"/>
        <c:auto val="1"/>
        <c:lblOffset val="100"/>
        <c:baseTimeUnit val="months"/>
      </c:dateAx>
      <c:valAx>
        <c:axId val="224180416"/>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2510233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ERTES!$O$3</c:f>
              <c:strCache>
                <c:ptCount val="1"/>
                <c:pt idx="0">
                  <c:v>Nº de Trabajadores afectados</c:v>
                </c:pt>
              </c:strCache>
            </c:strRef>
          </c:tx>
          <c:spPr>
            <a:solidFill>
              <a:schemeClr val="bg2">
                <a:lumMod val="75000"/>
              </a:schemeClr>
            </a:solidFill>
          </c:spPr>
          <c:invertIfNegative val="0"/>
          <c:cat>
            <c:strRef>
              <c:f>ERTES!$N$4:$N$25</c:f>
              <c:strCache>
                <c:ptCount val="22"/>
                <c:pt idx="0">
                  <c:v>HOSTELERÍA</c:v>
                </c:pt>
                <c:pt idx="1">
                  <c:v>DESCONOCIDO</c:v>
                </c:pt>
                <c:pt idx="2">
                  <c:v>COMERCIO AL POR MAYOR Y AL POR MENOR;  REPARACIÓN DE VEHÍCULOS DE MOTOR Y MOTOCICLETAS</c:v>
                </c:pt>
                <c:pt idx="3">
                  <c:v>TRANSPORTE Y ALMACENAMIENTO</c:v>
                </c:pt>
                <c:pt idx="4">
                  <c:v>ACTIVIDADES ADMINISTRATIVAS Y SERVICIOS AUXILIARES</c:v>
                </c:pt>
                <c:pt idx="5">
                  <c:v>ACTIVIDADES ARTÍSTICAS RECREATIVAS Y DE ENTRETENIMIENTO</c:v>
                </c:pt>
                <c:pt idx="6">
                  <c:v>ACTIVIDADES SANITARIAS Y DE SERVICIOS SOCIALES</c:v>
                </c:pt>
                <c:pt idx="7">
                  <c:v>INDUSTRIA MANUFACTURERA</c:v>
                </c:pt>
                <c:pt idx="8">
                  <c:v>OTROS SERVICIOS</c:v>
                </c:pt>
                <c:pt idx="9">
                  <c:v>CONSTRUCCIÓN</c:v>
                </c:pt>
                <c:pt idx="10">
                  <c:v>EDUCACIÓN</c:v>
                </c:pt>
                <c:pt idx="11">
                  <c:v>ACTIVIDADES PROFESIONALES, CIENTÍFICAS Y TÉCNICAS</c:v>
                </c:pt>
                <c:pt idx="12">
                  <c:v>INFORMACIÓN Y COMUNICACIONES</c:v>
                </c:pt>
                <c:pt idx="13">
                  <c:v>ACTIVIDADES INMOBILIARIAS</c:v>
                </c:pt>
                <c:pt idx="14">
                  <c:v>AGRICULTURA, GANADERÍA, SILVICULTURA Y PESCA</c:v>
                </c:pt>
                <c:pt idx="15">
                  <c:v>SUMINISTRO DE AGUA, ACTIVIDADES DE SANEAMIENTO GESTIÓN DE RESIDUOS Y DESCONTAMINACIÓN</c:v>
                </c:pt>
                <c:pt idx="16">
                  <c:v>ACTIVIDADES FINANCIERAS Y DE SEGUROS</c:v>
                </c:pt>
                <c:pt idx="17">
                  <c:v>ACTIVIDADES DE LOS HOGARES COMO EMPLEADORES DE PERSONAL DOMÉSTICO; 
ACTIVIDADES DE LOS HOGARES COMO PRODUCTORES DE BIENES Y SERVICIOS PARA USO PROPIO</c:v>
                </c:pt>
                <c:pt idx="18">
                  <c:v>SUMINISTRO DE ENERGIA ELECTRICA, GAS, VAPOR Y AIRE ACONDICIONADO</c:v>
                </c:pt>
                <c:pt idx="19">
                  <c:v>ADMINISTRACIÓN PÚBLICA Y DEFENSA;  SEGURIDAD SOCIAL OBLIGATORIA</c:v>
                </c:pt>
                <c:pt idx="20">
                  <c:v>ACTIVIDADES DE ORGANIZACIONES Y ORGANISMOS EXTRATERRITORIALES</c:v>
                </c:pt>
                <c:pt idx="21">
                  <c:v>INDUSTRIAS EXTRACTIVAS</c:v>
                </c:pt>
              </c:strCache>
            </c:strRef>
          </c:cat>
          <c:val>
            <c:numRef>
              <c:f>ERTES!$O$4:$O$25</c:f>
              <c:numCache>
                <c:formatCode>#,##0</c:formatCode>
                <c:ptCount val="22"/>
                <c:pt idx="0">
                  <c:v>30790</c:v>
                </c:pt>
                <c:pt idx="1">
                  <c:v>17430</c:v>
                </c:pt>
                <c:pt idx="2">
                  <c:v>16393</c:v>
                </c:pt>
                <c:pt idx="3">
                  <c:v>4980</c:v>
                </c:pt>
                <c:pt idx="4">
                  <c:v>4011</c:v>
                </c:pt>
                <c:pt idx="5">
                  <c:v>3781</c:v>
                </c:pt>
                <c:pt idx="6">
                  <c:v>2944</c:v>
                </c:pt>
                <c:pt idx="7">
                  <c:v>2811</c:v>
                </c:pt>
                <c:pt idx="8">
                  <c:v>2759</c:v>
                </c:pt>
                <c:pt idx="9">
                  <c:v>2319</c:v>
                </c:pt>
                <c:pt idx="10">
                  <c:v>1894</c:v>
                </c:pt>
                <c:pt idx="11">
                  <c:v>1792</c:v>
                </c:pt>
                <c:pt idx="12">
                  <c:v>824</c:v>
                </c:pt>
                <c:pt idx="13">
                  <c:v>470</c:v>
                </c:pt>
                <c:pt idx="14">
                  <c:v>456</c:v>
                </c:pt>
                <c:pt idx="15">
                  <c:v>159</c:v>
                </c:pt>
                <c:pt idx="16">
                  <c:v>95</c:v>
                </c:pt>
                <c:pt idx="17">
                  <c:v>41</c:v>
                </c:pt>
                <c:pt idx="18">
                  <c:v>28</c:v>
                </c:pt>
                <c:pt idx="19">
                  <c:v>14</c:v>
                </c:pt>
                <c:pt idx="20">
                  <c:v>6</c:v>
                </c:pt>
                <c:pt idx="21">
                  <c:v>3</c:v>
                </c:pt>
              </c:numCache>
            </c:numRef>
          </c:val>
          <c:extLst>
            <c:ext xmlns:c16="http://schemas.microsoft.com/office/drawing/2014/chart" uri="{C3380CC4-5D6E-409C-BE32-E72D297353CC}">
              <c16:uniqueId val="{00000000-5C79-4891-85B7-96B07FCAB2E9}"/>
            </c:ext>
          </c:extLst>
        </c:ser>
        <c:ser>
          <c:idx val="1"/>
          <c:order val="1"/>
          <c:tx>
            <c:strRef>
              <c:f>ERTES!$P$3</c:f>
              <c:strCache>
                <c:ptCount val="1"/>
                <c:pt idx="0">
                  <c:v>Nº Total de Solicitudes</c:v>
                </c:pt>
              </c:strCache>
            </c:strRef>
          </c:tx>
          <c:spPr>
            <a:solidFill>
              <a:schemeClr val="bg2">
                <a:lumMod val="25000"/>
              </a:schemeClr>
            </a:solidFill>
          </c:spPr>
          <c:invertIfNegative val="0"/>
          <c:cat>
            <c:strRef>
              <c:f>ERTES!$N$4:$N$25</c:f>
              <c:strCache>
                <c:ptCount val="22"/>
                <c:pt idx="0">
                  <c:v>HOSTELERÍA</c:v>
                </c:pt>
                <c:pt idx="1">
                  <c:v>DESCONOCIDO</c:v>
                </c:pt>
                <c:pt idx="2">
                  <c:v>COMERCIO AL POR MAYOR Y AL POR MENOR;  REPARACIÓN DE VEHÍCULOS DE MOTOR Y MOTOCICLETAS</c:v>
                </c:pt>
                <c:pt idx="3">
                  <c:v>TRANSPORTE Y ALMACENAMIENTO</c:v>
                </c:pt>
                <c:pt idx="4">
                  <c:v>ACTIVIDADES ADMINISTRATIVAS Y SERVICIOS AUXILIARES</c:v>
                </c:pt>
                <c:pt idx="5">
                  <c:v>ACTIVIDADES ARTÍSTICAS RECREATIVAS Y DE ENTRETENIMIENTO</c:v>
                </c:pt>
                <c:pt idx="6">
                  <c:v>ACTIVIDADES SANITARIAS Y DE SERVICIOS SOCIALES</c:v>
                </c:pt>
                <c:pt idx="7">
                  <c:v>INDUSTRIA MANUFACTURERA</c:v>
                </c:pt>
                <c:pt idx="8">
                  <c:v>OTROS SERVICIOS</c:v>
                </c:pt>
                <c:pt idx="9">
                  <c:v>CONSTRUCCIÓN</c:v>
                </c:pt>
                <c:pt idx="10">
                  <c:v>EDUCACIÓN</c:v>
                </c:pt>
                <c:pt idx="11">
                  <c:v>ACTIVIDADES PROFESIONALES, CIENTÍFICAS Y TÉCNICAS</c:v>
                </c:pt>
                <c:pt idx="12">
                  <c:v>INFORMACIÓN Y COMUNICACIONES</c:v>
                </c:pt>
                <c:pt idx="13">
                  <c:v>ACTIVIDADES INMOBILIARIAS</c:v>
                </c:pt>
                <c:pt idx="14">
                  <c:v>AGRICULTURA, GANADERÍA, SILVICULTURA Y PESCA</c:v>
                </c:pt>
                <c:pt idx="15">
                  <c:v>SUMINISTRO DE AGUA, ACTIVIDADES DE SANEAMIENTO GESTIÓN DE RESIDUOS Y DESCONTAMINACIÓN</c:v>
                </c:pt>
                <c:pt idx="16">
                  <c:v>ACTIVIDADES FINANCIERAS Y DE SEGUROS</c:v>
                </c:pt>
                <c:pt idx="17">
                  <c:v>ACTIVIDADES DE LOS HOGARES COMO EMPLEADORES DE PERSONAL DOMÉSTICO; 
ACTIVIDADES DE LOS HOGARES COMO PRODUCTORES DE BIENES Y SERVICIOS PARA USO PROPIO</c:v>
                </c:pt>
                <c:pt idx="18">
                  <c:v>SUMINISTRO DE ENERGIA ELECTRICA, GAS, VAPOR Y AIRE ACONDICIONADO</c:v>
                </c:pt>
                <c:pt idx="19">
                  <c:v>ADMINISTRACIÓN PÚBLICA Y DEFENSA;  SEGURIDAD SOCIAL OBLIGATORIA</c:v>
                </c:pt>
                <c:pt idx="20">
                  <c:v>ACTIVIDADES DE ORGANIZACIONES Y ORGANISMOS EXTRATERRITORIALES</c:v>
                </c:pt>
                <c:pt idx="21">
                  <c:v>INDUSTRIAS EXTRACTIVAS</c:v>
                </c:pt>
              </c:strCache>
            </c:strRef>
          </c:cat>
          <c:val>
            <c:numRef>
              <c:f>ERTES!$P$4:$P$25</c:f>
              <c:numCache>
                <c:formatCode>#,##0</c:formatCode>
                <c:ptCount val="22"/>
                <c:pt idx="0">
                  <c:v>3778</c:v>
                </c:pt>
                <c:pt idx="1">
                  <c:v>1925</c:v>
                </c:pt>
                <c:pt idx="2">
                  <c:v>3026</c:v>
                </c:pt>
                <c:pt idx="3">
                  <c:v>784</c:v>
                </c:pt>
                <c:pt idx="4">
                  <c:v>513</c:v>
                </c:pt>
                <c:pt idx="5">
                  <c:v>530</c:v>
                </c:pt>
                <c:pt idx="6">
                  <c:v>433</c:v>
                </c:pt>
                <c:pt idx="7">
                  <c:v>458</c:v>
                </c:pt>
                <c:pt idx="8">
                  <c:v>883</c:v>
                </c:pt>
                <c:pt idx="9">
                  <c:v>470</c:v>
                </c:pt>
                <c:pt idx="10">
                  <c:v>349</c:v>
                </c:pt>
                <c:pt idx="11">
                  <c:v>403</c:v>
                </c:pt>
                <c:pt idx="12">
                  <c:v>95</c:v>
                </c:pt>
                <c:pt idx="13">
                  <c:v>197</c:v>
                </c:pt>
                <c:pt idx="14">
                  <c:v>64</c:v>
                </c:pt>
                <c:pt idx="15">
                  <c:v>15</c:v>
                </c:pt>
                <c:pt idx="16">
                  <c:v>38</c:v>
                </c:pt>
                <c:pt idx="17">
                  <c:v>7</c:v>
                </c:pt>
                <c:pt idx="18">
                  <c:v>3</c:v>
                </c:pt>
                <c:pt idx="19">
                  <c:v>2</c:v>
                </c:pt>
                <c:pt idx="20">
                  <c:v>2</c:v>
                </c:pt>
                <c:pt idx="21">
                  <c:v>1</c:v>
                </c:pt>
              </c:numCache>
            </c:numRef>
          </c:val>
          <c:extLst>
            <c:ext xmlns:c16="http://schemas.microsoft.com/office/drawing/2014/chart" uri="{C3380CC4-5D6E-409C-BE32-E72D297353CC}">
              <c16:uniqueId val="{00000001-5C79-4891-85B7-96B07FCAB2E9}"/>
            </c:ext>
          </c:extLst>
        </c:ser>
        <c:dLbls>
          <c:showLegendKey val="0"/>
          <c:showVal val="0"/>
          <c:showCatName val="0"/>
          <c:showSerName val="0"/>
          <c:showPercent val="0"/>
          <c:showBubbleSize val="0"/>
        </c:dLbls>
        <c:gapWidth val="150"/>
        <c:axId val="225103360"/>
        <c:axId val="225535104"/>
      </c:barChart>
      <c:catAx>
        <c:axId val="225103360"/>
        <c:scaling>
          <c:orientation val="minMax"/>
        </c:scaling>
        <c:delete val="0"/>
        <c:axPos val="l"/>
        <c:numFmt formatCode="General" sourceLinked="0"/>
        <c:majorTickMark val="out"/>
        <c:minorTickMark val="none"/>
        <c:tickLblPos val="nextTo"/>
        <c:txPr>
          <a:bodyPr/>
          <a:lstStyle/>
          <a:p>
            <a:pPr>
              <a:defRPr>
                <a:solidFill>
                  <a:schemeClr val="bg2">
                    <a:lumMod val="75000"/>
                  </a:schemeClr>
                </a:solidFill>
              </a:defRPr>
            </a:pPr>
            <a:endParaRPr lang="es-ES"/>
          </a:p>
        </c:txPr>
        <c:crossAx val="225535104"/>
        <c:crosses val="autoZero"/>
        <c:auto val="1"/>
        <c:lblAlgn val="ctr"/>
        <c:lblOffset val="100"/>
        <c:noMultiLvlLbl val="0"/>
      </c:catAx>
      <c:valAx>
        <c:axId val="225535104"/>
        <c:scaling>
          <c:orientation val="minMax"/>
        </c:scaling>
        <c:delete val="0"/>
        <c:axPos val="b"/>
        <c:majorGridlines>
          <c:spPr>
            <a:ln>
              <a:solidFill>
                <a:schemeClr val="bg2">
                  <a:lumMod val="90000"/>
                </a:schemeClr>
              </a:solidFill>
            </a:ln>
          </c:spPr>
        </c:majorGridlines>
        <c:numFmt formatCode="#,##0" sourceLinked="1"/>
        <c:majorTickMark val="out"/>
        <c:minorTickMark val="none"/>
        <c:tickLblPos val="nextTo"/>
        <c:txPr>
          <a:bodyPr/>
          <a:lstStyle/>
          <a:p>
            <a:pPr>
              <a:defRPr>
                <a:solidFill>
                  <a:schemeClr val="bg1">
                    <a:lumMod val="65000"/>
                  </a:schemeClr>
                </a:solidFill>
              </a:defRPr>
            </a:pPr>
            <a:endParaRPr lang="es-ES"/>
          </a:p>
        </c:txPr>
        <c:crossAx val="225103360"/>
        <c:crosses val="autoZero"/>
        <c:crossBetween val="between"/>
      </c:valAx>
    </c:plotArea>
    <c:legend>
      <c:legendPos val="r"/>
      <c:overlay val="0"/>
      <c:txPr>
        <a:bodyPr/>
        <a:lstStyle/>
        <a:p>
          <a:pPr>
            <a:defRPr>
              <a:solidFill>
                <a:schemeClr val="bg2">
                  <a:lumMod val="25000"/>
                </a:schemeClr>
              </a:solidFill>
            </a:defRPr>
          </a:pPr>
          <a:endParaRPr lang="es-ES"/>
        </a:p>
      </c:txPr>
    </c:legend>
    <c:plotVisOnly val="1"/>
    <c:dispBlanksAs val="zero"/>
    <c:showDLblsOverMax val="0"/>
  </c:chart>
  <c:spPr>
    <a:noFill/>
    <a:ln>
      <a:no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overlay val="0"/>
      <c:spPr>
        <a:noFill/>
        <a:ln>
          <a:noFill/>
        </a:ln>
        <a:effectLst/>
      </c:sp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CONTRATOS_1!$B$3:$B$14</c:f>
              <c:numCache>
                <c:formatCode>#,##0</c:formatCode>
                <c:ptCount val="12"/>
                <c:pt idx="0">
                  <c:v>6675</c:v>
                </c:pt>
                <c:pt idx="1">
                  <c:v>6908</c:v>
                </c:pt>
                <c:pt idx="2">
                  <c:v>9348</c:v>
                </c:pt>
                <c:pt idx="3">
                  <c:v>8561</c:v>
                </c:pt>
                <c:pt idx="4">
                  <c:v>8952</c:v>
                </c:pt>
                <c:pt idx="5">
                  <c:v>10765</c:v>
                </c:pt>
                <c:pt idx="6">
                  <c:v>11412</c:v>
                </c:pt>
                <c:pt idx="7">
                  <c:v>11447</c:v>
                </c:pt>
                <c:pt idx="8">
                  <c:v>13510</c:v>
                </c:pt>
                <c:pt idx="9">
                  <c:v>14023</c:v>
                </c:pt>
                <c:pt idx="10">
                  <c:v>16712</c:v>
                </c:pt>
              </c:numCache>
            </c:numRef>
          </c:val>
          <c:extLst>
            <c:ext xmlns:c16="http://schemas.microsoft.com/office/drawing/2014/chart" uri="{C3380CC4-5D6E-409C-BE32-E72D297353CC}">
              <c16:uniqueId val="{00000000-7DB1-441F-B8FC-434B06EEF8B0}"/>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CONTRATOS_1!$C$3:$C$14</c:f>
              <c:numCache>
                <c:formatCode>#,##0</c:formatCode>
                <c:ptCount val="12"/>
                <c:pt idx="0">
                  <c:v>6466</c:v>
                </c:pt>
                <c:pt idx="1">
                  <c:v>6347</c:v>
                </c:pt>
                <c:pt idx="2">
                  <c:v>7850</c:v>
                </c:pt>
                <c:pt idx="3">
                  <c:v>7226</c:v>
                </c:pt>
                <c:pt idx="4">
                  <c:v>7715</c:v>
                </c:pt>
                <c:pt idx="5">
                  <c:v>9490</c:v>
                </c:pt>
                <c:pt idx="6">
                  <c:v>10197</c:v>
                </c:pt>
                <c:pt idx="7">
                  <c:v>10400</c:v>
                </c:pt>
                <c:pt idx="8">
                  <c:v>13641</c:v>
                </c:pt>
                <c:pt idx="9">
                  <c:v>14193</c:v>
                </c:pt>
                <c:pt idx="10">
                  <c:v>16588</c:v>
                </c:pt>
              </c:numCache>
            </c:numRef>
          </c:val>
          <c:extLst>
            <c:ext xmlns:c16="http://schemas.microsoft.com/office/drawing/2014/chart" uri="{C3380CC4-5D6E-409C-BE32-E72D297353CC}">
              <c16:uniqueId val="{00000001-7DB1-441F-B8FC-434B06EEF8B0}"/>
            </c:ext>
          </c:extLst>
        </c:ser>
        <c:dLbls>
          <c:showLegendKey val="0"/>
          <c:showVal val="0"/>
          <c:showCatName val="0"/>
          <c:showSerName val="0"/>
          <c:showPercent val="0"/>
          <c:showBubbleSize val="0"/>
        </c:dLbls>
        <c:gapWidth val="80"/>
        <c:overlap val="25"/>
        <c:axId val="226284032"/>
        <c:axId val="225536832"/>
      </c:barChart>
      <c:dateAx>
        <c:axId val="226284032"/>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25536832"/>
        <c:crosses val="autoZero"/>
        <c:auto val="1"/>
        <c:lblOffset val="100"/>
        <c:baseTimeUnit val="months"/>
      </c:dateAx>
      <c:valAx>
        <c:axId val="225536832"/>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26284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overlay val="0"/>
      <c:spPr>
        <a:noFill/>
        <a:ln>
          <a:noFill/>
        </a:ln>
        <a:effectLst/>
      </c:sp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CONTRATOS_1!$D$3:$D$14</c:f>
              <c:numCache>
                <c:formatCode>#,##0</c:formatCode>
                <c:ptCount val="12"/>
                <c:pt idx="0">
                  <c:v>1895</c:v>
                </c:pt>
                <c:pt idx="1">
                  <c:v>1984</c:v>
                </c:pt>
                <c:pt idx="2">
                  <c:v>2911</c:v>
                </c:pt>
                <c:pt idx="3">
                  <c:v>2222</c:v>
                </c:pt>
                <c:pt idx="4">
                  <c:v>2416</c:v>
                </c:pt>
                <c:pt idx="5">
                  <c:v>2589</c:v>
                </c:pt>
                <c:pt idx="6">
                  <c:v>2519</c:v>
                </c:pt>
                <c:pt idx="7">
                  <c:v>3441</c:v>
                </c:pt>
                <c:pt idx="8">
                  <c:v>3552</c:v>
                </c:pt>
                <c:pt idx="9">
                  <c:v>2966</c:v>
                </c:pt>
                <c:pt idx="10">
                  <c:v>4796</c:v>
                </c:pt>
              </c:numCache>
            </c:numRef>
          </c:val>
          <c:extLst>
            <c:ext xmlns:c16="http://schemas.microsoft.com/office/drawing/2014/chart" uri="{C3380CC4-5D6E-409C-BE32-E72D297353CC}">
              <c16:uniqueId val="{00000000-6BF8-4AFB-8381-E58290100E7A}"/>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CONTRATOS_1!$E$3:$E$14</c:f>
              <c:numCache>
                <c:formatCode>#,##0</c:formatCode>
                <c:ptCount val="12"/>
                <c:pt idx="0">
                  <c:v>11246</c:v>
                </c:pt>
                <c:pt idx="1">
                  <c:v>11271</c:v>
                </c:pt>
                <c:pt idx="2">
                  <c:v>14287</c:v>
                </c:pt>
                <c:pt idx="3">
                  <c:v>13565</c:v>
                </c:pt>
                <c:pt idx="4">
                  <c:v>14251</c:v>
                </c:pt>
                <c:pt idx="5">
                  <c:v>17666</c:v>
                </c:pt>
                <c:pt idx="6">
                  <c:v>19090</c:v>
                </c:pt>
                <c:pt idx="7">
                  <c:v>18406</c:v>
                </c:pt>
                <c:pt idx="8">
                  <c:v>23599</c:v>
                </c:pt>
                <c:pt idx="9">
                  <c:v>25250</c:v>
                </c:pt>
                <c:pt idx="10">
                  <c:v>28504</c:v>
                </c:pt>
              </c:numCache>
            </c:numRef>
          </c:val>
          <c:extLst>
            <c:ext xmlns:c16="http://schemas.microsoft.com/office/drawing/2014/chart" uri="{C3380CC4-5D6E-409C-BE32-E72D297353CC}">
              <c16:uniqueId val="{00000001-6BF8-4AFB-8381-E58290100E7A}"/>
            </c:ext>
          </c:extLst>
        </c:ser>
        <c:dLbls>
          <c:showLegendKey val="0"/>
          <c:showVal val="0"/>
          <c:showCatName val="0"/>
          <c:showSerName val="0"/>
          <c:showPercent val="0"/>
          <c:showBubbleSize val="0"/>
        </c:dLbls>
        <c:gapWidth val="100"/>
        <c:overlap val="-24"/>
        <c:axId val="226285056"/>
        <c:axId val="225538560"/>
      </c:barChart>
      <c:dateAx>
        <c:axId val="226285056"/>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25538560"/>
        <c:crosses val="autoZero"/>
        <c:auto val="1"/>
        <c:lblOffset val="100"/>
        <c:baseTimeUnit val="months"/>
      </c:dateAx>
      <c:valAx>
        <c:axId val="225538560"/>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262850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Octubre </a:t>
            </a:r>
            <a:endParaRPr lang="es-ES" b="1">
              <a:solidFill>
                <a:schemeClr val="accent1">
                  <a:lumMod val="50000"/>
                </a:schemeClr>
              </a:solidFill>
            </a:endParaRPr>
          </a:p>
        </c:rich>
      </c:tx>
      <c:overlay val="0"/>
      <c:spPr>
        <a:noFill/>
        <a:ln>
          <a:noFill/>
        </a:ln>
        <a:effectLst/>
      </c:spPr>
    </c:title>
    <c:autoTitleDeleted val="0"/>
    <c:plotArea>
      <c:layout/>
      <c:barChart>
        <c:barDir val="col"/>
        <c:grouping val="clustered"/>
        <c:varyColors val="0"/>
        <c:ser>
          <c:idx val="0"/>
          <c:order val="0"/>
          <c:tx>
            <c:strRef>
              <c:f>TURISMO_2!$G$3</c:f>
              <c:strCache>
                <c:ptCount val="1"/>
                <c:pt idx="0">
                  <c:v>2019</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TURISMO_2!$G$13</c:f>
              <c:numCache>
                <c:formatCode>#,##0_);\(#,##0\)</c:formatCode>
                <c:ptCount val="1"/>
                <c:pt idx="0">
                  <c:v>3583824</c:v>
                </c:pt>
              </c:numCache>
            </c:numRef>
          </c:val>
          <c:extLst>
            <c:ext xmlns:c16="http://schemas.microsoft.com/office/drawing/2014/chart" uri="{C3380CC4-5D6E-409C-BE32-E72D297353CC}">
              <c16:uniqueId val="{00000000-00B9-4781-B1AD-C8EB7DF3D231}"/>
            </c:ext>
          </c:extLst>
        </c:ser>
        <c:ser>
          <c:idx val="1"/>
          <c:order val="1"/>
          <c:tx>
            <c:strRef>
              <c:f>TURISMO_2!$H$3</c:f>
              <c:strCache>
                <c:ptCount val="1"/>
                <c:pt idx="0">
                  <c:v>2020</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0B9-4781-B1AD-C8EB7DF3D23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TURISMO_2!$H$13</c:f>
              <c:numCache>
                <c:formatCode>#,##0_);\(#,##0\)</c:formatCode>
                <c:ptCount val="1"/>
                <c:pt idx="0">
                  <c:v>413433</c:v>
                </c:pt>
              </c:numCache>
            </c:numRef>
          </c:val>
          <c:extLst>
            <c:ext xmlns:c16="http://schemas.microsoft.com/office/drawing/2014/chart" uri="{C3380CC4-5D6E-409C-BE32-E72D297353CC}">
              <c16:uniqueId val="{00000002-00B9-4781-B1AD-C8EB7DF3D231}"/>
            </c:ext>
          </c:extLst>
        </c:ser>
        <c:ser>
          <c:idx val="2"/>
          <c:order val="2"/>
          <c:tx>
            <c:strRef>
              <c:f>TURISMO_2!$I$3</c:f>
              <c:strCache>
                <c:ptCount val="1"/>
                <c:pt idx="0">
                  <c:v>2021</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0B9-4781-B1AD-C8EB7DF3D23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TURISMO_2!$I$13</c:f>
              <c:numCache>
                <c:formatCode>#,##0_);\(#,##0\)</c:formatCode>
                <c:ptCount val="1"/>
                <c:pt idx="0">
                  <c:v>2165724</c:v>
                </c:pt>
              </c:numCache>
            </c:numRef>
          </c:val>
          <c:extLst>
            <c:ext xmlns:c16="http://schemas.microsoft.com/office/drawing/2014/chart" uri="{C3380CC4-5D6E-409C-BE32-E72D297353CC}">
              <c16:uniqueId val="{00000004-00B9-4781-B1AD-C8EB7DF3D231}"/>
            </c:ext>
          </c:extLst>
        </c:ser>
        <c:dLbls>
          <c:dLblPos val="inEnd"/>
          <c:showLegendKey val="0"/>
          <c:showVal val="1"/>
          <c:showCatName val="0"/>
          <c:showSerName val="0"/>
          <c:showPercent val="0"/>
          <c:showBubbleSize val="0"/>
        </c:dLbls>
        <c:gapWidth val="164"/>
        <c:overlap val="-35"/>
        <c:axId val="215484928"/>
        <c:axId val="214953920"/>
      </c:barChart>
      <c:catAx>
        <c:axId val="215484928"/>
        <c:scaling>
          <c:orientation val="minMax"/>
        </c:scaling>
        <c:delete val="1"/>
        <c:axPos val="b"/>
        <c:numFmt formatCode="#,##0_);\(#,##0\)" sourceLinked="1"/>
        <c:majorTickMark val="none"/>
        <c:minorTickMark val="none"/>
        <c:tickLblPos val="nextTo"/>
        <c:crossAx val="214953920"/>
        <c:crosses val="autoZero"/>
        <c:auto val="1"/>
        <c:lblAlgn val="ctr"/>
        <c:lblOffset val="100"/>
        <c:noMultiLvlLbl val="0"/>
      </c:catAx>
      <c:valAx>
        <c:axId val="214953920"/>
        <c:scaling>
          <c:orientation val="minMax"/>
        </c:scaling>
        <c:delete val="0"/>
        <c:axPos val="l"/>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48492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 Mensual de los Contratos en la Isla de Tenerife</a:t>
            </a:r>
          </a:p>
        </c:rich>
      </c:tx>
      <c:layout>
        <c:manualLayout>
          <c:xMode val="edge"/>
          <c:yMode val="edge"/>
          <c:x val="9.2578608404782631E-2"/>
          <c:y val="2.7777777777777776E-2"/>
        </c:manualLayout>
      </c:layout>
      <c:overlay val="0"/>
      <c:spPr>
        <a:noFill/>
        <a:ln>
          <a:noFill/>
        </a:ln>
        <a:effectLst/>
      </c:spPr>
    </c:title>
    <c:autoTitleDeleted val="0"/>
    <c:plotArea>
      <c:layout/>
      <c:scatterChart>
        <c:scatterStyle val="lineMarker"/>
        <c:varyColors val="0"/>
        <c:ser>
          <c:idx val="0"/>
          <c:order val="0"/>
          <c:tx>
            <c:strRef>
              <c:f>CONTRATOS_1!$F$2</c:f>
              <c:strCache>
                <c:ptCount val="1"/>
                <c:pt idx="0">
                  <c:v>Total Contratos</c:v>
                </c:pt>
              </c:strCache>
            </c:strRef>
          </c:tx>
          <c:spPr>
            <a:ln w="9525" cap="flat" cmpd="sng" algn="ctr">
              <a:solidFill>
                <a:schemeClr val="accent4">
                  <a:alpha val="70000"/>
                </a:schemeClr>
              </a:solidFill>
              <a:prstDash val="sysDot"/>
              <a:round/>
            </a:ln>
            <a:effectLst>
              <a:outerShdw blurRad="40000" dist="20000" dir="5400000" rotWithShape="0">
                <a:srgbClr val="000000">
                  <a:alpha val="38000"/>
                </a:srgbClr>
              </a:outerShdw>
            </a:effectLst>
          </c:spPr>
          <c:marker>
            <c:symbol val="circle"/>
            <c:size val="5"/>
            <c:spPr>
              <a:solidFill>
                <a:schemeClr val="accent4">
                  <a:lumMod val="60000"/>
                  <a:lumOff val="4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marker>
          <c:xVal>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xVal>
          <c:yVal>
            <c:numRef>
              <c:f>CONTRATOS_1!$F$3:$F$14</c:f>
              <c:numCache>
                <c:formatCode>#,##0</c:formatCode>
                <c:ptCount val="12"/>
                <c:pt idx="0">
                  <c:v>13141</c:v>
                </c:pt>
                <c:pt idx="1">
                  <c:v>13255</c:v>
                </c:pt>
                <c:pt idx="2">
                  <c:v>17198</c:v>
                </c:pt>
                <c:pt idx="3">
                  <c:v>15787</c:v>
                </c:pt>
                <c:pt idx="4">
                  <c:v>16667</c:v>
                </c:pt>
                <c:pt idx="5">
                  <c:v>20255</c:v>
                </c:pt>
                <c:pt idx="6">
                  <c:v>21609</c:v>
                </c:pt>
                <c:pt idx="7">
                  <c:v>21847</c:v>
                </c:pt>
                <c:pt idx="8">
                  <c:v>27151</c:v>
                </c:pt>
                <c:pt idx="9">
                  <c:v>28216</c:v>
                </c:pt>
                <c:pt idx="10">
                  <c:v>33300</c:v>
                </c:pt>
              </c:numCache>
            </c:numRef>
          </c:yVal>
          <c:smooth val="0"/>
          <c:extLst>
            <c:ext xmlns:c16="http://schemas.microsoft.com/office/drawing/2014/chart" uri="{C3380CC4-5D6E-409C-BE32-E72D297353CC}">
              <c16:uniqueId val="{00000000-EA67-43FB-A3E4-2E71625E3EC9}"/>
            </c:ext>
          </c:extLst>
        </c:ser>
        <c:dLbls>
          <c:showLegendKey val="0"/>
          <c:showVal val="0"/>
          <c:showCatName val="0"/>
          <c:showSerName val="0"/>
          <c:showPercent val="0"/>
          <c:showBubbleSize val="0"/>
        </c:dLbls>
        <c:axId val="225540864"/>
        <c:axId val="225541440"/>
      </c:scatterChart>
      <c:valAx>
        <c:axId val="225540864"/>
        <c:scaling>
          <c:orientation val="minMax"/>
        </c:scaling>
        <c:delete val="0"/>
        <c:axPos val="b"/>
        <c:majorGridlines>
          <c:spPr>
            <a:ln w="9525" cap="flat" cmpd="sng" algn="ctr">
              <a:solidFill>
                <a:schemeClr val="dk1">
                  <a:lumMod val="15000"/>
                  <a:lumOff val="85000"/>
                </a:schemeClr>
              </a:solidFill>
              <a:round/>
            </a:ln>
            <a:effectLst/>
          </c:spPr>
        </c:majorGridlines>
        <c:numFmt formatCode="mmm\-yy" sourceLinked="1"/>
        <c:majorTickMark val="none"/>
        <c:minorTickMark val="none"/>
        <c:tickLblPos val="nextTo"/>
        <c:spPr>
          <a:noFill/>
          <a:ln w="9525" cap="rnd">
            <a:solidFill>
              <a:schemeClr val="dk1">
                <a:lumMod val="20000"/>
                <a:lumOff val="80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crossAx val="225541440"/>
        <c:crosses val="autoZero"/>
        <c:crossBetween val="midCat"/>
      </c:valAx>
      <c:valAx>
        <c:axId val="225541440"/>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900" b="0" i="0" u="none" strike="noStrike" kern="1200" spc="0" baseline="0">
                <a:solidFill>
                  <a:schemeClr val="dk1">
                    <a:lumMod val="65000"/>
                    <a:lumOff val="35000"/>
                  </a:schemeClr>
                </a:solidFill>
                <a:latin typeface="+mn-lt"/>
                <a:ea typeface="+mn-ea"/>
                <a:cs typeface="+mn-cs"/>
              </a:defRPr>
            </a:pPr>
            <a:endParaRPr lang="es-ES"/>
          </a:p>
        </c:txPr>
        <c:crossAx val="225540864"/>
        <c:crosses val="autoZero"/>
        <c:crossBetween val="midCat"/>
      </c:valAx>
      <c:spPr>
        <a:gradFill>
          <a:gsLst>
            <a:gs pos="100000">
              <a:schemeClr val="lt1">
                <a:lumMod val="95000"/>
              </a:schemeClr>
            </a:gs>
            <a:gs pos="0">
              <a:schemeClr val="lt1">
                <a:alpha val="0"/>
              </a:schemeClr>
            </a:gs>
          </a:gsLst>
          <a:lin ang="5400000" scaled="0"/>
        </a:grad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CONTRATOS_1!$I$19</c:f>
              <c:strCache>
                <c:ptCount val="1"/>
                <c:pt idx="0">
                  <c:v>Contratos 2019</c:v>
                </c:pt>
              </c:strCache>
            </c:strRef>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CONTRATOS_1!$I$20:$I$31</c:f>
              <c:numCache>
                <c:formatCode>#,##0</c:formatCode>
                <c:ptCount val="12"/>
                <c:pt idx="0">
                  <c:v>29181</c:v>
                </c:pt>
                <c:pt idx="1">
                  <c:v>26188</c:v>
                </c:pt>
                <c:pt idx="2">
                  <c:v>29566</c:v>
                </c:pt>
                <c:pt idx="3">
                  <c:v>28557</c:v>
                </c:pt>
                <c:pt idx="4">
                  <c:v>29444</c:v>
                </c:pt>
                <c:pt idx="5">
                  <c:v>30042</c:v>
                </c:pt>
                <c:pt idx="6">
                  <c:v>35388</c:v>
                </c:pt>
                <c:pt idx="7">
                  <c:v>30425</c:v>
                </c:pt>
                <c:pt idx="8">
                  <c:v>33658</c:v>
                </c:pt>
                <c:pt idx="9">
                  <c:v>35515</c:v>
                </c:pt>
                <c:pt idx="10">
                  <c:v>31833</c:v>
                </c:pt>
                <c:pt idx="11">
                  <c:v>28959</c:v>
                </c:pt>
              </c:numCache>
            </c:numRef>
          </c:val>
          <c:smooth val="0"/>
          <c:extLst>
            <c:ext xmlns:c16="http://schemas.microsoft.com/office/drawing/2014/chart" uri="{C3380CC4-5D6E-409C-BE32-E72D297353CC}">
              <c16:uniqueId val="{00000000-3546-4FF8-98BA-5499320EDA05}"/>
            </c:ext>
          </c:extLst>
        </c:ser>
        <c:ser>
          <c:idx val="1"/>
          <c:order val="1"/>
          <c:tx>
            <c:strRef>
              <c:f>CONTRATOS_1!$J$19</c:f>
              <c:strCache>
                <c:ptCount val="1"/>
                <c:pt idx="0">
                  <c:v>Contratos 2020</c:v>
                </c:pt>
              </c:strCache>
            </c:strRef>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CONTRATOS_1!$J$20:$J$31</c:f>
              <c:numCache>
                <c:formatCode>#,##0</c:formatCode>
                <c:ptCount val="12"/>
                <c:pt idx="0">
                  <c:v>28756</c:v>
                </c:pt>
                <c:pt idx="1">
                  <c:v>26145</c:v>
                </c:pt>
                <c:pt idx="2">
                  <c:v>19538</c:v>
                </c:pt>
                <c:pt idx="3">
                  <c:v>6497</c:v>
                </c:pt>
                <c:pt idx="4">
                  <c:v>7911</c:v>
                </c:pt>
                <c:pt idx="5">
                  <c:v>12822</c:v>
                </c:pt>
                <c:pt idx="6">
                  <c:v>17983</c:v>
                </c:pt>
                <c:pt idx="7">
                  <c:v>15247</c:v>
                </c:pt>
                <c:pt idx="8">
                  <c:v>17475</c:v>
                </c:pt>
                <c:pt idx="9">
                  <c:v>17219</c:v>
                </c:pt>
                <c:pt idx="10">
                  <c:v>16755</c:v>
                </c:pt>
                <c:pt idx="11">
                  <c:v>15429</c:v>
                </c:pt>
              </c:numCache>
            </c:numRef>
          </c:val>
          <c:smooth val="0"/>
          <c:extLst>
            <c:ext xmlns:c16="http://schemas.microsoft.com/office/drawing/2014/chart" uri="{C3380CC4-5D6E-409C-BE32-E72D297353CC}">
              <c16:uniqueId val="{00000001-3546-4FF8-98BA-5499320EDA05}"/>
            </c:ext>
          </c:extLst>
        </c:ser>
        <c:ser>
          <c:idx val="2"/>
          <c:order val="2"/>
          <c:tx>
            <c:strRef>
              <c:f>CONTRATOS_1!$K$19</c:f>
              <c:strCache>
                <c:ptCount val="1"/>
                <c:pt idx="0">
                  <c:v>Contratos 2021</c:v>
                </c:pt>
              </c:strCache>
            </c:strRef>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CONTRATOS_1!$K$20:$K$31</c:f>
              <c:numCache>
                <c:formatCode>#,##0</c:formatCode>
                <c:ptCount val="12"/>
                <c:pt idx="0">
                  <c:v>13141</c:v>
                </c:pt>
                <c:pt idx="1">
                  <c:v>13255</c:v>
                </c:pt>
                <c:pt idx="2">
                  <c:v>17198</c:v>
                </c:pt>
                <c:pt idx="3">
                  <c:v>15787</c:v>
                </c:pt>
                <c:pt idx="4">
                  <c:v>16667</c:v>
                </c:pt>
                <c:pt idx="5">
                  <c:v>20255</c:v>
                </c:pt>
                <c:pt idx="6">
                  <c:v>21609</c:v>
                </c:pt>
                <c:pt idx="7">
                  <c:v>21847</c:v>
                </c:pt>
                <c:pt idx="8">
                  <c:v>27151</c:v>
                </c:pt>
                <c:pt idx="9">
                  <c:v>28216</c:v>
                </c:pt>
                <c:pt idx="10">
                  <c:v>33300</c:v>
                </c:pt>
              </c:numCache>
            </c:numRef>
          </c:val>
          <c:smooth val="0"/>
          <c:extLst>
            <c:ext xmlns:c16="http://schemas.microsoft.com/office/drawing/2014/chart" uri="{C3380CC4-5D6E-409C-BE32-E72D297353CC}">
              <c16:uniqueId val="{00000002-3546-4FF8-98BA-5499320EDA05}"/>
            </c:ext>
          </c:extLst>
        </c:ser>
        <c:dLbls>
          <c:showLegendKey val="0"/>
          <c:showVal val="0"/>
          <c:showCatName val="0"/>
          <c:showSerName val="0"/>
          <c:showPercent val="0"/>
          <c:showBubbleSize val="0"/>
        </c:dLbls>
        <c:smooth val="0"/>
        <c:axId val="226285568"/>
        <c:axId val="222700672"/>
      </c:lineChart>
      <c:catAx>
        <c:axId val="226285568"/>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22700672"/>
        <c:crosses val="autoZero"/>
        <c:auto val="1"/>
        <c:lblAlgn val="ctr"/>
        <c:lblOffset val="100"/>
        <c:noMultiLvlLbl val="1"/>
      </c:catAx>
      <c:valAx>
        <c:axId val="222700672"/>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262855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Noviembre </a:t>
            </a:r>
            <a:r>
              <a:rPr lang="en-US">
                <a:solidFill>
                  <a:schemeClr val="accent5">
                    <a:lumMod val="50000"/>
                  </a:schemeClr>
                </a:solidFill>
              </a:rPr>
              <a:t>2021 </a:t>
            </a:r>
          </a:p>
        </c:rich>
      </c:tx>
      <c:layout>
        <c:manualLayout>
          <c:xMode val="edge"/>
          <c:yMode val="edge"/>
          <c:x val="0.15246915765379762"/>
          <c:y val="2.54371976620478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Noviembre 2021</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C329-425E-BE0E-30D2140F1502}"/>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C329-425E-BE0E-30D2140F1502}"/>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C329-425E-BE0E-30D2140F1502}"/>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C329-425E-BE0E-30D2140F1502}"/>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C329-425E-BE0E-30D2140F1502}"/>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C329-425E-BE0E-30D2140F1502}"/>
              </c:ext>
            </c:extLst>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329-425E-BE0E-30D2140F1502}"/>
                </c:ext>
              </c:extLst>
            </c:dLbl>
            <c:dLbl>
              <c:idx val="1"/>
              <c:layout>
                <c:manualLayout>
                  <c:x val="-2.4672207190569666E-2"/>
                  <c:y val="5.549682151866746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329-425E-BE0E-30D2140F1502}"/>
                </c:ext>
              </c:extLst>
            </c:dLbl>
            <c:dLbl>
              <c:idx val="2"/>
              <c:layout>
                <c:manualLayout>
                  <c:x val="-4.3294665882096781E-2"/>
                  <c:y val="5.566807194387259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329-425E-BE0E-30D2140F1502}"/>
                </c:ext>
              </c:extLst>
            </c:dLbl>
            <c:dLbl>
              <c:idx val="3"/>
              <c:layout>
                <c:manualLayout>
                  <c:x val="-8.2118352055922716E-2"/>
                  <c:y val="-2.4322233880010534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329-425E-BE0E-30D2140F1502}"/>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C329-425E-BE0E-30D2140F1502}"/>
                </c:ext>
              </c:extLst>
            </c:dLbl>
            <c:dLbl>
              <c:idx val="5"/>
              <c:layout>
                <c:manualLayout>
                  <c:x val="0.13182226820401399"/>
                  <c:y val="2.89166190692856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C329-425E-BE0E-30D2140F150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633</c:v>
                </c:pt>
                <c:pt idx="1">
                  <c:v>1189</c:v>
                </c:pt>
                <c:pt idx="2">
                  <c:v>2385</c:v>
                </c:pt>
                <c:pt idx="3">
                  <c:v>4728</c:v>
                </c:pt>
                <c:pt idx="4">
                  <c:v>10181</c:v>
                </c:pt>
                <c:pt idx="5">
                  <c:v>14184</c:v>
                </c:pt>
              </c:numCache>
            </c:numRef>
          </c:val>
          <c:extLst>
            <c:ext xmlns:c16="http://schemas.microsoft.com/office/drawing/2014/chart" uri="{C3380CC4-5D6E-409C-BE32-E72D297353CC}">
              <c16:uniqueId val="{0000000C-C329-425E-BE0E-30D2140F1502}"/>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Noviem</a:t>
            </a:r>
            <a:r>
              <a:rPr lang="en-US" sz="1800" b="1" i="0" u="none" strike="noStrike" baseline="0">
                <a:solidFill>
                  <a:srgbClr val="4BACC6">
                    <a:lumMod val="50000"/>
                  </a:srgbClr>
                </a:solidFill>
                <a:effectLst/>
              </a:rPr>
              <a:t>bre</a:t>
            </a:r>
            <a:r>
              <a:rPr lang="en-US" sz="1800" b="1" i="0" u="none" strike="noStrike" baseline="0">
                <a:effectLst/>
              </a:rPr>
              <a:t> 2021</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itle>
    <c:autoTitleDeleted val="0"/>
    <c:plotArea>
      <c:layout/>
      <c:doughnutChart>
        <c:varyColors val="1"/>
        <c:ser>
          <c:idx val="0"/>
          <c:order val="0"/>
          <c:tx>
            <c:strRef>
              <c:f>CONTRATOS_3!$A$3</c:f>
              <c:strCache>
                <c:ptCount val="1"/>
                <c:pt idx="0">
                  <c:v>Noviembre 2021</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B4F-4694-A78D-285DD5A565E6}"/>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B4F-4694-A78D-285DD5A565E6}"/>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1B4F-4694-A78D-285DD5A565E6}"/>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1B4F-4694-A78D-285DD5A565E6}"/>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1B4F-4694-A78D-285DD5A565E6}"/>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1B4F-4694-A78D-285DD5A565E6}"/>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B4F-4694-A78D-285DD5A565E6}"/>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1B4F-4694-A78D-285DD5A565E6}"/>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1B4F-4694-A78D-285DD5A565E6}"/>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c:v>1093</c:v>
                </c:pt>
                <c:pt idx="1">
                  <c:v>9364</c:v>
                </c:pt>
                <c:pt idx="2">
                  <c:v>18301</c:v>
                </c:pt>
                <c:pt idx="3">
                  <c:v>3369</c:v>
                </c:pt>
                <c:pt idx="4">
                  <c:v>1145</c:v>
                </c:pt>
                <c:pt idx="5" formatCode="General">
                  <c:v>28</c:v>
                </c:pt>
              </c:numCache>
            </c:numRef>
          </c:val>
          <c:extLst>
            <c:ext xmlns:c16="http://schemas.microsoft.com/office/drawing/2014/chart" uri="{C3380CC4-5D6E-409C-BE32-E72D297353CC}">
              <c16:uniqueId val="{0000000C-1B4F-4694-A78D-285DD5A565E6}"/>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Noviembre</a:t>
            </a:r>
            <a:r>
              <a:rPr lang="es-ES" sz="1800" b="1" i="0" cap="all" baseline="0">
                <a:solidFill>
                  <a:schemeClr val="accent5">
                    <a:lumMod val="50000"/>
                  </a:schemeClr>
                </a:solidFill>
                <a:effectLst/>
              </a:rPr>
              <a:t> -</a:t>
            </a:r>
            <a:r>
              <a:rPr lang="en-US" sz="1800" b="1" i="0" cap="all" baseline="0">
                <a:solidFill>
                  <a:schemeClr val="accent5">
                    <a:lumMod val="50000"/>
                  </a:schemeClr>
                </a:solidFill>
                <a:effectLst/>
              </a:rPr>
              <a:t> 2021</a:t>
            </a:r>
            <a:endParaRPr lang="es-ES">
              <a:solidFill>
                <a:schemeClr val="accent5">
                  <a:lumMod val="50000"/>
                </a:schemeClr>
              </a:solidFill>
              <a:effectLst/>
            </a:endParaRPr>
          </a:p>
        </c:rich>
      </c:tx>
      <c:layout>
        <c:manualLayout>
          <c:xMode val="edge"/>
          <c:yMode val="edge"/>
          <c:x val="9.2344930218362894E-4"/>
          <c:y val="9.6472719363391458E-3"/>
        </c:manualLayout>
      </c:layout>
      <c:overlay val="0"/>
      <c:spPr>
        <a:noFill/>
        <a:ln>
          <a:noFill/>
        </a:ln>
        <a:effectLst/>
      </c:spPr>
    </c:title>
    <c:autoTitleDeleted val="0"/>
    <c:plotArea>
      <c:layout/>
      <c:pieChart>
        <c:varyColors val="1"/>
        <c:ser>
          <c:idx val="0"/>
          <c:order val="0"/>
          <c:tx>
            <c:strRef>
              <c:f>CONTRATOS_4!$A$3</c:f>
              <c:strCache>
                <c:ptCount val="1"/>
                <c:pt idx="0">
                  <c:v>Noviembre 2021</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E873-4F77-8BCB-F2E4FA8FA4F1}"/>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E873-4F77-8BCB-F2E4FA8FA4F1}"/>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E873-4F77-8BCB-F2E4FA8FA4F1}"/>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E873-4F77-8BCB-F2E4FA8FA4F1}"/>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E873-4F77-8BCB-F2E4FA8FA4F1}"/>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E873-4F77-8BCB-F2E4FA8FA4F1}"/>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E873-4F77-8BCB-F2E4FA8FA4F1}"/>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E873-4F77-8BCB-F2E4FA8FA4F1}"/>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E873-4F77-8BCB-F2E4FA8FA4F1}"/>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E873-4F77-8BCB-F2E4FA8FA4F1}"/>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873-4F77-8BCB-F2E4FA8FA4F1}"/>
                </c:ext>
              </c:extLst>
            </c:dLbl>
            <c:dLbl>
              <c:idx val="1"/>
              <c:layout>
                <c:manualLayout>
                  <c:x val="-1.0683968903939444E-2"/>
                  <c:y val="-3.75338904062120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873-4F77-8BCB-F2E4FA8FA4F1}"/>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873-4F77-8BCB-F2E4FA8FA4F1}"/>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873-4F77-8BCB-F2E4FA8FA4F1}"/>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873-4F77-8BCB-F2E4FA8FA4F1}"/>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873-4F77-8BCB-F2E4FA8FA4F1}"/>
                </c:ext>
              </c:extLst>
            </c:dLbl>
            <c:dLbl>
              <c:idx val="6"/>
              <c:layout>
                <c:manualLayout>
                  <c:x val="3.5464475746319994E-2"/>
                  <c:y val="8.52621479950954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873-4F77-8BCB-F2E4FA8FA4F1}"/>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E873-4F77-8BCB-F2E4FA8FA4F1}"/>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873-4F77-8BCB-F2E4FA8FA4F1}"/>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873-4F77-8BCB-F2E4FA8FA4F1}"/>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3</c:v>
                </c:pt>
                <c:pt idx="1">
                  <c:v>61</c:v>
                </c:pt>
                <c:pt idx="2">
                  <c:v>2907</c:v>
                </c:pt>
                <c:pt idx="3">
                  <c:v>2667</c:v>
                </c:pt>
                <c:pt idx="4">
                  <c:v>2452</c:v>
                </c:pt>
                <c:pt idx="5">
                  <c:v>11544</c:v>
                </c:pt>
                <c:pt idx="6">
                  <c:v>128</c:v>
                </c:pt>
                <c:pt idx="7">
                  <c:v>2492</c:v>
                </c:pt>
                <c:pt idx="8">
                  <c:v>1442</c:v>
                </c:pt>
                <c:pt idx="9">
                  <c:v>9604</c:v>
                </c:pt>
              </c:numCache>
            </c:numRef>
          </c:val>
          <c:extLst>
            <c:ext xmlns:c16="http://schemas.microsoft.com/office/drawing/2014/chart" uri="{C3380CC4-5D6E-409C-BE32-E72D297353CC}">
              <c16:uniqueId val="{00000014-E873-4F77-8BCB-F2E4FA8FA4F1}"/>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2021M11</c:v>
                </c:pt>
                <c:pt idx="1">
                  <c:v>    2021M10</c:v>
                </c:pt>
                <c:pt idx="2">
                  <c:v>    2021M09</c:v>
                </c:pt>
                <c:pt idx="3">
                  <c:v>    2021M08</c:v>
                </c:pt>
                <c:pt idx="4">
                  <c:v>    2021M07</c:v>
                </c:pt>
                <c:pt idx="5">
                  <c:v>    2021M06</c:v>
                </c:pt>
                <c:pt idx="6">
                  <c:v>    2021M05</c:v>
                </c:pt>
                <c:pt idx="7">
                  <c:v>    2021M04</c:v>
                </c:pt>
                <c:pt idx="8">
                  <c:v>    2021M03</c:v>
                </c:pt>
                <c:pt idx="9">
                  <c:v>    2021M02</c:v>
                </c:pt>
                <c:pt idx="10">
                  <c:v>    2021M01</c:v>
                </c:pt>
                <c:pt idx="11">
                  <c:v>    2020M12</c:v>
                </c:pt>
                <c:pt idx="12">
                  <c:v>    2020M11</c:v>
                </c:pt>
              </c:strCache>
            </c:strRef>
          </c:cat>
          <c:val>
            <c:numRef>
              <c:f>IPC_2!$B$5:$B$17</c:f>
              <c:numCache>
                <c:formatCode>#,##0.000</c:formatCode>
                <c:ptCount val="13"/>
                <c:pt idx="0">
                  <c:v>110.155</c:v>
                </c:pt>
                <c:pt idx="1">
                  <c:v>109.589</c:v>
                </c:pt>
                <c:pt idx="2">
                  <c:v>107.68600000000001</c:v>
                </c:pt>
                <c:pt idx="3">
                  <c:v>106.89400000000001</c:v>
                </c:pt>
                <c:pt idx="4">
                  <c:v>106.319</c:v>
                </c:pt>
                <c:pt idx="5">
                  <c:v>106.869</c:v>
                </c:pt>
                <c:pt idx="6">
                  <c:v>106.639</c:v>
                </c:pt>
                <c:pt idx="7">
                  <c:v>106.086</c:v>
                </c:pt>
                <c:pt idx="8">
                  <c:v>105.20399999999999</c:v>
                </c:pt>
                <c:pt idx="9">
                  <c:v>104.315</c:v>
                </c:pt>
                <c:pt idx="10">
                  <c:v>104.77800000000001</c:v>
                </c:pt>
                <c:pt idx="11">
                  <c:v>104.94799999999999</c:v>
                </c:pt>
                <c:pt idx="12">
                  <c:v>104.797</c:v>
                </c:pt>
              </c:numCache>
            </c:numRef>
          </c:val>
          <c:extLst>
            <c:ext xmlns:c16="http://schemas.microsoft.com/office/drawing/2014/chart" uri="{C3380CC4-5D6E-409C-BE32-E72D297353CC}">
              <c16:uniqueId val="{00000000-5F87-4635-93F9-2A1A51840F3B}"/>
            </c:ext>
          </c:extLst>
        </c:ser>
        <c:dLbls>
          <c:showLegendKey val="0"/>
          <c:showVal val="0"/>
          <c:showCatName val="0"/>
          <c:showSerName val="0"/>
          <c:showPercent val="0"/>
          <c:showBubbleSize val="0"/>
        </c:dLbls>
        <c:gapWidth val="182"/>
        <c:axId val="226447872"/>
        <c:axId val="227090432"/>
      </c:barChart>
      <c:catAx>
        <c:axId val="22644787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27090432"/>
        <c:crosses val="autoZero"/>
        <c:auto val="1"/>
        <c:lblAlgn val="ctr"/>
        <c:lblOffset val="100"/>
        <c:noMultiLvlLbl val="0"/>
      </c:catAx>
      <c:valAx>
        <c:axId val="227090432"/>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2644787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overlay val="0"/>
      <c:spPr>
        <a:noFill/>
        <a:ln>
          <a:noFill/>
        </a:ln>
        <a:effectLst/>
      </c:spPr>
    </c:title>
    <c:autoTitleDeleted val="0"/>
    <c:plotArea>
      <c:layout>
        <c:manualLayout>
          <c:layoutTarget val="inner"/>
          <c:xMode val="edge"/>
          <c:yMode val="edge"/>
          <c:x val="0.12383998205741975"/>
          <c:y val="0.10901575015841174"/>
          <c:w val="0.86286361673047896"/>
          <c:h val="0.73526518031526933"/>
        </c:manualLayout>
      </c:layout>
      <c:lineChart>
        <c:grouping val="standard"/>
        <c:varyColors val="0"/>
        <c:ser>
          <c:idx val="0"/>
          <c:order val="0"/>
          <c:tx>
            <c:strRef>
              <c:f>REF!$M$4</c:f>
              <c:strCache>
                <c:ptCount val="1"/>
                <c:pt idx="0">
                  <c:v>2019</c:v>
                </c:pt>
              </c:strCache>
            </c:strRef>
          </c:tx>
          <c:spPr>
            <a:ln w="22225" cap="rnd" cmpd="sng" algn="ctr">
              <a:solidFill>
                <a:schemeClr val="accent1"/>
              </a:solidFill>
              <a:round/>
            </a:ln>
            <a:effectLst/>
          </c:spPr>
          <c:marker>
            <c:symbol val="none"/>
          </c:marker>
          <c:dLbls>
            <c:dLbl>
              <c:idx val="0"/>
              <c:layout>
                <c:manualLayout>
                  <c:x val="-4.6272564489892691E-2"/>
                  <c:y val="1.01394156343400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A7-449C-98B9-87CCA80BC03B}"/>
                </c:ext>
              </c:extLst>
            </c:dLbl>
            <c:dLbl>
              <c:idx val="1"/>
              <c:delete val="1"/>
              <c:extLst>
                <c:ext xmlns:c15="http://schemas.microsoft.com/office/drawing/2012/chart" uri="{CE6537A1-D6FC-4f65-9D91-7224C49458BB}"/>
                <c:ext xmlns:c16="http://schemas.microsoft.com/office/drawing/2014/chart" uri="{C3380CC4-5D6E-409C-BE32-E72D297353CC}">
                  <c16:uniqueId val="{00000001-36A7-449C-98B9-87CCA80BC03B}"/>
                </c:ext>
              </c:extLst>
            </c:dLbl>
            <c:dLbl>
              <c:idx val="2"/>
              <c:layout>
                <c:manualLayout>
                  <c:x val="-4.1865653586093385E-2"/>
                  <c:y val="-6.75961042289348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A7-449C-98B9-87CCA80BC03B}"/>
                </c:ext>
              </c:extLst>
            </c:dLbl>
            <c:dLbl>
              <c:idx val="3"/>
              <c:delete val="1"/>
              <c:extLst>
                <c:ext xmlns:c15="http://schemas.microsoft.com/office/drawing/2012/chart" uri="{CE6537A1-D6FC-4f65-9D91-7224C49458BB}"/>
                <c:ext xmlns:c16="http://schemas.microsoft.com/office/drawing/2014/chart" uri="{C3380CC4-5D6E-409C-BE32-E72D297353CC}">
                  <c16:uniqueId val="{00000003-36A7-449C-98B9-87CCA80BC03B}"/>
                </c:ext>
              </c:extLst>
            </c:dLbl>
            <c:dLbl>
              <c:idx val="4"/>
              <c:layout>
                <c:manualLayout>
                  <c:x val="-4.6272521114785366E-2"/>
                  <c:y val="-6.0836626869238589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manualLayout>
                      <c:w val="6.9728347775364477E-2"/>
                      <c:h val="4.726670894527988E-2"/>
                    </c:manualLayout>
                  </c15:layout>
                </c:ext>
                <c:ext xmlns:c16="http://schemas.microsoft.com/office/drawing/2014/chart" uri="{C3380CC4-5D6E-409C-BE32-E72D297353CC}">
                  <c16:uniqueId val="{00000004-36A7-449C-98B9-87CCA80BC03B}"/>
                </c:ext>
              </c:extLst>
            </c:dLbl>
            <c:dLbl>
              <c:idx val="5"/>
              <c:delete val="1"/>
              <c:extLst>
                <c:ext xmlns:c15="http://schemas.microsoft.com/office/drawing/2012/chart" uri="{CE6537A1-D6FC-4f65-9D91-7224C49458BB}"/>
                <c:ext xmlns:c16="http://schemas.microsoft.com/office/drawing/2014/chart" uri="{C3380CC4-5D6E-409C-BE32-E72D297353CC}">
                  <c16:uniqueId val="{00000005-36A7-449C-98B9-87CCA80BC03B}"/>
                </c:ext>
              </c:extLst>
            </c:dLbl>
            <c:dLbl>
              <c:idx val="6"/>
              <c:layout>
                <c:manualLayout>
                  <c:x val="-4.6064953842540383E-2"/>
                  <c:y val="-5.0697078171701021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6A7-449C-98B9-87CCA80BC03B}"/>
                </c:ext>
              </c:extLst>
            </c:dLbl>
            <c:dLbl>
              <c:idx val="7"/>
              <c:delete val="1"/>
              <c:extLst>
                <c:ext xmlns:c15="http://schemas.microsoft.com/office/drawing/2012/chart" uri="{CE6537A1-D6FC-4f65-9D91-7224C49458BB}"/>
                <c:ext xmlns:c16="http://schemas.microsoft.com/office/drawing/2014/chart" uri="{C3380CC4-5D6E-409C-BE32-E72D297353CC}">
                  <c16:uniqueId val="{00000007-36A7-449C-98B9-87CCA80BC03B}"/>
                </c:ext>
              </c:extLst>
            </c:dLbl>
            <c:dLbl>
              <c:idx val="8"/>
              <c:layout>
                <c:manualLayout>
                  <c:x val="-4.820565907522429E-2"/>
                  <c:y val="-7.7735519863274899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1F497D">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6A7-449C-98B9-87CCA80BC03B}"/>
                </c:ext>
              </c:extLst>
            </c:dLbl>
            <c:dLbl>
              <c:idx val="9"/>
              <c:layout>
                <c:manualLayout>
                  <c:x val="-4.0536576949620505E-2"/>
                  <c:y val="-7.43557146518281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6A7-449C-98B9-87CCA80BC03B}"/>
                </c:ext>
              </c:extLst>
            </c:dLbl>
            <c:dLbl>
              <c:idx val="10"/>
              <c:delete val="1"/>
              <c:extLst>
                <c:ext xmlns:c15="http://schemas.microsoft.com/office/drawing/2012/chart" uri="{CE6537A1-D6FC-4f65-9D91-7224C49458BB}"/>
                <c:ext xmlns:c16="http://schemas.microsoft.com/office/drawing/2014/chart" uri="{C3380CC4-5D6E-409C-BE32-E72D297353CC}">
                  <c16:uniqueId val="{0000000A-36A7-449C-98B9-87CCA80BC03B}"/>
                </c:ext>
              </c:extLst>
            </c:dLbl>
            <c:dLbl>
              <c:idx val="11"/>
              <c:delete val="1"/>
              <c:extLst>
                <c:ext xmlns:c15="http://schemas.microsoft.com/office/drawing/2012/chart" uri="{CE6537A1-D6FC-4f65-9D91-7224C49458BB}"/>
                <c:ext xmlns:c16="http://schemas.microsoft.com/office/drawing/2014/chart" uri="{C3380CC4-5D6E-409C-BE32-E72D297353CC}">
                  <c16:uniqueId val="{0000000B-36A7-449C-98B9-87CCA80BC03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lumMod val="20000"/>
                        <a:lumOff val="80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REF!$L$5:$L$16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REF!$M$5:$M$16</c:f>
              <c:numCache>
                <c:formatCode>#,##0.00</c:formatCode>
                <c:ptCount val="12"/>
                <c:pt idx="0">
                  <c:v>60376241.119999997</c:v>
                </c:pt>
                <c:pt idx="1">
                  <c:v>183799558.44</c:v>
                </c:pt>
                <c:pt idx="2">
                  <c:v>450948764.79000002</c:v>
                </c:pt>
                <c:pt idx="3">
                  <c:v>652664797.92999995</c:v>
                </c:pt>
                <c:pt idx="4">
                  <c:v>755545392.90999997</c:v>
                </c:pt>
                <c:pt idx="5">
                  <c:v>833456873.13</c:v>
                </c:pt>
                <c:pt idx="6">
                  <c:v>1014426416.59</c:v>
                </c:pt>
                <c:pt idx="7">
                  <c:v>1052771375.61</c:v>
                </c:pt>
                <c:pt idx="8">
                  <c:v>1113501979.02</c:v>
                </c:pt>
                <c:pt idx="9">
                  <c:v>1344279388.95</c:v>
                </c:pt>
                <c:pt idx="10">
                  <c:v>1472712901.95</c:v>
                </c:pt>
                <c:pt idx="11">
                  <c:v>1585518179.2</c:v>
                </c:pt>
              </c:numCache>
            </c:numRef>
          </c:val>
          <c:smooth val="0"/>
          <c:extLst>
            <c:ext xmlns:c16="http://schemas.microsoft.com/office/drawing/2014/chart" uri="{C3380CC4-5D6E-409C-BE32-E72D297353CC}">
              <c16:uniqueId val="{0000000C-36A7-449C-98B9-87CCA80BC03B}"/>
            </c:ext>
          </c:extLst>
        </c:ser>
        <c:ser>
          <c:idx val="1"/>
          <c:order val="1"/>
          <c:tx>
            <c:strRef>
              <c:f>REF!$N$4</c:f>
              <c:strCache>
                <c:ptCount val="1"/>
                <c:pt idx="0">
                  <c:v>2020</c:v>
                </c:pt>
              </c:strCache>
            </c:strRef>
          </c:tx>
          <c:spPr>
            <a:ln w="22225" cap="rnd" cmpd="sng" algn="ctr">
              <a:solidFill>
                <a:schemeClr val="accent6"/>
              </a:solidFill>
              <a:round/>
            </a:ln>
            <a:effectLst/>
          </c:spPr>
          <c:marker>
            <c:symbol val="none"/>
          </c:marker>
          <c:dLbls>
            <c:dLbl>
              <c:idx val="0"/>
              <c:layout>
                <c:manualLayout>
                  <c:x val="-4.4069109037993034E-2"/>
                  <c:y val="-7.77355198632748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6A7-449C-98B9-87CCA80BC03B}"/>
                </c:ext>
              </c:extLst>
            </c:dLbl>
            <c:dLbl>
              <c:idx val="1"/>
              <c:delete val="1"/>
              <c:extLst>
                <c:ext xmlns:c15="http://schemas.microsoft.com/office/drawing/2012/chart" uri="{CE6537A1-D6FC-4f65-9D91-7224C49458BB}"/>
                <c:ext xmlns:c16="http://schemas.microsoft.com/office/drawing/2014/chart" uri="{C3380CC4-5D6E-409C-BE32-E72D297353CC}">
                  <c16:uniqueId val="{0000000E-36A7-449C-98B9-87CCA80BC03B}"/>
                </c:ext>
              </c:extLst>
            </c:dLbl>
            <c:dLbl>
              <c:idx val="2"/>
              <c:layout>
                <c:manualLayout>
                  <c:x val="-1.7627643615197214E-2"/>
                  <c:y val="1.689902605723355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6A7-449C-98B9-87CCA80BC03B}"/>
                </c:ext>
              </c:extLst>
            </c:dLbl>
            <c:dLbl>
              <c:idx val="3"/>
              <c:delete val="1"/>
              <c:extLst>
                <c:ext xmlns:c15="http://schemas.microsoft.com/office/drawing/2012/chart" uri="{CE6537A1-D6FC-4f65-9D91-7224C49458BB}"/>
                <c:ext xmlns:c16="http://schemas.microsoft.com/office/drawing/2014/chart" uri="{C3380CC4-5D6E-409C-BE32-E72D297353CC}">
                  <c16:uniqueId val="{00000010-36A7-449C-98B9-87CCA80BC03B}"/>
                </c:ext>
              </c:extLst>
            </c:dLbl>
            <c:dLbl>
              <c:idx val="4"/>
              <c:layout>
                <c:manualLayout>
                  <c:x val="-4.1865653586093385E-2"/>
                  <c:y val="5.0697078171701021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6A7-449C-98B9-87CCA80BC03B}"/>
                </c:ext>
              </c:extLst>
            </c:dLbl>
            <c:dLbl>
              <c:idx val="5"/>
              <c:delete val="1"/>
              <c:extLst>
                <c:ext xmlns:c15="http://schemas.microsoft.com/office/drawing/2012/chart" uri="{CE6537A1-D6FC-4f65-9D91-7224C49458BB}"/>
                <c:ext xmlns:c16="http://schemas.microsoft.com/office/drawing/2014/chart" uri="{C3380CC4-5D6E-409C-BE32-E72D297353CC}">
                  <c16:uniqueId val="{00000012-36A7-449C-98B9-87CCA80BC03B}"/>
                </c:ext>
              </c:extLst>
            </c:dLbl>
            <c:dLbl>
              <c:idx val="6"/>
              <c:layout>
                <c:manualLayout>
                  <c:x val="-3.8412164131383569E-2"/>
                  <c:y val="-3.717785732591408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6A7-449C-98B9-87CCA80BC03B}"/>
                </c:ext>
              </c:extLst>
            </c:dLbl>
            <c:dLbl>
              <c:idx val="7"/>
              <c:delete val="1"/>
              <c:extLst>
                <c:ext xmlns:c15="http://schemas.microsoft.com/office/drawing/2012/chart" uri="{CE6537A1-D6FC-4f65-9D91-7224C49458BB}"/>
                <c:ext xmlns:c16="http://schemas.microsoft.com/office/drawing/2014/chart" uri="{C3380CC4-5D6E-409C-BE32-E72D297353CC}">
                  <c16:uniqueId val="{00000014-36A7-449C-98B9-87CCA80BC03B}"/>
                </c:ext>
              </c:extLst>
            </c:dLbl>
            <c:dLbl>
              <c:idx val="8"/>
              <c:layout>
                <c:manualLayout>
                  <c:x val="-4.9301242236024924E-2"/>
                  <c:y val="-5.4076883383147756E-2"/>
                </c:manualLayout>
              </c:layout>
              <c:spPr>
                <a:noFill/>
                <a:ln>
                  <a:noFill/>
                </a:ln>
                <a:effectLst/>
              </c:spPr>
              <c:txPr>
                <a:bodyPr rot="0" spcFirstLastPara="1" vertOverflow="ellipsis" vert="horz" wrap="square" lIns="38100" tIns="19050" rIns="38100" bIns="19050" anchor="ctr" anchorCtr="1">
                  <a:spAutoFit/>
                </a:bodyPr>
                <a:lstStyle/>
                <a:p>
                  <a:pPr algn="ctr" rtl="0">
                    <a:defRPr lang="es-ES" sz="900" b="1" i="0" u="none" strike="noStrike" kern="1200" baseline="0">
                      <a:solidFill>
                        <a:srgbClr val="F7964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36A7-449C-98B9-87CCA80BC03B}"/>
                </c:ext>
              </c:extLst>
            </c:dLbl>
            <c:dLbl>
              <c:idx val="9"/>
              <c:layout>
                <c:manualLayout>
                  <c:x val="-3.5058661145617669E-2"/>
                  <c:y val="-4.39374677488076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36A7-449C-98B9-87CCA80BC03B}"/>
                </c:ext>
              </c:extLst>
            </c:dLbl>
            <c:dLbl>
              <c:idx val="10"/>
              <c:delete val="1"/>
              <c:extLst>
                <c:ext xmlns:c15="http://schemas.microsoft.com/office/drawing/2012/chart" uri="{CE6537A1-D6FC-4f65-9D91-7224C49458BB}"/>
                <c:ext xmlns:c16="http://schemas.microsoft.com/office/drawing/2014/chart" uri="{C3380CC4-5D6E-409C-BE32-E72D297353CC}">
                  <c16:uniqueId val="{00000017-36A7-449C-98B9-87CCA80BC03B}"/>
                </c:ext>
              </c:extLst>
            </c:dLbl>
            <c:dLbl>
              <c:idx val="11"/>
              <c:delete val="1"/>
              <c:extLst>
                <c:ext xmlns:c15="http://schemas.microsoft.com/office/drawing/2012/chart" uri="{CE6537A1-D6FC-4f65-9D91-7224C49458BB}"/>
                <c:ext xmlns:c16="http://schemas.microsoft.com/office/drawing/2014/chart" uri="{C3380CC4-5D6E-409C-BE32-E72D297353CC}">
                  <c16:uniqueId val="{00000018-36A7-449C-98B9-87CCA80BC03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REF!$L$5:$L$16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REF!$N$5:$N$17</c:f>
              <c:numCache>
                <c:formatCode>#,##0.00</c:formatCode>
                <c:ptCount val="13"/>
                <c:pt idx="0">
                  <c:v>73541272.079999998</c:v>
                </c:pt>
                <c:pt idx="1">
                  <c:v>314223210.56</c:v>
                </c:pt>
                <c:pt idx="2">
                  <c:v>400629727.95999998</c:v>
                </c:pt>
                <c:pt idx="3">
                  <c:v>472976005.30000001</c:v>
                </c:pt>
                <c:pt idx="4">
                  <c:v>520535204.63999999</c:v>
                </c:pt>
                <c:pt idx="5">
                  <c:v>650606038.41999996</c:v>
                </c:pt>
                <c:pt idx="6">
                  <c:v>776221779.61000001</c:v>
                </c:pt>
                <c:pt idx="7">
                  <c:v>843091703.91999996</c:v>
                </c:pt>
                <c:pt idx="8">
                  <c:v>885218039.45000005</c:v>
                </c:pt>
                <c:pt idx="9">
                  <c:v>1085119380.4400001</c:v>
                </c:pt>
                <c:pt idx="10">
                  <c:v>1154797579.55</c:v>
                </c:pt>
                <c:pt idx="11">
                  <c:v>1234129217.9000001</c:v>
                </c:pt>
              </c:numCache>
            </c:numRef>
          </c:val>
          <c:smooth val="0"/>
          <c:extLst>
            <c:ext xmlns:c16="http://schemas.microsoft.com/office/drawing/2014/chart" uri="{C3380CC4-5D6E-409C-BE32-E72D297353CC}">
              <c16:uniqueId val="{00000019-36A7-449C-98B9-87CCA80BC03B}"/>
            </c:ext>
          </c:extLst>
        </c:ser>
        <c:ser>
          <c:idx val="2"/>
          <c:order val="2"/>
          <c:tx>
            <c:strRef>
              <c:f>REF!$O$4</c:f>
              <c:strCache>
                <c:ptCount val="1"/>
                <c:pt idx="0">
                  <c:v>2021</c:v>
                </c:pt>
              </c:strCache>
            </c:strRef>
          </c:tx>
          <c:spPr>
            <a:ln w="22225" cap="rnd" cmpd="sng" algn="ctr">
              <a:solidFill>
                <a:schemeClr val="accent3"/>
              </a:solidFill>
              <a:round/>
            </a:ln>
            <a:effectLst/>
          </c:spPr>
          <c:marker>
            <c:symbol val="none"/>
          </c:marker>
          <c:dLbls>
            <c:dLbl>
              <c:idx val="0"/>
              <c:layout>
                <c:manualLayout>
                  <c:x val="-4.623326664265999E-2"/>
                  <c:y val="-4.0557662537360817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36A7-449C-98B9-87CCA80BC03B}"/>
                </c:ext>
              </c:extLst>
            </c:dLbl>
            <c:dLbl>
              <c:idx val="1"/>
              <c:delete val="1"/>
              <c:extLst>
                <c:ext xmlns:c15="http://schemas.microsoft.com/office/drawing/2012/chart" uri="{CE6537A1-D6FC-4f65-9D91-7224C49458BB}"/>
                <c:ext xmlns:c16="http://schemas.microsoft.com/office/drawing/2014/chart" uri="{C3380CC4-5D6E-409C-BE32-E72D297353CC}">
                  <c16:uniqueId val="{0000001B-36A7-449C-98B9-87CCA80BC03B}"/>
                </c:ext>
              </c:extLst>
            </c:dLbl>
            <c:dLbl>
              <c:idx val="2"/>
              <c:layout>
                <c:manualLayout>
                  <c:x val="-4.5145592451482121E-2"/>
                  <c:y val="4.0557662537360817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36A7-449C-98B9-87CCA80BC03B}"/>
                </c:ext>
              </c:extLst>
            </c:dLbl>
            <c:dLbl>
              <c:idx val="3"/>
              <c:delete val="1"/>
              <c:extLst>
                <c:ext xmlns:c15="http://schemas.microsoft.com/office/drawing/2012/chart" uri="{CE6537A1-D6FC-4f65-9D91-7224C49458BB}"/>
                <c:ext xmlns:c16="http://schemas.microsoft.com/office/drawing/2014/chart" uri="{C3380CC4-5D6E-409C-BE32-E72D297353CC}">
                  <c16:uniqueId val="{0000001D-36A7-449C-98B9-87CCA80BC03B}"/>
                </c:ext>
              </c:extLst>
            </c:dLbl>
            <c:dLbl>
              <c:idx val="4"/>
              <c:layout>
                <c:manualLayout>
                  <c:x val="-4.4069109037993034E-2"/>
                  <c:y val="-4.0558194790150083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36A7-449C-98B9-87CCA80BC03B}"/>
                </c:ext>
              </c:extLst>
            </c:dLbl>
            <c:dLbl>
              <c:idx val="5"/>
              <c:delete val="1"/>
              <c:extLst>
                <c:ext xmlns:c15="http://schemas.microsoft.com/office/drawing/2012/chart" uri="{CE6537A1-D6FC-4f65-9D91-7224C49458BB}"/>
                <c:ext xmlns:c16="http://schemas.microsoft.com/office/drawing/2014/chart" uri="{C3380CC4-5D6E-409C-BE32-E72D297353CC}">
                  <c16:uniqueId val="{0000001F-36A7-449C-98B9-87CCA80BC03B}"/>
                </c:ext>
              </c:extLst>
            </c:dLbl>
            <c:dLbl>
              <c:idx val="6"/>
              <c:layout>
                <c:manualLayout>
                  <c:x val="-3.4054677791890545E-2"/>
                  <c:y val="4.731727296025428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36A7-449C-98B9-87CCA80BC03B}"/>
                </c:ext>
              </c:extLst>
            </c:dLbl>
            <c:dLbl>
              <c:idx val="7"/>
              <c:delete val="1"/>
              <c:extLst>
                <c:ext xmlns:c15="http://schemas.microsoft.com/office/drawing/2012/chart" uri="{CE6537A1-D6FC-4f65-9D91-7224C49458BB}"/>
                <c:ext xmlns:c16="http://schemas.microsoft.com/office/drawing/2014/chart" uri="{C3380CC4-5D6E-409C-BE32-E72D297353CC}">
                  <c16:uniqueId val="{00000021-36A7-449C-98B9-87CCA80BC03B}"/>
                </c:ext>
              </c:extLst>
            </c:dLbl>
            <c:dLbl>
              <c:idx val="8"/>
              <c:layout>
                <c:manualLayout>
                  <c:x val="-4.2727829537612068E-2"/>
                  <c:y val="6.08362276796466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36A7-449C-98B9-87CCA80BC03B}"/>
                </c:ext>
              </c:extLst>
            </c:dLbl>
            <c:dLbl>
              <c:idx val="9"/>
              <c:layout>
                <c:manualLayout>
                  <c:x val="-1.643374741200828E-2"/>
                  <c:y val="3.37980521144673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36A7-449C-98B9-87CCA80BC03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REF!$O$5:$O$16</c:f>
              <c:numCache>
                <c:formatCode>#,##0.00</c:formatCode>
                <c:ptCount val="12"/>
                <c:pt idx="0">
                  <c:v>70659437.780000001</c:v>
                </c:pt>
                <c:pt idx="1">
                  <c:v>243780529.50999999</c:v>
                </c:pt>
                <c:pt idx="2">
                  <c:v>313500151.81999999</c:v>
                </c:pt>
                <c:pt idx="3">
                  <c:v>469787379.24000001</c:v>
                </c:pt>
                <c:pt idx="4">
                  <c:v>545566771.97000003</c:v>
                </c:pt>
                <c:pt idx="5">
                  <c:v>621342414.29999995</c:v>
                </c:pt>
                <c:pt idx="6">
                  <c:v>705543201.11000001</c:v>
                </c:pt>
                <c:pt idx="7">
                  <c:v>787498353.79999995</c:v>
                </c:pt>
                <c:pt idx="8">
                  <c:v>873420021.53999996</c:v>
                </c:pt>
                <c:pt idx="9">
                  <c:v>1067879821.87</c:v>
                </c:pt>
              </c:numCache>
            </c:numRef>
          </c:val>
          <c:smooth val="0"/>
          <c:extLst>
            <c:ext xmlns:c16="http://schemas.microsoft.com/office/drawing/2014/chart" uri="{C3380CC4-5D6E-409C-BE32-E72D297353CC}">
              <c16:uniqueId val="{00000024-36A7-449C-98B9-87CCA80BC03B}"/>
            </c:ext>
          </c:extLst>
        </c:ser>
        <c:dLbls>
          <c:showLegendKey val="0"/>
          <c:showVal val="0"/>
          <c:showCatName val="0"/>
          <c:showSerName val="0"/>
          <c:showPercent val="0"/>
          <c:showBubbleSize val="0"/>
        </c:dLbls>
        <c:smooth val="0"/>
        <c:axId val="226957312"/>
        <c:axId val="227092160"/>
      </c:lineChart>
      <c:catAx>
        <c:axId val="226957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27092160"/>
        <c:crosses val="autoZero"/>
        <c:auto val="1"/>
        <c:lblAlgn val="ctr"/>
        <c:lblOffset val="100"/>
        <c:noMultiLvlLbl val="0"/>
      </c:catAx>
      <c:valAx>
        <c:axId val="227092160"/>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26957312"/>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r>
              <a:rPr lang="en-US" sz="1200">
                <a:solidFill>
                  <a:schemeClr val="tx2">
                    <a:lumMod val="50000"/>
                  </a:schemeClr>
                </a:solidFill>
                <a:latin typeface="Century Gothic" panose="020B0502020202020204" pitchFamily="34" charset="0"/>
              </a:rPr>
              <a:t>Evolución del Producto Interior Bruto (PIB).</a:t>
            </a:r>
            <a:r>
              <a:rPr lang="en-US" sz="1200" baseline="0">
                <a:solidFill>
                  <a:schemeClr val="tx2">
                    <a:lumMod val="50000"/>
                  </a:schemeClr>
                </a:solidFill>
                <a:latin typeface="Century Gothic" panose="020B0502020202020204" pitchFamily="34" charset="0"/>
              </a:rPr>
              <a:t> Isla de Tenerife</a:t>
            </a:r>
            <a:endParaRPr lang="en-US" sz="1200">
              <a:solidFill>
                <a:schemeClr val="tx2">
                  <a:lumMod val="50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itle>
    <c:autoTitleDeleted val="0"/>
    <c:plotArea>
      <c:layout/>
      <c:scatterChart>
        <c:scatterStyle val="lineMarker"/>
        <c:varyColors val="0"/>
        <c:ser>
          <c:idx val="0"/>
          <c:order val="0"/>
          <c:tx>
            <c:strRef>
              <c:f>PIB!$B$4</c:f>
              <c:strCache>
                <c:ptCount val="1"/>
                <c:pt idx="0">
                  <c:v>Producto Interior Bruto (PIB)</c:v>
                </c:pt>
              </c:strCache>
            </c:strRef>
          </c:tx>
          <c:spPr>
            <a:ln w="9525"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cap="rnd">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PIB!$A$5:$A$23</c:f>
              <c:numCache>
                <c:formatCode>General</c:formatCode>
                <c:ptCount val="19"/>
                <c:pt idx="0">
                  <c:v>2018</c:v>
                </c:pt>
                <c:pt idx="1">
                  <c:v>2017</c:v>
                </c:pt>
                <c:pt idx="2">
                  <c:v>2016</c:v>
                </c:pt>
                <c:pt idx="3">
                  <c:v>2015</c:v>
                </c:pt>
                <c:pt idx="4">
                  <c:v>2014</c:v>
                </c:pt>
                <c:pt idx="5">
                  <c:v>2013</c:v>
                </c:pt>
                <c:pt idx="6">
                  <c:v>2012</c:v>
                </c:pt>
                <c:pt idx="7">
                  <c:v>2011</c:v>
                </c:pt>
                <c:pt idx="8">
                  <c:v>2010</c:v>
                </c:pt>
                <c:pt idx="9">
                  <c:v>2009</c:v>
                </c:pt>
                <c:pt idx="10">
                  <c:v>2008</c:v>
                </c:pt>
                <c:pt idx="11">
                  <c:v>2007</c:v>
                </c:pt>
                <c:pt idx="12">
                  <c:v>2006</c:v>
                </c:pt>
                <c:pt idx="13">
                  <c:v>2005</c:v>
                </c:pt>
                <c:pt idx="14">
                  <c:v>2004</c:v>
                </c:pt>
                <c:pt idx="15">
                  <c:v>2003</c:v>
                </c:pt>
                <c:pt idx="16">
                  <c:v>2002</c:v>
                </c:pt>
                <c:pt idx="17">
                  <c:v>2001</c:v>
                </c:pt>
                <c:pt idx="18">
                  <c:v>2000</c:v>
                </c:pt>
              </c:numCache>
            </c:numRef>
          </c:xVal>
          <c:yVal>
            <c:numRef>
              <c:f>PIB!$B$5:$B$23</c:f>
              <c:numCache>
                <c:formatCode>#,##0</c:formatCode>
                <c:ptCount val="19"/>
                <c:pt idx="0">
                  <c:v>20116857</c:v>
                </c:pt>
                <c:pt idx="1">
                  <c:v>19436844</c:v>
                </c:pt>
                <c:pt idx="2">
                  <c:v>18301385</c:v>
                </c:pt>
                <c:pt idx="3">
                  <c:v>17936027</c:v>
                </c:pt>
                <c:pt idx="4">
                  <c:v>17172968</c:v>
                </c:pt>
                <c:pt idx="5">
                  <c:v>17010544</c:v>
                </c:pt>
                <c:pt idx="6">
                  <c:v>17283334</c:v>
                </c:pt>
                <c:pt idx="7">
                  <c:v>17836532</c:v>
                </c:pt>
                <c:pt idx="8">
                  <c:v>17913125</c:v>
                </c:pt>
                <c:pt idx="9">
                  <c:v>17294711</c:v>
                </c:pt>
                <c:pt idx="10">
                  <c:v>18370162</c:v>
                </c:pt>
                <c:pt idx="11">
                  <c:v>18007815</c:v>
                </c:pt>
                <c:pt idx="12">
                  <c:v>16828963</c:v>
                </c:pt>
                <c:pt idx="13">
                  <c:v>15832506</c:v>
                </c:pt>
                <c:pt idx="14">
                  <c:v>14590939</c:v>
                </c:pt>
                <c:pt idx="15">
                  <c:v>13559487</c:v>
                </c:pt>
                <c:pt idx="16">
                  <c:v>12601912</c:v>
                </c:pt>
                <c:pt idx="17">
                  <c:v>11723287</c:v>
                </c:pt>
                <c:pt idx="18">
                  <c:v>10755822</c:v>
                </c:pt>
              </c:numCache>
            </c:numRef>
          </c:yVal>
          <c:smooth val="0"/>
          <c:extLst>
            <c:ext xmlns:c16="http://schemas.microsoft.com/office/drawing/2014/chart" uri="{C3380CC4-5D6E-409C-BE32-E72D297353CC}">
              <c16:uniqueId val="{00000000-9080-4ABB-A3D6-0C336A28F855}"/>
            </c:ext>
          </c:extLst>
        </c:ser>
        <c:dLbls>
          <c:showLegendKey val="0"/>
          <c:showVal val="0"/>
          <c:showCatName val="0"/>
          <c:showSerName val="0"/>
          <c:showPercent val="0"/>
          <c:showBubbleSize val="0"/>
        </c:dLbls>
        <c:axId val="227094464"/>
        <c:axId val="227095040"/>
      </c:scatterChart>
      <c:valAx>
        <c:axId val="227094464"/>
        <c:scaling>
          <c:orientation val="minMax"/>
        </c:scaling>
        <c:delete val="0"/>
        <c:axPos val="b"/>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27095040"/>
        <c:crosses val="autoZero"/>
        <c:crossBetween val="midCat"/>
      </c:valAx>
      <c:valAx>
        <c:axId val="227095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270944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tercer trimestre de cada año.</a:t>
            </a:r>
          </a:p>
        </c:rich>
      </c:tx>
      <c:overlay val="0"/>
      <c:spPr>
        <a:noFill/>
        <a:ln>
          <a:noFill/>
        </a:ln>
        <a:effectLst/>
      </c:spPr>
    </c:title>
    <c:autoTitleDeleted val="0"/>
    <c:plotArea>
      <c:layout/>
      <c:barChart>
        <c:barDir val="col"/>
        <c:grouping val="cluster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PIB!$W$27:$W$40</c:f>
              <c:numCache>
                <c:formatCode>General</c:formatCode>
                <c:ptCount val="14"/>
                <c:pt idx="0">
                  <c:v>2021</c:v>
                </c:pt>
                <c:pt idx="1">
                  <c:v>2020</c:v>
                </c:pt>
                <c:pt idx="2">
                  <c:v>2019</c:v>
                </c:pt>
                <c:pt idx="3">
                  <c:v>2018</c:v>
                </c:pt>
                <c:pt idx="4">
                  <c:v>2017</c:v>
                </c:pt>
                <c:pt idx="5">
                  <c:v>2016</c:v>
                </c:pt>
                <c:pt idx="6">
                  <c:v>2015</c:v>
                </c:pt>
                <c:pt idx="7">
                  <c:v>2014</c:v>
                </c:pt>
                <c:pt idx="8">
                  <c:v>2013</c:v>
                </c:pt>
                <c:pt idx="9">
                  <c:v>2012</c:v>
                </c:pt>
                <c:pt idx="10">
                  <c:v>2011</c:v>
                </c:pt>
                <c:pt idx="11">
                  <c:v>2010</c:v>
                </c:pt>
                <c:pt idx="12">
                  <c:v>2009</c:v>
                </c:pt>
                <c:pt idx="13">
                  <c:v>2008</c:v>
                </c:pt>
              </c:numCache>
            </c:numRef>
          </c:cat>
          <c:val>
            <c:numRef>
              <c:f>PIB!$Y$27:$Y$40</c:f>
              <c:numCache>
                <c:formatCode>General</c:formatCode>
                <c:ptCount val="14"/>
                <c:pt idx="0">
                  <c:v>7.09</c:v>
                </c:pt>
                <c:pt idx="1">
                  <c:v>-19.71</c:v>
                </c:pt>
                <c:pt idx="2">
                  <c:v>1.5</c:v>
                </c:pt>
                <c:pt idx="3">
                  <c:v>2.11</c:v>
                </c:pt>
                <c:pt idx="4">
                  <c:v>4</c:v>
                </c:pt>
                <c:pt idx="5">
                  <c:v>2.57</c:v>
                </c:pt>
                <c:pt idx="6">
                  <c:v>3.39</c:v>
                </c:pt>
                <c:pt idx="7">
                  <c:v>0.76</c:v>
                </c:pt>
                <c:pt idx="8">
                  <c:v>-0.55000000000000004</c:v>
                </c:pt>
                <c:pt idx="9">
                  <c:v>-2.95</c:v>
                </c:pt>
                <c:pt idx="10">
                  <c:v>-1.33</c:v>
                </c:pt>
                <c:pt idx="11">
                  <c:v>1.2</c:v>
                </c:pt>
                <c:pt idx="12">
                  <c:v>-4.82</c:v>
                </c:pt>
                <c:pt idx="13">
                  <c:v>-0.34</c:v>
                </c:pt>
              </c:numCache>
            </c:numRef>
          </c:val>
          <c:extLst>
            <c:ext xmlns:c16="http://schemas.microsoft.com/office/drawing/2014/chart" uri="{C3380CC4-5D6E-409C-BE32-E72D297353CC}">
              <c16:uniqueId val="{00000000-9A76-4AB6-A1CD-BD7EB9D13C2A}"/>
            </c:ext>
          </c:extLst>
        </c:ser>
        <c:dLbls>
          <c:showLegendKey val="0"/>
          <c:showVal val="0"/>
          <c:showCatName val="0"/>
          <c:showSerName val="0"/>
          <c:showPercent val="0"/>
          <c:showBubbleSize val="0"/>
        </c:dLbls>
        <c:gapWidth val="100"/>
        <c:overlap val="-24"/>
        <c:axId val="227821056"/>
        <c:axId val="227096768"/>
      </c:barChart>
      <c:catAx>
        <c:axId val="227821056"/>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27096768"/>
        <c:crosses val="autoZero"/>
        <c:auto val="1"/>
        <c:lblAlgn val="ctr"/>
        <c:lblOffset val="100"/>
        <c:noMultiLvlLbl val="0"/>
      </c:catAx>
      <c:valAx>
        <c:axId val="227096768"/>
        <c:scaling>
          <c:orientation val="minMax"/>
        </c:scaling>
        <c:delete val="0"/>
        <c:axPos val="r"/>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2782105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7E69-49A9-894B-DBAA3C07752D}"/>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7E69-49A9-894B-DBAA3C07752D}"/>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7E69-49A9-894B-DBAA3C07752D}"/>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7E69-49A9-894B-DBAA3C07752D}"/>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7E69-49A9-894B-DBAA3C07752D}"/>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7E69-49A9-894B-DBAA3C07752D}"/>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7E69-49A9-894B-DBAA3C07752D}"/>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7E69-49A9-894B-DBAA3C07752D}"/>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7E69-49A9-894B-DBAA3C07752D}"/>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7E69-49A9-894B-DBAA3C07752D}"/>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7E69-49A9-894B-DBAA3C07752D}"/>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7E69-49A9-894B-DBAA3C07752D}"/>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7E69-49A9-894B-DBAA3C07752D}"/>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7E69-49A9-894B-DBAA3C07752D}"/>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7E69-49A9-894B-DBAA3C07752D}"/>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7E69-49A9-894B-DBAA3C07752D}"/>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7E69-49A9-894B-DBAA3C07752D}"/>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7E69-49A9-894B-DBAA3C07752D}"/>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7E69-49A9-894B-DBAA3C07752D}"/>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7E69-49A9-894B-DBAA3C07752D}"/>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7E69-49A9-894B-DBAA3C07752D}"/>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7E69-49A9-894B-DBAA3C07752D}"/>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7E69-49A9-894B-DBAA3C07752D}"/>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7E69-49A9-894B-DBAA3C07752D}"/>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7E69-49A9-894B-DBAA3C07752D}"/>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7E69-49A9-894B-DBAA3C07752D}"/>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7E69-49A9-894B-DBAA3C07752D}"/>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7E69-49A9-894B-DBAA3C07752D}"/>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7E69-49A9-894B-DBAA3C07752D}"/>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7E69-49A9-894B-DBAA3C07752D}"/>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7E69-49A9-894B-DBAA3C07752D}"/>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7E69-49A9-894B-DBAA3C07752D}"/>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7E69-49A9-894B-DBAA3C07752D}"/>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7E69-49A9-894B-DBAA3C07752D}"/>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7E69-49A9-894B-DBAA3C07752D}"/>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B-7E69-49A9-894B-DBAA3C07752D}"/>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7E69-49A9-894B-DBAA3C07752D}"/>
                </c:ext>
              </c:extLst>
            </c:dLbl>
            <c:dLbl>
              <c:idx val="21"/>
              <c:layout>
                <c:manualLayout>
                  <c:x val="7.1659035081350511E-4"/>
                  <c:y val="-4.459287228128173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7E69-49A9-894B-DBAA3C07752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19222</c:v>
                </c:pt>
                <c:pt idx="1">
                  <c:v>2204</c:v>
                </c:pt>
                <c:pt idx="2">
                  <c:v>3312</c:v>
                </c:pt>
                <c:pt idx="3">
                  <c:v>31593</c:v>
                </c:pt>
                <c:pt idx="4">
                  <c:v>1695</c:v>
                </c:pt>
                <c:pt idx="5">
                  <c:v>11002</c:v>
                </c:pt>
                <c:pt idx="6">
                  <c:v>1068</c:v>
                </c:pt>
                <c:pt idx="7">
                  <c:v>1623</c:v>
                </c:pt>
                <c:pt idx="8">
                  <c:v>20806</c:v>
                </c:pt>
                <c:pt idx="9">
                  <c:v>1993</c:v>
                </c:pt>
                <c:pt idx="10">
                  <c:v>8556</c:v>
                </c:pt>
                <c:pt idx="11">
                  <c:v>8072</c:v>
                </c:pt>
                <c:pt idx="12">
                  <c:v>7938</c:v>
                </c:pt>
                <c:pt idx="13">
                  <c:v>60499</c:v>
                </c:pt>
                <c:pt idx="14">
                  <c:v>3506</c:v>
                </c:pt>
                <c:pt idx="15">
                  <c:v>16008</c:v>
                </c:pt>
                <c:pt idx="16">
                  <c:v>9482</c:v>
                </c:pt>
                <c:pt idx="17">
                  <c:v>14100</c:v>
                </c:pt>
                <c:pt idx="18">
                  <c:v>7152</c:v>
                </c:pt>
                <c:pt idx="19">
                  <c:v>1842</c:v>
                </c:pt>
                <c:pt idx="20">
                  <c:v>8697</c:v>
                </c:pt>
                <c:pt idx="21">
                  <c:v>74258</c:v>
                </c:pt>
                <c:pt idx="22">
                  <c:v>5733</c:v>
                </c:pt>
                <c:pt idx="23">
                  <c:v>3961</c:v>
                </c:pt>
                <c:pt idx="24">
                  <c:v>3399</c:v>
                </c:pt>
                <c:pt idx="25">
                  <c:v>1614</c:v>
                </c:pt>
                <c:pt idx="26">
                  <c:v>9170</c:v>
                </c:pt>
                <c:pt idx="27" formatCode="General">
                  <c:v>991</c:v>
                </c:pt>
                <c:pt idx="28">
                  <c:v>4705</c:v>
                </c:pt>
                <c:pt idx="29">
                  <c:v>3342</c:v>
                </c:pt>
                <c:pt idx="30" formatCode="General">
                  <c:v>713</c:v>
                </c:pt>
              </c:numCache>
            </c:numRef>
          </c:val>
          <c:extLst>
            <c:ext xmlns:c16="http://schemas.microsoft.com/office/drawing/2014/chart" uri="{C3380CC4-5D6E-409C-BE32-E72D297353CC}">
              <c16:uniqueId val="{0000003E-7E69-49A9-894B-DBAA3C07752D}"/>
            </c:ext>
          </c:extLst>
        </c:ser>
        <c:dLbls>
          <c:showLegendKey val="0"/>
          <c:showVal val="1"/>
          <c:showCatName val="1"/>
          <c:showSerName val="0"/>
          <c:showPercent val="0"/>
          <c:showBubbleSize val="0"/>
          <c:showLeaderLines val="1"/>
        </c:dLbls>
      </c:pie3DChart>
      <c:spPr>
        <a:noFill/>
        <a:ln>
          <a:noFill/>
        </a:ln>
        <a:effectLst/>
      </c:spPr>
    </c:plotArea>
    <c:legend>
      <c:legendPos val="b"/>
      <c:layout>
        <c:manualLayout>
          <c:xMode val="edge"/>
          <c:yMode val="edge"/>
          <c:x val="6.1043278908588725E-2"/>
          <c:y val="0.72093706874940489"/>
          <c:w val="0.86520595238833764"/>
          <c:h val="0.132713378329098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Noviembre 2021</a:t>
            </a:r>
          </a:p>
        </c:rich>
      </c:tx>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688</c:v>
                </c:pt>
                <c:pt idx="1">
                  <c:v>71</c:v>
                </c:pt>
                <c:pt idx="2">
                  <c:v>70</c:v>
                </c:pt>
                <c:pt idx="3">
                  <c:v>5228</c:v>
                </c:pt>
                <c:pt idx="4">
                  <c:v>4953</c:v>
                </c:pt>
                <c:pt idx="5">
                  <c:v>143</c:v>
                </c:pt>
                <c:pt idx="6">
                  <c:v>254</c:v>
                </c:pt>
                <c:pt idx="7">
                  <c:v>218</c:v>
                </c:pt>
                <c:pt idx="8">
                  <c:v>530</c:v>
                </c:pt>
                <c:pt idx="9">
                  <c:v>12</c:v>
                </c:pt>
                <c:pt idx="10">
                  <c:v>30</c:v>
                </c:pt>
                <c:pt idx="11">
                  <c:v>607</c:v>
                </c:pt>
              </c:numCache>
            </c:numRef>
          </c:val>
          <c:extLst>
            <c:ext xmlns:c16="http://schemas.microsoft.com/office/drawing/2014/chart" uri="{C3380CC4-5D6E-409C-BE32-E72D297353CC}">
              <c16:uniqueId val="{00000000-49CD-4B93-8D6C-6CD4933764EE}"/>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1383</c:v>
                </c:pt>
                <c:pt idx="1">
                  <c:v>177</c:v>
                </c:pt>
                <c:pt idx="2">
                  <c:v>239</c:v>
                </c:pt>
                <c:pt idx="3">
                  <c:v>4279</c:v>
                </c:pt>
                <c:pt idx="4">
                  <c:v>9812</c:v>
                </c:pt>
                <c:pt idx="5">
                  <c:v>701</c:v>
                </c:pt>
                <c:pt idx="6">
                  <c:v>511</c:v>
                </c:pt>
                <c:pt idx="7">
                  <c:v>341</c:v>
                </c:pt>
                <c:pt idx="8">
                  <c:v>497</c:v>
                </c:pt>
                <c:pt idx="9">
                  <c:v>79</c:v>
                </c:pt>
                <c:pt idx="10">
                  <c:v>115</c:v>
                </c:pt>
                <c:pt idx="11">
                  <c:v>1121</c:v>
                </c:pt>
              </c:numCache>
            </c:numRef>
          </c:val>
          <c:extLst>
            <c:ext xmlns:c16="http://schemas.microsoft.com/office/drawing/2014/chart" uri="{C3380CC4-5D6E-409C-BE32-E72D297353CC}">
              <c16:uniqueId val="{00000001-49CD-4B93-8D6C-6CD4933764EE}"/>
            </c:ext>
          </c:extLst>
        </c:ser>
        <c:dLbls>
          <c:showLegendKey val="0"/>
          <c:showVal val="0"/>
          <c:showCatName val="0"/>
          <c:showSerName val="0"/>
          <c:showPercent val="0"/>
          <c:showBubbleSize val="0"/>
        </c:dLbls>
        <c:gapWidth val="182"/>
        <c:axId val="221152768"/>
        <c:axId val="214956224"/>
      </c:barChart>
      <c:catAx>
        <c:axId val="2211527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956224"/>
        <c:crosses val="autoZero"/>
        <c:auto val="1"/>
        <c:lblAlgn val="ctr"/>
        <c:lblOffset val="100"/>
        <c:noMultiLvlLbl val="0"/>
      </c:catAx>
      <c:valAx>
        <c:axId val="21495622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21152768"/>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AFILIADOS_S.S._2!$A$56:$A$76</c:f>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f>AFILIADOS_S.S._2!$E$56:$E$76</c:f>
              <c:numCache>
                <c:formatCode>#,##0.00</c:formatCode>
                <c:ptCount val="21"/>
                <c:pt idx="0" formatCode="#,##0">
                  <c:v>-5.2554130754677311E-2</c:v>
                </c:pt>
                <c:pt idx="1">
                  <c:v>-1.9607843137254901</c:v>
                </c:pt>
                <c:pt idx="2">
                  <c:v>0.35622566481650236</c:v>
                </c:pt>
                <c:pt idx="3">
                  <c:v>-0.50251256281407031</c:v>
                </c:pt>
                <c:pt idx="4">
                  <c:v>0.24357239512855211</c:v>
                </c:pt>
                <c:pt idx="5">
                  <c:v>-0.70732338480117307</c:v>
                </c:pt>
                <c:pt idx="6">
                  <c:v>1.9858856957548989</c:v>
                </c:pt>
                <c:pt idx="7">
                  <c:v>1.4765249129016202</c:v>
                </c:pt>
                <c:pt idx="8">
                  <c:v>1.7160576482610383</c:v>
                </c:pt>
                <c:pt idx="9">
                  <c:v>1.27924591819559</c:v>
                </c:pt>
                <c:pt idx="10">
                  <c:v>-0.81652257444764653</c:v>
                </c:pt>
                <c:pt idx="11">
                  <c:v>1.5713549716640907</c:v>
                </c:pt>
                <c:pt idx="12">
                  <c:v>1.2520593080724876</c:v>
                </c:pt>
                <c:pt idx="13">
                  <c:v>0.163775776073848</c:v>
                </c:pt>
                <c:pt idx="14">
                  <c:v>1.6797545374174425</c:v>
                </c:pt>
                <c:pt idx="15">
                  <c:v>1.5364679748241392</c:v>
                </c:pt>
                <c:pt idx="16">
                  <c:v>-1.5292738739744376</c:v>
                </c:pt>
                <c:pt idx="17">
                  <c:v>1.2985274431057565</c:v>
                </c:pt>
                <c:pt idx="18">
                  <c:v>0.61028770706190061</c:v>
                </c:pt>
                <c:pt idx="19">
                  <c:v>-0.60048038430744599</c:v>
                </c:pt>
                <c:pt idx="20">
                  <c:v>-1.4084507042253522</c:v>
                </c:pt>
              </c:numCache>
            </c:numRef>
          </c:val>
          <c:extLst>
            <c:ext xmlns:c16="http://schemas.microsoft.com/office/drawing/2014/chart" uri="{C3380CC4-5D6E-409C-BE32-E72D297353CC}">
              <c16:uniqueId val="{00000000-DBEE-43C3-8888-AB8581913063}"/>
            </c:ext>
          </c:extLst>
        </c:ser>
        <c:dLbls>
          <c:showLegendKey val="0"/>
          <c:showVal val="0"/>
          <c:showCatName val="0"/>
          <c:showSerName val="0"/>
          <c:showPercent val="0"/>
          <c:showBubbleSize val="0"/>
        </c:dLbls>
        <c:gapWidth val="100"/>
        <c:overlap val="-24"/>
        <c:axId val="228317184"/>
        <c:axId val="227787904"/>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AFILIADOS_S.S._2!$A$56:$A$76</c15:sqref>
                        </c15:formulaRef>
                      </c:ext>
                    </c:extLst>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extLst>
                      <c:ext uri="{02D57815-91ED-43cb-92C2-25804820EDAC}">
                        <c15:formulaRef>
                          <c15:sqref>AFILIADOS_S.S._2!$B$56:$B$76</c15:sqref>
                        </c15:formulaRef>
                      </c:ext>
                    </c:extLst>
                    <c:numCache>
                      <c:formatCode>General</c:formatCode>
                      <c:ptCount val="21"/>
                    </c:numCache>
                  </c:numRef>
                </c:val>
                <c:extLst>
                  <c:ext xmlns:c16="http://schemas.microsoft.com/office/drawing/2014/chart" uri="{C3380CC4-5D6E-409C-BE32-E72D297353CC}">
                    <c16:uniqueId val="{00000001-DBEE-43C3-8888-AB8581913063}"/>
                  </c:ext>
                </c:extLst>
              </c15:ser>
            </c15:filteredBarSeries>
          </c:ext>
        </c:extLst>
      </c:barChart>
      <c:catAx>
        <c:axId val="22831718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27787904"/>
        <c:crosses val="autoZero"/>
        <c:auto val="1"/>
        <c:lblAlgn val="ctr"/>
        <c:lblOffset val="100"/>
        <c:noMultiLvlLbl val="0"/>
      </c:catAx>
      <c:valAx>
        <c:axId val="227787904"/>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2831718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Noviembre 2021</a:t>
            </a:r>
          </a:p>
          <a:p>
            <a:pPr>
              <a:defRPr sz="1600" b="1" i="0" u="none" strike="noStrike" kern="1200" baseline="0">
                <a:solidFill>
                  <a:schemeClr val="accent3">
                    <a:lumMod val="50000"/>
                  </a:schemeClr>
                </a:solidFill>
                <a:latin typeface="+mn-lt"/>
                <a:ea typeface="+mn-ea"/>
                <a:cs typeface="+mn-cs"/>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Noviembre 2021</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9CCC-4FA7-BE06-42CE2116AD0F}"/>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9CCC-4FA7-BE06-42CE2116AD0F}"/>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9CCC-4FA7-BE06-42CE2116AD0F}"/>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9CCC-4FA7-BE06-42CE2116AD0F}"/>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CC-4FA7-BE06-42CE2116AD0F}"/>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1015</c:v>
                </c:pt>
                <c:pt idx="1">
                  <c:v>1302</c:v>
                </c:pt>
                <c:pt idx="2">
                  <c:v>2484</c:v>
                </c:pt>
                <c:pt idx="3">
                  <c:v>22199</c:v>
                </c:pt>
              </c:numCache>
            </c:numRef>
          </c:val>
          <c:extLst>
            <c:ext xmlns:c16="http://schemas.microsoft.com/office/drawing/2014/chart" uri="{C3380CC4-5D6E-409C-BE32-E72D297353CC}">
              <c16:uniqueId val="{00000008-9CCC-4FA7-BE06-42CE2116AD0F}"/>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Noviembre 2021</a:t>
            </a:r>
            <a:endParaRPr lang="es-ES">
              <a:solidFill>
                <a:schemeClr val="accent3">
                  <a:lumMod val="50000"/>
                </a:schemeClr>
              </a:solidFill>
            </a:endParaRPr>
          </a:p>
        </c:rich>
      </c:tx>
      <c:overlay val="0"/>
      <c:spPr>
        <a:noFill/>
        <a:ln>
          <a:noFill/>
        </a:ln>
        <a:effectLst/>
      </c:sp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S.S.'!$A$8:$A$44</c:f>
              <c:strCache>
                <c:ptCount val="37"/>
                <c:pt idx="0">
                  <c:v>Venta y reparación de vehículos de motor y motocicletas</c:v>
                </c:pt>
                <c:pt idx="1">
                  <c:v>Comercio al por mayor e intermediarios del comercio, excepto de vehículos de motor y motocicletas</c:v>
                </c:pt>
                <c:pt idx="2">
                  <c:v>Comercio al por menor, excepto de vehículos de motor y motocicletas</c:v>
                </c:pt>
                <c:pt idx="3">
                  <c:v>Transporte terrestre y por tubería</c:v>
                </c:pt>
                <c:pt idx="4">
                  <c:v>Transporte marítimo y por vías navegables interiores</c:v>
                </c:pt>
                <c:pt idx="5">
                  <c:v>Transporte aéreo</c:v>
                </c:pt>
                <c:pt idx="6">
                  <c:v>Almacenamiento y actividades anexas al transporte</c:v>
                </c:pt>
                <c:pt idx="7">
                  <c:v>Actividades postales y de correos</c:v>
                </c:pt>
                <c:pt idx="8">
                  <c:v>Hostelería</c:v>
                </c:pt>
                <c:pt idx="9">
                  <c:v>Edición</c:v>
                </c:pt>
                <c:pt idx="10">
                  <c:v>Actividades cinematográficas, de vídeo y de programas de televisión, grabación de sonido y edición musical; actividades de programación y emisión de radio y televisión</c:v>
                </c:pt>
                <c:pt idx="11">
                  <c:v>Telecomunicaciones</c:v>
                </c:pt>
                <c:pt idx="12">
                  <c:v>Programación, consultoría y otras actividades relacionadas con la informática; servicios de información</c:v>
                </c:pt>
                <c:pt idx="13">
                  <c:v>Servicios financieros, excepto seguros y fondos de pensiones</c:v>
                </c:pt>
                <c:pt idx="14">
                  <c:v>Seguros, reaseguros y fondos de pensiones, excepto Seguridad Social obligatoria</c:v>
                </c:pt>
                <c:pt idx="15">
                  <c:v>Actividades auxiliares a los servicios financieros y a los seguros</c:v>
                </c:pt>
                <c:pt idx="16">
                  <c:v>Actividades inmobiliarias</c:v>
                </c:pt>
                <c:pt idx="17">
                  <c:v>Actividades jurídicas y de contabilidad; actividades de las sedes centrales; actividades de consultoría de gestión empresarial</c:v>
                </c:pt>
                <c:pt idx="18">
                  <c:v>Servicios técnicos de arquitectura e ingeniería; ensayos y análisis técnicos</c:v>
                </c:pt>
                <c:pt idx="19">
                  <c:v>Investigación y desarrollo</c:v>
                </c:pt>
                <c:pt idx="20">
                  <c:v>Publicidad y estudios de mercado</c:v>
                </c:pt>
                <c:pt idx="21">
                  <c:v>Otras actividades profesionales, científicas y técnicas; actividades veterinarias</c:v>
                </c:pt>
                <c:pt idx="22">
                  <c:v>Actividades de alquiler</c:v>
                </c:pt>
                <c:pt idx="23">
                  <c:v>Actividades relacionadas con el empleo</c:v>
                </c:pt>
                <c:pt idx="24">
                  <c:v>Actividades de agencias de viajes, operadores turísticos, servicios de reservas y actividades relacionadas con los mismos</c:v>
                </c:pt>
                <c:pt idx="25">
                  <c:v>Actividades de seguridad e investigación; servicios a edificios y actividades de jardinería; actividades administrativas de oficina y otras actividades auxiliares a las empresas</c:v>
                </c:pt>
                <c:pt idx="26">
                  <c:v>Administración pública y defensa; seguridad social obligatoria</c:v>
                </c:pt>
                <c:pt idx="27">
                  <c:v>Educación</c:v>
                </c:pt>
                <c:pt idx="28">
                  <c:v>Actividades sanitarias</c:v>
                </c:pt>
                <c:pt idx="29">
                  <c:v>Actividades de servicios sociales</c:v>
                </c:pt>
                <c:pt idx="30">
                  <c:v>Actividades de creación, artísticas y espectáculos; actividades de bibliotecas, archivos, museos y otras actividades culturales; actividades de juegos de azar y apuestas </c:v>
                </c:pt>
                <c:pt idx="31">
                  <c:v>Actividades deportivas, recreativas y de entretenimiento</c:v>
                </c:pt>
                <c:pt idx="32">
                  <c:v>Actividades asociativas</c:v>
                </c:pt>
                <c:pt idx="33">
                  <c:v>Reparación de ordenadores, efectos personales y artículos de uso doméstico</c:v>
                </c:pt>
                <c:pt idx="34">
                  <c:v>Otros servicios personales</c:v>
                </c:pt>
                <c:pt idx="35">
                  <c:v>Actividades de los hogares como empleadores de personal doméstico; actividades de los hogares como productores de bienes y servicios para uso propio</c:v>
                </c:pt>
                <c:pt idx="36">
                  <c:v>Actividades de organizaciones y organismos extraterritoriales</c:v>
                </c:pt>
              </c:strCache>
            </c:strRef>
          </c:cat>
          <c:val>
            <c:numRef>
              <c:f>'EMPRESAS S.S.'!$B$8:$B$44</c:f>
              <c:numCache>
                <c:formatCode>#,##0</c:formatCode>
                <c:ptCount val="37"/>
                <c:pt idx="0">
                  <c:v>923</c:v>
                </c:pt>
                <c:pt idx="1">
                  <c:v>1516</c:v>
                </c:pt>
                <c:pt idx="2">
                  <c:v>4184</c:v>
                </c:pt>
                <c:pt idx="3">
                  <c:v>1265</c:v>
                </c:pt>
                <c:pt idx="4">
                  <c:v>64</c:v>
                </c:pt>
                <c:pt idx="5">
                  <c:v>16</c:v>
                </c:pt>
                <c:pt idx="6">
                  <c:v>235</c:v>
                </c:pt>
                <c:pt idx="7">
                  <c:v>29</c:v>
                </c:pt>
                <c:pt idx="8">
                  <c:v>4657</c:v>
                </c:pt>
                <c:pt idx="9">
                  <c:v>36</c:v>
                </c:pt>
                <c:pt idx="10">
                  <c:v>109</c:v>
                </c:pt>
                <c:pt idx="11">
                  <c:v>60</c:v>
                </c:pt>
                <c:pt idx="12">
                  <c:v>259</c:v>
                </c:pt>
                <c:pt idx="13">
                  <c:v>40</c:v>
                </c:pt>
                <c:pt idx="14">
                  <c:v>52</c:v>
                </c:pt>
                <c:pt idx="15">
                  <c:v>240</c:v>
                </c:pt>
                <c:pt idx="16">
                  <c:v>807</c:v>
                </c:pt>
                <c:pt idx="17">
                  <c:v>1066</c:v>
                </c:pt>
                <c:pt idx="18">
                  <c:v>246</c:v>
                </c:pt>
                <c:pt idx="19">
                  <c:v>41</c:v>
                </c:pt>
                <c:pt idx="20">
                  <c:v>171</c:v>
                </c:pt>
                <c:pt idx="21">
                  <c:v>280</c:v>
                </c:pt>
                <c:pt idx="22">
                  <c:v>224</c:v>
                </c:pt>
                <c:pt idx="23">
                  <c:v>38</c:v>
                </c:pt>
                <c:pt idx="24">
                  <c:v>172</c:v>
                </c:pt>
                <c:pt idx="25">
                  <c:v>964</c:v>
                </c:pt>
                <c:pt idx="26">
                  <c:v>0</c:v>
                </c:pt>
                <c:pt idx="27">
                  <c:v>663</c:v>
                </c:pt>
                <c:pt idx="28">
                  <c:v>794</c:v>
                </c:pt>
                <c:pt idx="29">
                  <c:v>189</c:v>
                </c:pt>
                <c:pt idx="30">
                  <c:v>202</c:v>
                </c:pt>
                <c:pt idx="31">
                  <c:v>486</c:v>
                </c:pt>
                <c:pt idx="32">
                  <c:v>383</c:v>
                </c:pt>
                <c:pt idx="33">
                  <c:v>107</c:v>
                </c:pt>
                <c:pt idx="34">
                  <c:v>1166</c:v>
                </c:pt>
                <c:pt idx="35">
                  <c:v>508</c:v>
                </c:pt>
                <c:pt idx="36">
                  <c:v>7</c:v>
                </c:pt>
              </c:numCache>
            </c:numRef>
          </c:val>
          <c:extLst>
            <c:ext xmlns:c16="http://schemas.microsoft.com/office/drawing/2014/chart" uri="{C3380CC4-5D6E-409C-BE32-E72D297353CC}">
              <c16:uniqueId val="{00000000-0C5C-49ED-8263-E1995F10CFFF}"/>
            </c:ext>
          </c:extLst>
        </c:ser>
        <c:dLbls>
          <c:showLegendKey val="0"/>
          <c:showVal val="0"/>
          <c:showCatName val="0"/>
          <c:showSerName val="0"/>
          <c:showPercent val="0"/>
          <c:showBubbleSize val="0"/>
        </c:dLbls>
        <c:gapWidth val="100"/>
        <c:axId val="228381696"/>
        <c:axId val="227791360"/>
      </c:barChart>
      <c:catAx>
        <c:axId val="228381696"/>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227791360"/>
        <c:crosses val="autoZero"/>
        <c:auto val="1"/>
        <c:lblAlgn val="ctr"/>
        <c:lblOffset val="100"/>
        <c:noMultiLvlLbl val="0"/>
      </c:catAx>
      <c:valAx>
        <c:axId val="227791360"/>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283816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Noviembre 2021 (P)</a:t>
            </a:r>
            <a:endParaRPr lang="en-US" b="1">
              <a:solidFill>
                <a:schemeClr val="accent5">
                  <a:lumMod val="50000"/>
                </a:schemeClr>
              </a:solidFill>
              <a:latin typeface="Century Gothic" panose="020B0502020202020204" pitchFamily="34" charset="0"/>
            </a:endParaRPr>
          </a:p>
        </c:rich>
      </c:tx>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B3E1-4D3C-9118-02DF09C14DC6}"/>
              </c:ext>
            </c:extLst>
          </c:dPt>
          <c:dPt>
            <c:idx val="1"/>
            <c:bubble3D val="0"/>
            <c:spPr>
              <a:solidFill>
                <a:srgbClr val="ED7D31"/>
              </a:solidFill>
              <a:ln w="25400">
                <a:noFill/>
              </a:ln>
            </c:spPr>
            <c:extLst>
              <c:ext xmlns:c16="http://schemas.microsoft.com/office/drawing/2014/chart" uri="{C3380CC4-5D6E-409C-BE32-E72D297353CC}">
                <c16:uniqueId val="{00000003-B3E1-4D3C-9118-02DF09C14DC6}"/>
              </c:ext>
            </c:extLst>
          </c:dPt>
          <c:dPt>
            <c:idx val="2"/>
            <c:bubble3D val="0"/>
            <c:spPr>
              <a:solidFill>
                <a:srgbClr val="A5A5A5"/>
              </a:solidFill>
              <a:ln w="25400">
                <a:noFill/>
              </a:ln>
            </c:spPr>
            <c:extLst>
              <c:ext xmlns:c16="http://schemas.microsoft.com/office/drawing/2014/chart" uri="{C3380CC4-5D6E-409C-BE32-E72D297353CC}">
                <c16:uniqueId val="{00000005-B3E1-4D3C-9118-02DF09C14DC6}"/>
              </c:ext>
            </c:extLst>
          </c:dPt>
          <c:dPt>
            <c:idx val="3"/>
            <c:bubble3D val="0"/>
            <c:spPr>
              <a:solidFill>
                <a:srgbClr val="FFC000"/>
              </a:solidFill>
              <a:ln w="25400">
                <a:noFill/>
              </a:ln>
            </c:spPr>
            <c:extLst>
              <c:ext xmlns:c16="http://schemas.microsoft.com/office/drawing/2014/chart" uri="{C3380CC4-5D6E-409C-BE32-E72D297353CC}">
                <c16:uniqueId val="{00000007-B3E1-4D3C-9118-02DF09C14DC6}"/>
              </c:ext>
            </c:extLst>
          </c:dPt>
          <c:dPt>
            <c:idx val="4"/>
            <c:bubble3D val="0"/>
            <c:spPr>
              <a:solidFill>
                <a:srgbClr val="4472C4"/>
              </a:solidFill>
              <a:ln w="25400">
                <a:noFill/>
              </a:ln>
            </c:spPr>
            <c:extLst>
              <c:ext xmlns:c16="http://schemas.microsoft.com/office/drawing/2014/chart" uri="{C3380CC4-5D6E-409C-BE32-E72D297353CC}">
                <c16:uniqueId val="{00000009-B3E1-4D3C-9118-02DF09C14DC6}"/>
              </c:ext>
            </c:extLst>
          </c:dPt>
          <c:dPt>
            <c:idx val="5"/>
            <c:bubble3D val="0"/>
            <c:spPr>
              <a:solidFill>
                <a:srgbClr val="70AD47"/>
              </a:solidFill>
              <a:ln w="25400">
                <a:noFill/>
              </a:ln>
            </c:spPr>
            <c:extLst>
              <c:ext xmlns:c16="http://schemas.microsoft.com/office/drawing/2014/chart" uri="{C3380CC4-5D6E-409C-BE32-E72D297353CC}">
                <c16:uniqueId val="{0000000B-B3E1-4D3C-9118-02DF09C14DC6}"/>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B3E1-4D3C-9118-02DF09C14DC6}"/>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B3E1-4D3C-9118-02DF09C14DC6}"/>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B3E1-4D3C-9118-02DF09C14DC6}"/>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B3E1-4D3C-9118-02DF09C14DC6}"/>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24588</c:v>
                </c:pt>
                <c:pt idx="1">
                  <c:v>33144</c:v>
                </c:pt>
                <c:pt idx="2">
                  <c:v>1</c:v>
                </c:pt>
                <c:pt idx="3">
                  <c:v>6682</c:v>
                </c:pt>
                <c:pt idx="4">
                  <c:v>1155</c:v>
                </c:pt>
                <c:pt idx="5">
                  <c:v>2611</c:v>
                </c:pt>
                <c:pt idx="6">
                  <c:v>1028</c:v>
                </c:pt>
                <c:pt idx="7">
                  <c:v>2146</c:v>
                </c:pt>
                <c:pt idx="8">
                  <c:v>1773</c:v>
                </c:pt>
                <c:pt idx="9">
                  <c:v>4443</c:v>
                </c:pt>
              </c:numCache>
            </c:numRef>
          </c:val>
          <c:extLst>
            <c:ext xmlns:c16="http://schemas.microsoft.com/office/drawing/2014/chart" uri="{C3380CC4-5D6E-409C-BE32-E72D297353CC}">
              <c16:uniqueId val="{00000014-B3E1-4D3C-9118-02DF09C14DC6}"/>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Noviembre </a:t>
            </a:r>
            <a:r>
              <a:rPr lang="en-US" sz="1400" b="1" i="0" u="none" strike="noStrike" kern="1200" spc="0" baseline="0">
                <a:solidFill>
                  <a:schemeClr val="accent5">
                    <a:lumMod val="50000"/>
                  </a:schemeClr>
                </a:solidFill>
                <a:latin typeface="Century Gothic" panose="020B0502020202020204" pitchFamily="34" charset="0"/>
                <a:ea typeface="+mn-ea"/>
                <a:cs typeface="+mn-cs"/>
              </a:rPr>
              <a:t>2021</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3CC0-4E2B-99F5-D87B119D3B6A}"/>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3CC0-4E2B-99F5-D87B119D3B6A}"/>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3CC0-4E2B-99F5-D87B119D3B6A}"/>
              </c:ext>
            </c:extLst>
          </c:dPt>
          <c:dPt>
            <c:idx val="3"/>
            <c:bubble3D val="0"/>
            <c:spPr>
              <a:solidFill>
                <a:srgbClr val="FFC000"/>
              </a:solidFill>
              <a:ln>
                <a:noFill/>
              </a:ln>
              <a:effectLst/>
            </c:spPr>
            <c:extLst>
              <c:ext xmlns:c16="http://schemas.microsoft.com/office/drawing/2014/chart" uri="{C3380CC4-5D6E-409C-BE32-E72D297353CC}">
                <c16:uniqueId val="{00000007-3CC0-4E2B-99F5-D87B119D3B6A}"/>
              </c:ext>
            </c:extLst>
          </c:dPt>
          <c:dPt>
            <c:idx val="4"/>
            <c:bubble3D val="0"/>
            <c:spPr>
              <a:solidFill>
                <a:srgbClr val="92D050"/>
              </a:solidFill>
              <a:ln>
                <a:noFill/>
              </a:ln>
              <a:effectLst/>
            </c:spPr>
            <c:extLst>
              <c:ext xmlns:c16="http://schemas.microsoft.com/office/drawing/2014/chart" uri="{C3380CC4-5D6E-409C-BE32-E72D297353CC}">
                <c16:uniqueId val="{00000009-3CC0-4E2B-99F5-D87B119D3B6A}"/>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3CC0-4E2B-99F5-D87B119D3B6A}"/>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3CC0-4E2B-99F5-D87B119D3B6A}"/>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3CC0-4E2B-99F5-D87B119D3B6A}"/>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3CC0-4E2B-99F5-D87B119D3B6A}"/>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3CC0-4E2B-99F5-D87B119D3B6A}"/>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413</c:v>
                </c:pt>
                <c:pt idx="1">
                  <c:v>4244</c:v>
                </c:pt>
                <c:pt idx="2" formatCode="General">
                  <c:v>0</c:v>
                </c:pt>
                <c:pt idx="3" formatCode="General">
                  <c:v>875</c:v>
                </c:pt>
                <c:pt idx="4" formatCode="General">
                  <c:v>58</c:v>
                </c:pt>
                <c:pt idx="5" formatCode="General">
                  <c:v>42</c:v>
                </c:pt>
                <c:pt idx="6" formatCode="General">
                  <c:v>91</c:v>
                </c:pt>
                <c:pt idx="7" formatCode="General">
                  <c:v>172</c:v>
                </c:pt>
                <c:pt idx="8" formatCode="General">
                  <c:v>114</c:v>
                </c:pt>
                <c:pt idx="9" formatCode="General">
                  <c:v>404</c:v>
                </c:pt>
              </c:numCache>
            </c:numRef>
          </c:val>
          <c:extLst>
            <c:ext xmlns:c16="http://schemas.microsoft.com/office/drawing/2014/chart" uri="{C3380CC4-5D6E-409C-BE32-E72D297353CC}">
              <c16:uniqueId val="{00000014-3CC0-4E2B-99F5-D87B119D3B6A}"/>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Evolución Mensual del Empleo en el Sector Turístico de la Isla de Tenerife</a:t>
            </a:r>
          </a:p>
        </c:rich>
      </c:tx>
      <c:layout>
        <c:manualLayout>
          <c:xMode val="edge"/>
          <c:yMode val="edge"/>
          <c:x val="0.20840871646696069"/>
          <c:y val="9.2592592592592587E-3"/>
        </c:manualLayout>
      </c:layout>
      <c:overlay val="0"/>
      <c:spPr>
        <a:noFill/>
        <a:ln w="25400">
          <a:noFill/>
        </a:ln>
      </c:spPr>
    </c:title>
    <c:autoTitleDeleted val="0"/>
    <c:view3D>
      <c:rotX val="15"/>
      <c:rotY val="20"/>
      <c:depthPercent val="100"/>
      <c:rAngAx val="0"/>
    </c:view3D>
    <c:floor>
      <c:thickness val="0"/>
      <c:spPr>
        <a:noFill/>
        <a:ln w="9525" cap="flat" cmpd="sng" algn="ctr">
          <a:solidFill>
            <a:schemeClr val="tx1">
              <a:lumMod val="15000"/>
              <a:lumOff val="85000"/>
            </a:schemeClr>
          </a:solidFill>
          <a:round/>
        </a:ln>
        <a:effectLst/>
        <a:sp3d contourW="9525">
          <a:contourClr>
            <a:schemeClr val="tx1">
              <a:lumMod val="15000"/>
              <a:lumOff val="85000"/>
            </a:schemeClr>
          </a:contourClr>
        </a:sp3d>
      </c:spPr>
    </c:floor>
    <c:sideWall>
      <c:thickness val="0"/>
      <c:spPr>
        <a:noFill/>
        <a:ln w="25400">
          <a:noFill/>
        </a:ln>
      </c:spPr>
    </c:sideWall>
    <c:backWall>
      <c:thickness val="0"/>
      <c:spPr>
        <a:noFill/>
        <a:ln w="25400">
          <a:noFill/>
        </a:ln>
      </c:spPr>
    </c:backWall>
    <c:plotArea>
      <c:layout>
        <c:manualLayout>
          <c:layoutTarget val="inner"/>
          <c:xMode val="edge"/>
          <c:yMode val="edge"/>
          <c:x val="2.6483984723752536E-2"/>
          <c:y val="0.1766899970836979"/>
          <c:w val="0.96138101338015347"/>
          <c:h val="0.76481481481481484"/>
        </c:manualLayout>
      </c:layout>
      <c:line3DChart>
        <c:grouping val="standard"/>
        <c:varyColors val="0"/>
        <c:ser>
          <c:idx val="0"/>
          <c:order val="0"/>
          <c:tx>
            <c:strRef>
              <c:f>TURISMO_3!$M$2</c:f>
              <c:strCache>
                <c:ptCount val="1"/>
                <c:pt idx="0">
                  <c:v>Contratos</c:v>
                </c:pt>
              </c:strCache>
            </c:strRef>
          </c:tx>
          <c:spPr>
            <a:solidFill>
              <a:srgbClr val="5B9BD5"/>
            </a:solidFill>
            <a:ln w="25400">
              <a:noFill/>
            </a:ln>
          </c:spPr>
          <c:cat>
            <c:strRef>
              <c:f>TURISMO_3!$L$7:$L$31</c:f>
              <c:strCache>
                <c:ptCount val="25"/>
                <c:pt idx="0">
                  <c:v>      2019 Noviembre</c:v>
                </c:pt>
                <c:pt idx="1">
                  <c:v>      2019 Diciembre</c:v>
                </c:pt>
                <c:pt idx="2">
                  <c:v>      2020 Enero</c:v>
                </c:pt>
                <c:pt idx="3">
                  <c:v>      2020 Febrero</c:v>
                </c:pt>
                <c:pt idx="4">
                  <c:v>      2020 Marzo</c:v>
                </c:pt>
                <c:pt idx="5">
                  <c:v>      2020 Abril</c:v>
                </c:pt>
                <c:pt idx="6">
                  <c:v>      2020 Mayo</c:v>
                </c:pt>
                <c:pt idx="7">
                  <c:v>      2020 Junio</c:v>
                </c:pt>
                <c:pt idx="8">
                  <c:v>      2020 Julio</c:v>
                </c:pt>
                <c:pt idx="9">
                  <c:v>      2020 Agosto</c:v>
                </c:pt>
                <c:pt idx="10">
                  <c:v>      2020 Septiembre</c:v>
                </c:pt>
                <c:pt idx="11">
                  <c:v>      2020 Octubre</c:v>
                </c:pt>
                <c:pt idx="12">
                  <c:v>      2020 Noviembre</c:v>
                </c:pt>
                <c:pt idx="13">
                  <c:v>      2020 Diciembre</c:v>
                </c:pt>
                <c:pt idx="14">
                  <c:v>      2021 Enero</c:v>
                </c:pt>
                <c:pt idx="15">
                  <c:v>      2021 Febrero</c:v>
                </c:pt>
                <c:pt idx="16">
                  <c:v>      2021 Marzo</c:v>
                </c:pt>
                <c:pt idx="17">
                  <c:v>      2021 Abril</c:v>
                </c:pt>
                <c:pt idx="18">
                  <c:v>      2021 Mayo</c:v>
                </c:pt>
                <c:pt idx="19">
                  <c:v>      2021 Junio</c:v>
                </c:pt>
                <c:pt idx="20">
                  <c:v>      2021 Julio</c:v>
                </c:pt>
                <c:pt idx="21">
                  <c:v>      2021 Agosto</c:v>
                </c:pt>
                <c:pt idx="22">
                  <c:v>      2021 Septiembre</c:v>
                </c:pt>
                <c:pt idx="23">
                  <c:v>      2021 Octubre</c:v>
                </c:pt>
                <c:pt idx="24">
                  <c:v>      2021 Noviembre</c:v>
                </c:pt>
              </c:strCache>
            </c:strRef>
          </c:cat>
          <c:val>
            <c:numRef>
              <c:f>TURISMO_3!$M$7:$M$31</c:f>
              <c:numCache>
                <c:formatCode>#,##0</c:formatCode>
                <c:ptCount val="25"/>
                <c:pt idx="0">
                  <c:v>13563</c:v>
                </c:pt>
                <c:pt idx="1">
                  <c:v>13234</c:v>
                </c:pt>
                <c:pt idx="2">
                  <c:v>12224</c:v>
                </c:pt>
                <c:pt idx="3">
                  <c:v>11253</c:v>
                </c:pt>
                <c:pt idx="4">
                  <c:v>6636</c:v>
                </c:pt>
                <c:pt idx="5">
                  <c:v>604</c:v>
                </c:pt>
                <c:pt idx="6">
                  <c:v>788</c:v>
                </c:pt>
                <c:pt idx="7">
                  <c:v>2087</c:v>
                </c:pt>
                <c:pt idx="8">
                  <c:v>3688</c:v>
                </c:pt>
                <c:pt idx="9">
                  <c:v>3548</c:v>
                </c:pt>
                <c:pt idx="10">
                  <c:v>3913</c:v>
                </c:pt>
                <c:pt idx="11">
                  <c:v>3490</c:v>
                </c:pt>
                <c:pt idx="12">
                  <c:v>3136</c:v>
                </c:pt>
                <c:pt idx="13">
                  <c:v>2950</c:v>
                </c:pt>
                <c:pt idx="14">
                  <c:v>2208</c:v>
                </c:pt>
                <c:pt idx="15">
                  <c:v>2564</c:v>
                </c:pt>
                <c:pt idx="16">
                  <c:v>3532</c:v>
                </c:pt>
                <c:pt idx="17">
                  <c:v>3056</c:v>
                </c:pt>
                <c:pt idx="18">
                  <c:v>4116</c:v>
                </c:pt>
                <c:pt idx="19">
                  <c:v>5517</c:v>
                </c:pt>
                <c:pt idx="20">
                  <c:v>6589</c:v>
                </c:pt>
                <c:pt idx="21">
                  <c:v>7960</c:v>
                </c:pt>
                <c:pt idx="22">
                  <c:v>9719</c:v>
                </c:pt>
                <c:pt idx="23">
                  <c:v>11492</c:v>
                </c:pt>
                <c:pt idx="24">
                  <c:v>12804</c:v>
                </c:pt>
              </c:numCache>
            </c:numRef>
          </c:val>
          <c:smooth val="0"/>
          <c:extLst>
            <c:ext xmlns:c16="http://schemas.microsoft.com/office/drawing/2014/chart" uri="{C3380CC4-5D6E-409C-BE32-E72D297353CC}">
              <c16:uniqueId val="{00000000-09A3-45F7-B5D1-DC78C8DCB700}"/>
            </c:ext>
          </c:extLst>
        </c:ser>
        <c:ser>
          <c:idx val="1"/>
          <c:order val="1"/>
          <c:tx>
            <c:strRef>
              <c:f>TURISMO_3!$N$2</c:f>
              <c:strCache>
                <c:ptCount val="1"/>
                <c:pt idx="0">
                  <c:v>Demandas de empleo</c:v>
                </c:pt>
              </c:strCache>
            </c:strRef>
          </c:tx>
          <c:spPr>
            <a:solidFill>
              <a:srgbClr val="ED7D31"/>
            </a:solidFill>
            <a:ln w="25400">
              <a:noFill/>
            </a:ln>
          </c:spPr>
          <c:cat>
            <c:strRef>
              <c:f>TURISMO_3!$L$7:$L$31</c:f>
              <c:strCache>
                <c:ptCount val="25"/>
                <c:pt idx="0">
                  <c:v>      2019 Noviembre</c:v>
                </c:pt>
                <c:pt idx="1">
                  <c:v>      2019 Diciembre</c:v>
                </c:pt>
                <c:pt idx="2">
                  <c:v>      2020 Enero</c:v>
                </c:pt>
                <c:pt idx="3">
                  <c:v>      2020 Febrero</c:v>
                </c:pt>
                <c:pt idx="4">
                  <c:v>      2020 Marzo</c:v>
                </c:pt>
                <c:pt idx="5">
                  <c:v>      2020 Abril</c:v>
                </c:pt>
                <c:pt idx="6">
                  <c:v>      2020 Mayo</c:v>
                </c:pt>
                <c:pt idx="7">
                  <c:v>      2020 Junio</c:v>
                </c:pt>
                <c:pt idx="8">
                  <c:v>      2020 Julio</c:v>
                </c:pt>
                <c:pt idx="9">
                  <c:v>      2020 Agosto</c:v>
                </c:pt>
                <c:pt idx="10">
                  <c:v>      2020 Septiembre</c:v>
                </c:pt>
                <c:pt idx="11">
                  <c:v>      2020 Octubre</c:v>
                </c:pt>
                <c:pt idx="12">
                  <c:v>      2020 Noviembre</c:v>
                </c:pt>
                <c:pt idx="13">
                  <c:v>      2020 Diciembre</c:v>
                </c:pt>
                <c:pt idx="14">
                  <c:v>      2021 Enero</c:v>
                </c:pt>
                <c:pt idx="15">
                  <c:v>      2021 Febrero</c:v>
                </c:pt>
                <c:pt idx="16">
                  <c:v>      2021 Marzo</c:v>
                </c:pt>
                <c:pt idx="17">
                  <c:v>      2021 Abril</c:v>
                </c:pt>
                <c:pt idx="18">
                  <c:v>      2021 Mayo</c:v>
                </c:pt>
                <c:pt idx="19">
                  <c:v>      2021 Junio</c:v>
                </c:pt>
                <c:pt idx="20">
                  <c:v>      2021 Julio</c:v>
                </c:pt>
                <c:pt idx="21">
                  <c:v>      2021 Agosto</c:v>
                </c:pt>
                <c:pt idx="22">
                  <c:v>      2021 Septiembre</c:v>
                </c:pt>
                <c:pt idx="23">
                  <c:v>      2021 Octubre</c:v>
                </c:pt>
                <c:pt idx="24">
                  <c:v>      2021 Noviembre</c:v>
                </c:pt>
              </c:strCache>
            </c:strRef>
          </c:cat>
          <c:val>
            <c:numRef>
              <c:f>TURISMO_3!$N$7:$N$31</c:f>
              <c:numCache>
                <c:formatCode>#,##0</c:formatCode>
                <c:ptCount val="25"/>
                <c:pt idx="0">
                  <c:v>21055</c:v>
                </c:pt>
                <c:pt idx="1">
                  <c:v>20615</c:v>
                </c:pt>
                <c:pt idx="2">
                  <c:v>20933</c:v>
                </c:pt>
                <c:pt idx="3">
                  <c:v>20409</c:v>
                </c:pt>
                <c:pt idx="4">
                  <c:v>24951</c:v>
                </c:pt>
                <c:pt idx="5">
                  <c:v>29121</c:v>
                </c:pt>
                <c:pt idx="6">
                  <c:v>29874</c:v>
                </c:pt>
                <c:pt idx="7">
                  <c:v>29817</c:v>
                </c:pt>
                <c:pt idx="8">
                  <c:v>28751</c:v>
                </c:pt>
                <c:pt idx="9">
                  <c:v>28413</c:v>
                </c:pt>
                <c:pt idx="10">
                  <c:v>28199</c:v>
                </c:pt>
                <c:pt idx="11">
                  <c:v>29323</c:v>
                </c:pt>
                <c:pt idx="12">
                  <c:v>30095</c:v>
                </c:pt>
                <c:pt idx="13">
                  <c:v>30324</c:v>
                </c:pt>
                <c:pt idx="14">
                  <c:v>31282</c:v>
                </c:pt>
                <c:pt idx="15">
                  <c:v>31640</c:v>
                </c:pt>
                <c:pt idx="16">
                  <c:v>31328</c:v>
                </c:pt>
                <c:pt idx="17">
                  <c:v>31238</c:v>
                </c:pt>
                <c:pt idx="18">
                  <c:v>30397</c:v>
                </c:pt>
                <c:pt idx="19">
                  <c:v>29863</c:v>
                </c:pt>
                <c:pt idx="20">
                  <c:v>26844</c:v>
                </c:pt>
                <c:pt idx="21">
                  <c:v>23866</c:v>
                </c:pt>
                <c:pt idx="22">
                  <c:v>20960</c:v>
                </c:pt>
                <c:pt idx="23">
                  <c:v>19636</c:v>
                </c:pt>
                <c:pt idx="24">
                  <c:v>19255</c:v>
                </c:pt>
              </c:numCache>
            </c:numRef>
          </c:val>
          <c:smooth val="0"/>
          <c:extLst>
            <c:ext xmlns:c16="http://schemas.microsoft.com/office/drawing/2014/chart" uri="{C3380CC4-5D6E-409C-BE32-E72D297353CC}">
              <c16:uniqueId val="{00000001-09A3-45F7-B5D1-DC78C8DCB700}"/>
            </c:ext>
          </c:extLst>
        </c:ser>
        <c:dLbls>
          <c:showLegendKey val="0"/>
          <c:showVal val="0"/>
          <c:showCatName val="0"/>
          <c:showSerName val="0"/>
          <c:showPercent val="0"/>
          <c:showBubbleSize val="0"/>
        </c:dLbls>
        <c:axId val="221052928"/>
        <c:axId val="221743936"/>
        <c:axId val="215082240"/>
      </c:line3DChart>
      <c:catAx>
        <c:axId val="2210529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21743936"/>
        <c:crosses val="autoZero"/>
        <c:auto val="1"/>
        <c:lblAlgn val="ctr"/>
        <c:lblOffset val="100"/>
        <c:noMultiLvlLbl val="0"/>
      </c:catAx>
      <c:valAx>
        <c:axId val="221743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21052928"/>
        <c:crosses val="autoZero"/>
        <c:crossBetween val="between"/>
      </c:valAx>
      <c:serAx>
        <c:axId val="215082240"/>
        <c:scaling>
          <c:orientation val="minMax"/>
        </c:scaling>
        <c:delete val="1"/>
        <c:axPos val="b"/>
        <c:majorTickMark val="out"/>
        <c:minorTickMark val="none"/>
        <c:tickLblPos val="nextTo"/>
        <c:crossAx val="221743936"/>
        <c:crosses val="autoZero"/>
      </c:serAx>
      <c:spPr>
        <a:noFill/>
        <a:ln w="25400">
          <a:noFill/>
        </a:ln>
      </c:spPr>
    </c:plotArea>
    <c:legend>
      <c:legendPos val="b"/>
      <c:layout>
        <c:manualLayout>
          <c:xMode val="edge"/>
          <c:yMode val="edge"/>
          <c:x val="0.36076291537271959"/>
          <c:y val="0.87557815689705432"/>
          <c:w val="0.15902448410957426"/>
          <c:h val="7.8125546806649182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ED4C-4F11-A06B-2C32CD39B62D}"/>
            </c:ext>
          </c:extLst>
        </c:ser>
        <c:dLbls>
          <c:showLegendKey val="0"/>
          <c:showVal val="0"/>
          <c:showCatName val="0"/>
          <c:showSerName val="0"/>
          <c:showPercent val="0"/>
          <c:showBubbleSize val="0"/>
        </c:dLbls>
        <c:gapWidth val="150"/>
        <c:axId val="221053440"/>
        <c:axId val="221746240"/>
      </c:barChart>
      <c:catAx>
        <c:axId val="221053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21746240"/>
        <c:crosses val="autoZero"/>
        <c:auto val="1"/>
        <c:lblAlgn val="ctr"/>
        <c:lblOffset val="100"/>
        <c:noMultiLvlLbl val="0"/>
      </c:catAx>
      <c:valAx>
        <c:axId val="2217462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21053440"/>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AE02-4933-A860-6525F0CF916A}"/>
            </c:ext>
          </c:extLst>
        </c:ser>
        <c:dLbls>
          <c:showLegendKey val="0"/>
          <c:showVal val="0"/>
          <c:showCatName val="0"/>
          <c:showSerName val="0"/>
          <c:showPercent val="0"/>
          <c:showBubbleSize val="0"/>
        </c:dLbls>
        <c:smooth val="0"/>
        <c:axId val="221053952"/>
        <c:axId val="221747968"/>
      </c:lineChart>
      <c:catAx>
        <c:axId val="221053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21747968"/>
        <c:crosses val="autoZero"/>
        <c:auto val="1"/>
        <c:lblAlgn val="ctr"/>
        <c:lblOffset val="100"/>
        <c:noMultiLvlLbl val="0"/>
      </c:catAx>
      <c:valAx>
        <c:axId val="2217479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21053952"/>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diagrams/_rels/data1.xml.rels><?xml version="1.0" encoding="UTF-8" standalone="yes"?>
<Relationships xmlns="http://schemas.openxmlformats.org/package/2006/relationships"><Relationship Id="rId2" Type="http://schemas.openxmlformats.org/officeDocument/2006/relationships/hyperlink" Target="https://www.tenerifedata.com/" TargetMode="External"/><Relationship Id="rId1" Type="http://schemas.openxmlformats.org/officeDocument/2006/relationships/image" Target="../media/image2.jpeg"/></Relationships>
</file>

<file path=xl/diagrams/_rels/data2.xml.rels><?xml version="1.0" encoding="UTF-8" standalone="yes"?>
<Relationships xmlns="http://schemas.openxmlformats.org/package/2006/relationships"><Relationship Id="rId2" Type="http://schemas.openxmlformats.org/officeDocument/2006/relationships/hyperlink" Target="https://www.tenerife.es/bancodatos/" TargetMode="External"/><Relationship Id="rId1" Type="http://schemas.openxmlformats.org/officeDocument/2006/relationships/image" Target="../media/image3.png"/></Relationships>
</file>

<file path=xl/diagrams/_rels/drawing1.xml.rels><?xml version="1.0" encoding="UTF-8" standalone="yes"?>
<Relationships xmlns="http://schemas.openxmlformats.org/package/2006/relationships"><Relationship Id="rId1" Type="http://schemas.openxmlformats.org/officeDocument/2006/relationships/image" Target="../media/image2.jpeg"/></Relationships>
</file>

<file path=xl/diagrams/_rels/drawing2.xml.rels><?xml version="1.0" encoding="UTF-8" standalone="yes"?>
<Relationships xmlns="http://schemas.openxmlformats.org/package/2006/relationships"><Relationship Id="rId1" Type="http://schemas.openxmlformats.org/officeDocument/2006/relationships/image" Target="../media/image3.png"/></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528CA55A-9B77-4B4E-BB9B-816455FEC9D1}" type="doc">
      <dgm:prSet loTypeId="urn:microsoft.com/office/officeart/2005/8/layout/hList9" loCatId="list" qsTypeId="urn:microsoft.com/office/officeart/2005/8/quickstyle/simple5" qsCatId="simple" csTypeId="urn:microsoft.com/office/officeart/2005/8/colors/accent1_2" csCatId="accent1" phldr="1"/>
      <dgm:spPr/>
      <dgm:t>
        <a:bodyPr/>
        <a:lstStyle/>
        <a:p>
          <a:endParaRPr lang="es-ES"/>
        </a:p>
      </dgm:t>
    </dgm:pt>
    <dgm:pt modelId="{21156DE2-82DF-4F7F-84FE-D4AD80BEAB65}">
      <dgm:prSet phldrT="[Texto]"/>
      <dgm:spPr>
        <a:solidFill>
          <a:schemeClr val="bg2">
            <a:lumMod val="50000"/>
          </a:schemeClr>
        </a:solidFill>
      </dgm:spPr>
      <dgm:t>
        <a:bodyPr/>
        <a:lstStyle/>
        <a:p>
          <a:r>
            <a:rPr lang="es-ES" b="1">
              <a:solidFill>
                <a:schemeClr val="bg2"/>
              </a:solidFill>
            </a:rPr>
            <a:t>Canarias</a:t>
          </a:r>
        </a:p>
        <a:p>
          <a:r>
            <a:rPr lang="es-ES"/>
            <a:t>21.694</a:t>
          </a:r>
          <a:endParaRPr lang="es-ES" b="1">
            <a:solidFill>
              <a:schemeClr val="bg2"/>
            </a:solidFill>
          </a:endParaRPr>
        </a:p>
      </dgm:t>
    </dgm:pt>
    <dgm:pt modelId="{5BB0983F-F893-4554-AAE7-630E802678D9}" type="parTrans" cxnId="{D08EE06A-CFD8-47A4-99C2-4BA59A61B627}">
      <dgm:prSet/>
      <dgm:spPr/>
      <dgm:t>
        <a:bodyPr/>
        <a:lstStyle/>
        <a:p>
          <a:endParaRPr lang="es-ES"/>
        </a:p>
      </dgm:t>
    </dgm:pt>
    <dgm:pt modelId="{5EF82FD9-B1AC-4EBC-9F59-0E2C7FC6FBCB}" type="sibTrans" cxnId="{D08EE06A-CFD8-47A4-99C2-4BA59A61B627}">
      <dgm:prSet/>
      <dgm:spPr/>
      <dgm:t>
        <a:bodyPr/>
        <a:lstStyle/>
        <a:p>
          <a:endParaRPr lang="es-ES"/>
        </a:p>
      </dgm:t>
    </dgm:pt>
    <dgm:pt modelId="{632B97C7-8FA9-48A0-8F59-85C329C30606}">
      <dgm:prSet phldrT="[Texto]" custT="1"/>
      <dgm:spPr>
        <a:noFill/>
        <a:ln>
          <a:solidFill>
            <a:schemeClr val="bg2">
              <a:alpha val="90000"/>
            </a:schemeClr>
          </a:solidFill>
        </a:ln>
      </dgm:spPr>
      <dgm:t>
        <a:bodyPr/>
        <a:lstStyle/>
        <a:p>
          <a:pPr algn="ctr"/>
          <a:r>
            <a:rPr lang="es-ES" sz="1600"/>
            <a:t>Santa Cruz de Tenerife </a:t>
          </a:r>
        </a:p>
        <a:p>
          <a:pPr algn="ctr"/>
          <a:r>
            <a:rPr lang="es-ES" sz="1600"/>
            <a:t>9.283</a:t>
          </a:r>
        </a:p>
      </dgm:t>
    </dgm:pt>
    <dgm:pt modelId="{063CCB8C-AE5A-4228-838D-FE84A2B43F5D}" type="parTrans" cxnId="{DD1B5FDD-81CE-4ED7-9CE8-06355A2FBDD2}">
      <dgm:prSet/>
      <dgm:spPr/>
      <dgm:t>
        <a:bodyPr/>
        <a:lstStyle/>
        <a:p>
          <a:endParaRPr lang="es-ES"/>
        </a:p>
      </dgm:t>
    </dgm:pt>
    <dgm:pt modelId="{CF04E5A3-70F6-4111-87E5-7F5A2BAC1DD5}" type="sibTrans" cxnId="{DD1B5FDD-81CE-4ED7-9CE8-06355A2FBDD2}">
      <dgm:prSet/>
      <dgm:spPr/>
      <dgm:t>
        <a:bodyPr/>
        <a:lstStyle/>
        <a:p>
          <a:endParaRPr lang="es-ES"/>
        </a:p>
      </dgm:t>
    </dgm:pt>
    <dgm:pt modelId="{9E66627E-2BB2-42C1-87E9-19F0826AAE76}">
      <dgm:prSet phldrT="[Texto]" custT="1"/>
      <dgm:spPr>
        <a:noFill/>
        <a:ln>
          <a:solidFill>
            <a:schemeClr val="bg2">
              <a:lumMod val="90000"/>
              <a:alpha val="90000"/>
            </a:schemeClr>
          </a:solidFill>
        </a:ln>
      </dgm:spPr>
      <dgm:t>
        <a:bodyPr/>
        <a:lstStyle/>
        <a:p>
          <a:pPr algn="ctr"/>
          <a:r>
            <a:rPr lang="es-ES" sz="1600"/>
            <a:t>Las Palmas de Gran Canaria </a:t>
          </a:r>
        </a:p>
        <a:p>
          <a:pPr algn="ctr"/>
          <a:r>
            <a:rPr lang="es-ES" sz="1600"/>
            <a:t>12.411</a:t>
          </a:r>
        </a:p>
      </dgm:t>
    </dgm:pt>
    <dgm:pt modelId="{CEFB156D-BCBB-4959-B223-E9890C834898}" type="parTrans" cxnId="{86692687-224E-4DB5-88A1-5381CEA6FDBF}">
      <dgm:prSet/>
      <dgm:spPr/>
      <dgm:t>
        <a:bodyPr/>
        <a:lstStyle/>
        <a:p>
          <a:endParaRPr lang="es-ES"/>
        </a:p>
      </dgm:t>
    </dgm:pt>
    <dgm:pt modelId="{1FE31912-FAAF-4B42-AF05-D774C31E18B3}" type="sibTrans" cxnId="{86692687-224E-4DB5-88A1-5381CEA6FDBF}">
      <dgm:prSet/>
      <dgm:spPr/>
      <dgm:t>
        <a:bodyPr/>
        <a:lstStyle/>
        <a:p>
          <a:endParaRPr lang="es-ES"/>
        </a:p>
      </dgm:t>
    </dgm:pt>
    <dgm:pt modelId="{C31B3C6B-B61B-458B-A5E6-0A87F6CDD9A0}" type="pres">
      <dgm:prSet presAssocID="{528CA55A-9B77-4B4E-BB9B-816455FEC9D1}" presName="list" presStyleCnt="0">
        <dgm:presLayoutVars>
          <dgm:dir/>
          <dgm:animLvl val="lvl"/>
        </dgm:presLayoutVars>
      </dgm:prSet>
      <dgm:spPr/>
      <dgm:t>
        <a:bodyPr/>
        <a:lstStyle/>
        <a:p>
          <a:endParaRPr lang="es-ES"/>
        </a:p>
      </dgm:t>
    </dgm:pt>
    <dgm:pt modelId="{21422971-8A75-4B71-9BC8-ADF8F804D9E2}" type="pres">
      <dgm:prSet presAssocID="{21156DE2-82DF-4F7F-84FE-D4AD80BEAB65}" presName="posSpace" presStyleCnt="0"/>
      <dgm:spPr/>
    </dgm:pt>
    <dgm:pt modelId="{23CD3C3A-9DF1-4EF6-9329-85172CDFC6A2}" type="pres">
      <dgm:prSet presAssocID="{21156DE2-82DF-4F7F-84FE-D4AD80BEAB65}" presName="vertFlow" presStyleCnt="0"/>
      <dgm:spPr/>
    </dgm:pt>
    <dgm:pt modelId="{6086479D-FB05-47E7-9C02-282047ED0854}" type="pres">
      <dgm:prSet presAssocID="{21156DE2-82DF-4F7F-84FE-D4AD80BEAB65}" presName="topSpace" presStyleCnt="0"/>
      <dgm:spPr/>
    </dgm:pt>
    <dgm:pt modelId="{7DA1B300-0106-4581-92F9-BEFB7815C8DC}" type="pres">
      <dgm:prSet presAssocID="{21156DE2-82DF-4F7F-84FE-D4AD80BEAB65}" presName="firstComp" presStyleCnt="0"/>
      <dgm:spPr/>
    </dgm:pt>
    <dgm:pt modelId="{8FC19741-6B13-4820-B1A8-2A2F040023B8}" type="pres">
      <dgm:prSet presAssocID="{21156DE2-82DF-4F7F-84FE-D4AD80BEAB65}" presName="firstChild" presStyleLbl="bgAccFollowNode1" presStyleIdx="0" presStyleCnt="2"/>
      <dgm:spPr/>
      <dgm:t>
        <a:bodyPr/>
        <a:lstStyle/>
        <a:p>
          <a:endParaRPr lang="es-ES"/>
        </a:p>
      </dgm:t>
    </dgm:pt>
    <dgm:pt modelId="{F921BD3D-31F4-40E0-9E32-440EABB0A227}" type="pres">
      <dgm:prSet presAssocID="{21156DE2-82DF-4F7F-84FE-D4AD80BEAB65}" presName="firstChildTx" presStyleLbl="bgAccFollowNode1" presStyleIdx="0" presStyleCnt="2">
        <dgm:presLayoutVars>
          <dgm:bulletEnabled val="1"/>
        </dgm:presLayoutVars>
      </dgm:prSet>
      <dgm:spPr/>
      <dgm:t>
        <a:bodyPr/>
        <a:lstStyle/>
        <a:p>
          <a:endParaRPr lang="es-ES"/>
        </a:p>
      </dgm:t>
    </dgm:pt>
    <dgm:pt modelId="{BC3F3B03-27AA-49D0-B6D9-197B49D9C856}" type="pres">
      <dgm:prSet presAssocID="{9E66627E-2BB2-42C1-87E9-19F0826AAE76}" presName="comp" presStyleCnt="0"/>
      <dgm:spPr/>
    </dgm:pt>
    <dgm:pt modelId="{55E8D514-975F-401F-889F-45FD72CD4F31}" type="pres">
      <dgm:prSet presAssocID="{9E66627E-2BB2-42C1-87E9-19F0826AAE76}" presName="child" presStyleLbl="bgAccFollowNode1" presStyleIdx="1" presStyleCnt="2"/>
      <dgm:spPr/>
      <dgm:t>
        <a:bodyPr/>
        <a:lstStyle/>
        <a:p>
          <a:endParaRPr lang="es-ES"/>
        </a:p>
      </dgm:t>
    </dgm:pt>
    <dgm:pt modelId="{738EA629-5FAC-4980-B873-B6E71342A143}" type="pres">
      <dgm:prSet presAssocID="{9E66627E-2BB2-42C1-87E9-19F0826AAE76}" presName="childTx" presStyleLbl="bgAccFollowNode1" presStyleIdx="1" presStyleCnt="2">
        <dgm:presLayoutVars>
          <dgm:bulletEnabled val="1"/>
        </dgm:presLayoutVars>
      </dgm:prSet>
      <dgm:spPr/>
      <dgm:t>
        <a:bodyPr/>
        <a:lstStyle/>
        <a:p>
          <a:endParaRPr lang="es-ES"/>
        </a:p>
      </dgm:t>
    </dgm:pt>
    <dgm:pt modelId="{0DB6C216-4A34-419A-8C2B-4C886C09A76E}" type="pres">
      <dgm:prSet presAssocID="{21156DE2-82DF-4F7F-84FE-D4AD80BEAB65}" presName="negSpace" presStyleCnt="0"/>
      <dgm:spPr/>
    </dgm:pt>
    <dgm:pt modelId="{0F84DA8C-204B-4195-BD65-33356D31A4C6}" type="pres">
      <dgm:prSet presAssocID="{21156DE2-82DF-4F7F-84FE-D4AD80BEAB65}" presName="circle" presStyleLbl="node1" presStyleIdx="0" presStyleCnt="1" custLinFactNeighborX="453" custLinFactNeighborY="17726"/>
      <dgm:spPr/>
      <dgm:t>
        <a:bodyPr/>
        <a:lstStyle/>
        <a:p>
          <a:endParaRPr lang="es-ES"/>
        </a:p>
      </dgm:t>
    </dgm:pt>
  </dgm:ptLst>
  <dgm:cxnLst>
    <dgm:cxn modelId="{86692687-224E-4DB5-88A1-5381CEA6FDBF}" srcId="{21156DE2-82DF-4F7F-84FE-D4AD80BEAB65}" destId="{9E66627E-2BB2-42C1-87E9-19F0826AAE76}" srcOrd="1" destOrd="0" parTransId="{CEFB156D-BCBB-4959-B223-E9890C834898}" sibTransId="{1FE31912-FAAF-4B42-AF05-D774C31E18B3}"/>
    <dgm:cxn modelId="{06A537D2-DC6D-4E47-B474-7BF5DC11DF2B}" type="presOf" srcId="{9E66627E-2BB2-42C1-87E9-19F0826AAE76}" destId="{55E8D514-975F-401F-889F-45FD72CD4F31}" srcOrd="0" destOrd="0" presId="urn:microsoft.com/office/officeart/2005/8/layout/hList9"/>
    <dgm:cxn modelId="{CA78FAF8-F4C8-4E3C-9818-B67E885252DE}" type="presOf" srcId="{9E66627E-2BB2-42C1-87E9-19F0826AAE76}" destId="{738EA629-5FAC-4980-B873-B6E71342A143}" srcOrd="1" destOrd="0" presId="urn:microsoft.com/office/officeart/2005/8/layout/hList9"/>
    <dgm:cxn modelId="{70BD6274-89F8-4A7A-8A22-748AA87A5A52}" type="presOf" srcId="{528CA55A-9B77-4B4E-BB9B-816455FEC9D1}" destId="{C31B3C6B-B61B-458B-A5E6-0A87F6CDD9A0}" srcOrd="0" destOrd="0" presId="urn:microsoft.com/office/officeart/2005/8/layout/hList9"/>
    <dgm:cxn modelId="{16434499-66A0-4F8C-BC9D-E807AEAC0C22}" type="presOf" srcId="{632B97C7-8FA9-48A0-8F59-85C329C30606}" destId="{8FC19741-6B13-4820-B1A8-2A2F040023B8}" srcOrd="0" destOrd="0" presId="urn:microsoft.com/office/officeart/2005/8/layout/hList9"/>
    <dgm:cxn modelId="{8C2744B2-57F2-4586-847C-A5D5ED50E239}" type="presOf" srcId="{21156DE2-82DF-4F7F-84FE-D4AD80BEAB65}" destId="{0F84DA8C-204B-4195-BD65-33356D31A4C6}" srcOrd="0" destOrd="0" presId="urn:microsoft.com/office/officeart/2005/8/layout/hList9"/>
    <dgm:cxn modelId="{17933F59-F19A-4E14-964C-A042BA78253D}" type="presOf" srcId="{632B97C7-8FA9-48A0-8F59-85C329C30606}" destId="{F921BD3D-31F4-40E0-9E32-440EABB0A227}" srcOrd="1" destOrd="0" presId="urn:microsoft.com/office/officeart/2005/8/layout/hList9"/>
    <dgm:cxn modelId="{D08EE06A-CFD8-47A4-99C2-4BA59A61B627}" srcId="{528CA55A-9B77-4B4E-BB9B-816455FEC9D1}" destId="{21156DE2-82DF-4F7F-84FE-D4AD80BEAB65}" srcOrd="0" destOrd="0" parTransId="{5BB0983F-F893-4554-AAE7-630E802678D9}" sibTransId="{5EF82FD9-B1AC-4EBC-9F59-0E2C7FC6FBCB}"/>
    <dgm:cxn modelId="{DD1B5FDD-81CE-4ED7-9CE8-06355A2FBDD2}" srcId="{21156DE2-82DF-4F7F-84FE-D4AD80BEAB65}" destId="{632B97C7-8FA9-48A0-8F59-85C329C30606}" srcOrd="0" destOrd="0" parTransId="{063CCB8C-AE5A-4228-838D-FE84A2B43F5D}" sibTransId="{CF04E5A3-70F6-4111-87E5-7F5A2BAC1DD5}"/>
    <dgm:cxn modelId="{BA9CF722-158A-4237-A1F4-89A97069E1D4}" type="presParOf" srcId="{C31B3C6B-B61B-458B-A5E6-0A87F6CDD9A0}" destId="{21422971-8A75-4B71-9BC8-ADF8F804D9E2}" srcOrd="0" destOrd="0" presId="urn:microsoft.com/office/officeart/2005/8/layout/hList9"/>
    <dgm:cxn modelId="{B881D6C0-A3ED-427E-9CE1-DE5307269711}" type="presParOf" srcId="{C31B3C6B-B61B-458B-A5E6-0A87F6CDD9A0}" destId="{23CD3C3A-9DF1-4EF6-9329-85172CDFC6A2}" srcOrd="1" destOrd="0" presId="urn:microsoft.com/office/officeart/2005/8/layout/hList9"/>
    <dgm:cxn modelId="{73059137-9943-462B-A899-E5FA7F0EA96D}" type="presParOf" srcId="{23CD3C3A-9DF1-4EF6-9329-85172CDFC6A2}" destId="{6086479D-FB05-47E7-9C02-282047ED0854}" srcOrd="0" destOrd="0" presId="urn:microsoft.com/office/officeart/2005/8/layout/hList9"/>
    <dgm:cxn modelId="{A89F1658-DB96-4BDC-A862-35E6D50CBD61}" type="presParOf" srcId="{23CD3C3A-9DF1-4EF6-9329-85172CDFC6A2}" destId="{7DA1B300-0106-4581-92F9-BEFB7815C8DC}" srcOrd="1" destOrd="0" presId="urn:microsoft.com/office/officeart/2005/8/layout/hList9"/>
    <dgm:cxn modelId="{D8E39F3E-5EF6-453B-AE13-6F81D763FA0A}" type="presParOf" srcId="{7DA1B300-0106-4581-92F9-BEFB7815C8DC}" destId="{8FC19741-6B13-4820-B1A8-2A2F040023B8}" srcOrd="0" destOrd="0" presId="urn:microsoft.com/office/officeart/2005/8/layout/hList9"/>
    <dgm:cxn modelId="{838D43B8-F837-473F-ADB3-412606FEF288}" type="presParOf" srcId="{7DA1B300-0106-4581-92F9-BEFB7815C8DC}" destId="{F921BD3D-31F4-40E0-9E32-440EABB0A227}" srcOrd="1" destOrd="0" presId="urn:microsoft.com/office/officeart/2005/8/layout/hList9"/>
    <dgm:cxn modelId="{0CA63F10-E8B0-4CB7-892F-1CED86A0B45B}" type="presParOf" srcId="{23CD3C3A-9DF1-4EF6-9329-85172CDFC6A2}" destId="{BC3F3B03-27AA-49D0-B6D9-197B49D9C856}" srcOrd="2" destOrd="0" presId="urn:microsoft.com/office/officeart/2005/8/layout/hList9"/>
    <dgm:cxn modelId="{CEEC54B6-2E31-43DB-9121-2699B1832859}" type="presParOf" srcId="{BC3F3B03-27AA-49D0-B6D9-197B49D9C856}" destId="{55E8D514-975F-401F-889F-45FD72CD4F31}" srcOrd="0" destOrd="0" presId="urn:microsoft.com/office/officeart/2005/8/layout/hList9"/>
    <dgm:cxn modelId="{D40C3132-1C28-4EB6-9BD2-187D3AA75880}" type="presParOf" srcId="{BC3F3B03-27AA-49D0-B6D9-197B49D9C856}" destId="{738EA629-5FAC-4980-B873-B6E71342A143}" srcOrd="1" destOrd="0" presId="urn:microsoft.com/office/officeart/2005/8/layout/hList9"/>
    <dgm:cxn modelId="{A9E236C8-257F-4E54-80EE-0DA5A3D34F1E}" type="presParOf" srcId="{C31B3C6B-B61B-458B-A5E6-0A87F6CDD9A0}" destId="{0DB6C216-4A34-419A-8C2B-4C886C09A76E}" srcOrd="2" destOrd="0" presId="urn:microsoft.com/office/officeart/2005/8/layout/hList9"/>
    <dgm:cxn modelId="{B1924515-E3A3-417C-B9A1-F85A3C1DC4D0}" type="presParOf" srcId="{C31B3C6B-B61B-458B-A5E6-0A87F6CDD9A0}" destId="{0F84DA8C-204B-4195-BD65-33356D31A4C6}" srcOrd="3" destOrd="0" presId="urn:microsoft.com/office/officeart/2005/8/layout/hList9"/>
  </dgm:cxnLst>
  <dgm:bg>
    <a:noFill/>
  </dgm:bg>
  <dgm:whole/>
  <dgm:extLst>
    <a:ext uri="http://schemas.microsoft.com/office/drawing/2008/diagram">
      <dsp:dataModelExt xmlns:dsp="http://schemas.microsoft.com/office/drawing/2008/diagram" relId="rId1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268707" y="652789"/>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8112" y="512870"/>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08723" y="69691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70753" y="17393"/>
          <a:ext cx="2241344" cy="3957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70753" y="17393"/>
        <a:ext cx="2241344" cy="39576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09088" y="677018"/>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0038" y="472491"/>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49104" y="72114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30372" y="0"/>
          <a:ext cx="2402867" cy="49268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30372" y="0"/>
        <a:ext cx="2402867" cy="492685"/>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FC19741-6B13-4820-B1A8-2A2F040023B8}">
      <dsp:nvSpPr>
        <dsp:cNvPr id="0" name=""/>
        <dsp:cNvSpPr/>
      </dsp:nvSpPr>
      <dsp:spPr>
        <a:xfrm>
          <a:off x="1828130" y="525612"/>
          <a:ext cx="1962298" cy="1308853"/>
        </a:xfrm>
        <a:prstGeom prst="rect">
          <a:avLst/>
        </a:prstGeom>
        <a:noFill/>
        <a:ln w="9525" cap="flat" cmpd="sng" algn="ctr">
          <a:solidFill>
            <a:schemeClr val="bg2">
              <a:alpha val="90000"/>
            </a:schemeClr>
          </a:solidFill>
          <a:prstDash val="solid"/>
        </a:ln>
        <a:effectLst>
          <a:outerShdw blurRad="40000" dist="23000" dir="5400000" rotWithShape="0">
            <a:srgbClr val="000000">
              <a:alpha val="35000"/>
            </a:srgbClr>
          </a:outerShdw>
        </a:effectLst>
      </dsp:spPr>
      <dsp:style>
        <a:lnRef idx="1">
          <a:scrgbClr r="0" g="0" b="0"/>
        </a:lnRef>
        <a:fillRef idx="1">
          <a:scrgbClr r="0" g="0" b="0"/>
        </a:fillRef>
        <a:effectRef idx="2">
          <a:scrgbClr r="0" g="0" b="0"/>
        </a:effectRef>
        <a:fontRef idx="minor"/>
      </dsp:style>
      <dsp:txBody>
        <a:bodyPr spcFirstLastPara="0" vert="horz" wrap="square" lIns="0" tIns="113792" rIns="113792" bIns="113792" numCol="1" spcCol="1270" anchor="ctr" anchorCtr="0">
          <a:noAutofit/>
        </a:bodyPr>
        <a:lstStyle/>
        <a:p>
          <a:pPr lvl="0" algn="ctr" defTabSz="711200">
            <a:lnSpc>
              <a:spcPct val="90000"/>
            </a:lnSpc>
            <a:spcBef>
              <a:spcPct val="0"/>
            </a:spcBef>
            <a:spcAft>
              <a:spcPct val="35000"/>
            </a:spcAft>
          </a:pPr>
          <a:r>
            <a:rPr lang="es-ES" sz="1600" kern="1200"/>
            <a:t>Santa Cruz de Tenerife </a:t>
          </a:r>
        </a:p>
        <a:p>
          <a:pPr lvl="0" algn="ctr" defTabSz="711200">
            <a:lnSpc>
              <a:spcPct val="90000"/>
            </a:lnSpc>
            <a:spcBef>
              <a:spcPct val="0"/>
            </a:spcBef>
            <a:spcAft>
              <a:spcPct val="35000"/>
            </a:spcAft>
          </a:pPr>
          <a:r>
            <a:rPr lang="es-ES" sz="1600" kern="1200"/>
            <a:t>9.283</a:t>
          </a:r>
        </a:p>
      </dsp:txBody>
      <dsp:txXfrm>
        <a:off x="2142098" y="525612"/>
        <a:ext cx="1648331" cy="1308853"/>
      </dsp:txXfrm>
    </dsp:sp>
    <dsp:sp modelId="{55E8D514-975F-401F-889F-45FD72CD4F31}">
      <dsp:nvSpPr>
        <dsp:cNvPr id="0" name=""/>
        <dsp:cNvSpPr/>
      </dsp:nvSpPr>
      <dsp:spPr>
        <a:xfrm>
          <a:off x="1828130" y="1834465"/>
          <a:ext cx="1962298" cy="1308853"/>
        </a:xfrm>
        <a:prstGeom prst="rect">
          <a:avLst/>
        </a:prstGeom>
        <a:noFill/>
        <a:ln w="9525" cap="flat" cmpd="sng" algn="ctr">
          <a:solidFill>
            <a:schemeClr val="bg2">
              <a:lumMod val="90000"/>
              <a:alpha val="90000"/>
            </a:schemeClr>
          </a:solidFill>
          <a:prstDash val="solid"/>
        </a:ln>
        <a:effectLst>
          <a:outerShdw blurRad="40000" dist="23000" dir="5400000" rotWithShape="0">
            <a:srgbClr val="000000">
              <a:alpha val="35000"/>
            </a:srgbClr>
          </a:outerShdw>
        </a:effectLst>
      </dsp:spPr>
      <dsp:style>
        <a:lnRef idx="1">
          <a:scrgbClr r="0" g="0" b="0"/>
        </a:lnRef>
        <a:fillRef idx="1">
          <a:scrgbClr r="0" g="0" b="0"/>
        </a:fillRef>
        <a:effectRef idx="2">
          <a:scrgbClr r="0" g="0" b="0"/>
        </a:effectRef>
        <a:fontRef idx="minor"/>
      </dsp:style>
      <dsp:txBody>
        <a:bodyPr spcFirstLastPara="0" vert="horz" wrap="square" lIns="0" tIns="113792" rIns="113792" bIns="113792" numCol="1" spcCol="1270" anchor="ctr" anchorCtr="0">
          <a:noAutofit/>
        </a:bodyPr>
        <a:lstStyle/>
        <a:p>
          <a:pPr lvl="0" algn="ctr" defTabSz="711200">
            <a:lnSpc>
              <a:spcPct val="90000"/>
            </a:lnSpc>
            <a:spcBef>
              <a:spcPct val="0"/>
            </a:spcBef>
            <a:spcAft>
              <a:spcPct val="35000"/>
            </a:spcAft>
          </a:pPr>
          <a:r>
            <a:rPr lang="es-ES" sz="1600" kern="1200"/>
            <a:t>Las Palmas de Gran Canaria </a:t>
          </a:r>
        </a:p>
        <a:p>
          <a:pPr lvl="0" algn="ctr" defTabSz="711200">
            <a:lnSpc>
              <a:spcPct val="90000"/>
            </a:lnSpc>
            <a:spcBef>
              <a:spcPct val="0"/>
            </a:spcBef>
            <a:spcAft>
              <a:spcPct val="35000"/>
            </a:spcAft>
          </a:pPr>
          <a:r>
            <a:rPr lang="es-ES" sz="1600" kern="1200"/>
            <a:t>12.411</a:t>
          </a:r>
        </a:p>
      </dsp:txBody>
      <dsp:txXfrm>
        <a:off x="2142098" y="1834465"/>
        <a:ext cx="1648331" cy="1308853"/>
      </dsp:txXfrm>
    </dsp:sp>
    <dsp:sp modelId="{0F84DA8C-204B-4195-BD65-33356D31A4C6}">
      <dsp:nvSpPr>
        <dsp:cNvPr id="0" name=""/>
        <dsp:cNvSpPr/>
      </dsp:nvSpPr>
      <dsp:spPr>
        <a:xfrm>
          <a:off x="795201" y="234224"/>
          <a:ext cx="1308199" cy="1308199"/>
        </a:xfrm>
        <a:prstGeom prst="ellipse">
          <a:avLst/>
        </a:prstGeom>
        <a:solidFill>
          <a:schemeClr val="bg2">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0" tIns="0" rIns="0" bIns="0" numCol="1" spcCol="1270" anchor="ctr" anchorCtr="0">
          <a:noAutofit/>
        </a:bodyPr>
        <a:lstStyle/>
        <a:p>
          <a:pPr lvl="0" algn="ctr" defTabSz="889000">
            <a:lnSpc>
              <a:spcPct val="90000"/>
            </a:lnSpc>
            <a:spcBef>
              <a:spcPct val="0"/>
            </a:spcBef>
            <a:spcAft>
              <a:spcPct val="35000"/>
            </a:spcAft>
          </a:pPr>
          <a:r>
            <a:rPr lang="es-ES" sz="2000" b="1" kern="1200">
              <a:solidFill>
                <a:schemeClr val="bg2"/>
              </a:solidFill>
            </a:rPr>
            <a:t>Canarias</a:t>
          </a:r>
        </a:p>
        <a:p>
          <a:pPr lvl="0" algn="ctr" defTabSz="889000">
            <a:lnSpc>
              <a:spcPct val="90000"/>
            </a:lnSpc>
            <a:spcBef>
              <a:spcPct val="0"/>
            </a:spcBef>
            <a:spcAft>
              <a:spcPct val="35000"/>
            </a:spcAft>
          </a:pPr>
          <a:r>
            <a:rPr lang="es-ES" sz="2000" kern="1200"/>
            <a:t>21.694</a:t>
          </a:r>
          <a:endParaRPr lang="es-ES" sz="2000" b="1" kern="1200">
            <a:solidFill>
              <a:schemeClr val="bg2"/>
            </a:solidFill>
          </a:endParaRPr>
        </a:p>
      </dsp:txBody>
      <dsp:txXfrm>
        <a:off x="986782" y="425805"/>
        <a:ext cx="925037" cy="925037"/>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3.xml><?xml version="1.0" encoding="utf-8"?>
<dgm:layoutDef xmlns:dgm="http://schemas.openxmlformats.org/drawingml/2006/diagram" xmlns:a="http://schemas.openxmlformats.org/drawingml/2006/main" uniqueId="urn:microsoft.com/office/officeart/2005/8/layout/hList9">
  <dgm:title val=""/>
  <dgm:desc val=""/>
  <dgm:catLst>
    <dgm:cat type="list" pri="8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3" srcId="0" destId="1" srcOrd="0" destOrd="0"/>
        <dgm:cxn modelId="4"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1" destId="2" srcOrd="0" destOrd="0"/>
      </dgm:cxnLst>
      <dgm:bg/>
      <dgm:whole/>
    </dgm:dataModel>
  </dgm:styleData>
  <dgm:clrData>
    <dgm:dataModel>
      <dgm:ptLst>
        <dgm:pt modelId="0" type="doc"/>
        <dgm:pt modelId="1"/>
        <dgm:pt modelId="11"/>
        <dgm:pt modelId="12"/>
        <dgm:pt modelId="13"/>
        <dgm:pt modelId="14"/>
        <dgm:pt modelId="2"/>
        <dgm:pt modelId="21"/>
        <dgm:pt modelId="22"/>
        <dgm:pt modelId="23"/>
        <dgm:pt modelId="24"/>
        <dgm:pt modelId="3"/>
        <dgm:pt modelId="31"/>
        <dgm:pt modelId="32"/>
        <dgm:pt modelId="33"/>
        <dgm:pt modelId="34"/>
      </dgm:ptLst>
      <dgm:cxnLst>
        <dgm:cxn modelId="4" srcId="0" destId="1" srcOrd="0" destOrd="0"/>
        <dgm:cxn modelId="5" srcId="0" destId="2" srcOrd="1" destOrd="0"/>
        <dgm:cxn modelId="6" srcId="0" destId="3" srcOrd="1" destOrd="0"/>
        <dgm:cxn modelId="15" srcId="1" destId="11" srcOrd="0" destOrd="0"/>
        <dgm:cxn modelId="16" srcId="1" destId="12" srcOrd="0" destOrd="0"/>
        <dgm:cxn modelId="17" srcId="1" destId="13" srcOrd="0" destOrd="0"/>
        <dgm:cxn modelId="18" srcId="1" destId="14" srcOrd="0" destOrd="0"/>
        <dgm:cxn modelId="25" srcId="2" destId="21" srcOrd="0" destOrd="0"/>
        <dgm:cxn modelId="26" srcId="2" destId="22" srcOrd="0" destOrd="0"/>
        <dgm:cxn modelId="27" srcId="2" destId="23" srcOrd="0" destOrd="0"/>
        <dgm:cxn modelId="28" srcId="2" destId="24" srcOrd="0" destOrd="0"/>
        <dgm:cxn modelId="35" srcId="3" destId="31" srcOrd="0" destOrd="0"/>
        <dgm:cxn modelId="36" srcId="3" destId="32" srcOrd="0" destOrd="0"/>
        <dgm:cxn modelId="37" srcId="3" destId="33" srcOrd="0" destOrd="0"/>
        <dgm:cxn modelId="38" srcId="3" destId="34" srcOrd="0" destOrd="0"/>
      </dgm:cxnLst>
      <dgm:bg/>
      <dgm:whole/>
    </dgm:dataModel>
  </dgm:clrData>
  <dgm:layoutNode name="list">
    <dgm:varLst>
      <dgm:dir/>
      <dgm:animLvl val="lvl"/>
    </dgm:varLst>
    <dgm:choose name="Name0">
      <dgm:if name="Name1" func="var" arg="dir" op="equ" val="norm">
        <dgm:alg type="lin">
          <dgm:param type="linDir" val="fromL"/>
          <dgm:param type="fallback" val="2D"/>
          <dgm:param type="nodeVertAlign" val="t"/>
        </dgm:alg>
      </dgm:if>
      <dgm:else name="Name2">
        <dgm:alg type="lin">
          <dgm:param type="linDir" val="fromR"/>
          <dgm:param type="fallback" val="2D"/>
          <dgm:param type="nodeVertAlign" val="t"/>
        </dgm:alg>
      </dgm:else>
    </dgm:choose>
    <dgm:shape xmlns:r="http://schemas.openxmlformats.org/officeDocument/2006/relationships" r:blip="">
      <dgm:adjLst/>
    </dgm:shape>
    <dgm:presOf/>
    <dgm:constrLst>
      <dgm:constr type="w" for="ch" forName="circle" refType="w" fact="0.5"/>
      <dgm:constr type="w" for="ch" forName="vertFlow" refType="w" fact="0.75"/>
      <dgm:constr type="h" for="des" forName="firstComp" refType="w" refFor="ch" refForName="vertFlow" fact="0.667"/>
      <dgm:constr type="h" for="des" forName="comp" refType="h" refFor="des" refForName="firstComp" op="equ"/>
      <dgm:constr type="h" for="des" forName="topSpace" refType="w" refFor="ch" refForName="circle" op="equ" fact="0.4"/>
      <dgm:constr type="w" for="ch" forName="posSpace" refType="w" fact="0.4"/>
      <dgm:constr type="w" for="ch" forName="negSpace" refType="w" fact="-1.15"/>
      <dgm:constr type="w" for="ch" forName="transSpace" refType="w" fact="0.75"/>
      <dgm:constr type="primFontSz" for="ch" forName="circle" op="equ" val="65"/>
      <dgm:constr type="primFontSz" for="des" forName="firstChildTx" val="65"/>
      <dgm:constr type="primFontSz" for="des" forName="childTx" refType="primFontSz" refFor="des" refForName="firstChildTx" op="equ"/>
    </dgm:constrLst>
    <dgm:ruleLst/>
    <dgm:forEach name="Name3" axis="ch" ptType="node">
      <dgm:layoutNode name="posSpace">
        <dgm:alg type="sp"/>
        <dgm:shape xmlns:r="http://schemas.openxmlformats.org/officeDocument/2006/relationships" r:blip="">
          <dgm:adjLst/>
        </dgm:shape>
        <dgm:presOf/>
        <dgm:constrLst/>
        <dgm:ruleLst/>
      </dgm:layoutNode>
      <dgm:layoutNode name="vertFlow">
        <dgm:alg type="lin">
          <dgm:param type="linDir" val="fromT"/>
        </dgm:alg>
        <dgm:shape xmlns:r="http://schemas.openxmlformats.org/officeDocument/2006/relationships" r:blip="">
          <dgm:adjLst/>
        </dgm:shape>
        <dgm:presOf/>
        <dgm:constrLst>
          <dgm:constr type="w" for="ch" forName="firstComp" refType="w"/>
          <dgm:constr type="w" for="ch" forName="comp" refType="w"/>
        </dgm:constrLst>
        <dgm:ruleLst/>
        <dgm:layoutNode name="topSpace">
          <dgm:alg type="sp"/>
          <dgm:shape xmlns:r="http://schemas.openxmlformats.org/officeDocument/2006/relationships" r:blip="">
            <dgm:adjLst/>
          </dgm:shape>
          <dgm:presOf/>
          <dgm:constrLst/>
          <dgm:ruleLst/>
        </dgm:layoutNode>
        <dgm:layoutNode name="firstComp">
          <dgm:alg type="composite"/>
          <dgm:shape xmlns:r="http://schemas.openxmlformats.org/officeDocument/2006/relationships" r:blip="">
            <dgm:adjLst/>
          </dgm:shape>
          <dgm:presOf/>
          <dgm:choose name="Name4">
            <dgm:if name="Name5" func="var" arg="dir" op="equ" val="norm">
              <dgm:constrLst>
                <dgm:constr type="l" for="ch" forName="firstChild"/>
                <dgm:constr type="t" for="ch" forName="firstChild"/>
                <dgm:constr type="w" for="ch" forName="firstChild" refType="w"/>
                <dgm:constr type="h" for="ch" forName="firstChild" refType="h"/>
                <dgm:constr type="l" for="ch" forName="firstChildTx" refType="w" fact="0.16"/>
                <dgm:constr type="r" for="ch" forName="firstChildTx" refType="w"/>
                <dgm:constr type="h" for="ch" forName="firstChildTx" refFor="ch" refForName="firstChild" op="equ"/>
              </dgm:constrLst>
            </dgm:if>
            <dgm:else name="Name6">
              <dgm:constrLst>
                <dgm:constr type="l" for="ch" forName="firstChild"/>
                <dgm:constr type="t" for="ch" forName="firstChild"/>
                <dgm:constr type="w" for="ch" forName="firstChild" refType="w"/>
                <dgm:constr type="h" for="ch" forName="firstChild" refType="h"/>
                <dgm:constr type="l" for="ch" forName="firstChildTx"/>
                <dgm:constr type="r" for="ch" forName="firstChildTx" refType="w" fact="0.825"/>
                <dgm:constr type="h" for="ch" forName="firstChildTx" refFor="ch" refForName="firstChild" op="equ"/>
              </dgm:constrLst>
            </dgm:else>
          </dgm:choose>
          <dgm:ruleLst/>
          <dgm:layoutNode name="firstChild" styleLbl="bgAccFollowNode1">
            <dgm:alg type="sp"/>
            <dgm:shape xmlns:r="http://schemas.openxmlformats.org/officeDocument/2006/relationships" type="rect" r:blip="">
              <dgm:adjLst/>
            </dgm:shape>
            <dgm:presOf axis="ch desOrSelf" ptType="node node" cnt="1 0"/>
            <dgm:constrLst/>
            <dgm:ruleLst/>
          </dgm:layoutNode>
          <dgm:layoutNode name="firstChildTx" styleLbl="bgAccFollowNode1">
            <dgm:varLst>
              <dgm:bulletEnabled val="1"/>
            </dgm:varLst>
            <dgm:alg type="tx">
              <dgm:param type="parTxLTRAlign" val="l"/>
            </dgm:alg>
            <dgm:shape xmlns:r="http://schemas.openxmlformats.org/officeDocument/2006/relationships" type="rect" r:blip="" hideGeom="1">
              <dgm:adjLst/>
            </dgm:shape>
            <dgm:presOf axis="ch desOrSelf" ptType="node node" cnt="1 0"/>
            <dgm:choose name="Name7">
              <dgm:if name="Name8" func="var" arg="dir" op="equ" val="norm">
                <dgm:constrLst>
                  <dgm:constr type="primFontSz" val="65"/>
                  <dgm:constr type="lMarg"/>
                </dgm:constrLst>
              </dgm:if>
              <dgm:else name="Name9">
                <dgm:constrLst>
                  <dgm:constr type="primFontSz" val="65"/>
                  <dgm:constr type="rMarg"/>
                </dgm:constrLst>
              </dgm:else>
            </dgm:choose>
            <dgm:ruleLst>
              <dgm:rule type="primFontSz" val="5" fact="NaN" max="NaN"/>
            </dgm:ruleLst>
          </dgm:layoutNode>
        </dgm:layoutNode>
        <dgm:forEach name="Name10" axis="ch" ptType="node" st="2">
          <dgm:layoutNode name="comp">
            <dgm:alg type="composite"/>
            <dgm:shape xmlns:r="http://schemas.openxmlformats.org/officeDocument/2006/relationships" r:blip="">
              <dgm:adjLst/>
            </dgm:shape>
            <dgm:presOf/>
            <dgm:choose name="Name11">
              <dgm:if name="Name12" func="var" arg="dir" op="equ" val="norm">
                <dgm:constrLst>
                  <dgm:constr type="l" for="ch" forName="child"/>
                  <dgm:constr type="t" for="ch" forName="child"/>
                  <dgm:constr type="w" for="ch" forName="child" refType="w"/>
                  <dgm:constr type="h" for="ch" forName="child" refType="h"/>
                  <dgm:constr type="l" for="ch" forName="childTx" refType="w" fact="0.16"/>
                  <dgm:constr type="r" for="ch" forName="childTx" refType="w"/>
                  <dgm:constr type="h" for="ch" forName="childTx" refFor="ch" refForName="child" op="equ"/>
                </dgm:constrLst>
              </dgm:if>
              <dgm:else name="Name13">
                <dgm:constrLst>
                  <dgm:constr type="l" for="ch" forName="child"/>
                  <dgm:constr type="t" for="ch" forName="child"/>
                  <dgm:constr type="w" for="ch" forName="child" refType="w"/>
                  <dgm:constr type="h" for="ch" forName="child" refType="h"/>
                  <dgm:constr type="l" for="ch" forName="childTx"/>
                  <dgm:constr type="r" for="ch" forName="childTx" refType="w" fact="0.825"/>
                  <dgm:constr type="h" for="ch" forName="childTx" refFor="ch" refForName="child" op="equ"/>
                </dgm:constrLst>
              </dgm:else>
            </dgm:choose>
            <dgm:ruleLst/>
            <dgm:layoutNode name="child" styleLbl="bgAccFollowNode1">
              <dgm:alg type="sp"/>
              <dgm:shape xmlns:r="http://schemas.openxmlformats.org/officeDocument/2006/relationships" type="rect" r:blip="">
                <dgm:adjLst/>
              </dgm:shape>
              <dgm:presOf axis="desOrSelf" ptType="node"/>
              <dgm:constrLst/>
              <dgm:ruleLst/>
            </dgm:layoutNode>
            <dgm:layoutNode name="childTx" styleLbl="bgAccFollowNode1">
              <dgm:varLst>
                <dgm:bulletEnabled val="1"/>
              </dgm:varLst>
              <dgm:alg type="tx">
                <dgm:param type="parTxLTRAlign" val="l"/>
              </dgm:alg>
              <dgm:shape xmlns:r="http://schemas.openxmlformats.org/officeDocument/2006/relationships" type="rect" r:blip="" hideGeom="1">
                <dgm:adjLst/>
              </dgm:shape>
              <dgm:presOf axis="desOrSelf" ptType="node"/>
              <dgm:choose name="Name14">
                <dgm:if name="Name15" func="var" arg="dir" op="equ" val="norm">
                  <dgm:constrLst>
                    <dgm:constr type="primFontSz" val="65"/>
                    <dgm:constr type="lMarg"/>
                  </dgm:constrLst>
                </dgm:if>
                <dgm:else name="Name16">
                  <dgm:constrLst>
                    <dgm:constr type="primFontSz" val="65"/>
                    <dgm:constr type="rMarg"/>
                  </dgm:constrLst>
                </dgm:else>
              </dgm:choose>
              <dgm:ruleLst>
                <dgm:rule type="primFontSz" val="5" fact="NaN" max="NaN"/>
              </dgm:ruleLst>
            </dgm:layoutNode>
          </dgm:layoutNode>
        </dgm:forEach>
      </dgm:layoutNode>
      <dgm:layoutNode name="negSpace">
        <dgm:alg type="sp"/>
        <dgm:shape xmlns:r="http://schemas.openxmlformats.org/officeDocument/2006/relationships" r:blip="">
          <dgm:adjLst/>
        </dgm:shape>
        <dgm:presOf/>
        <dgm:constrLst/>
        <dgm:ruleLst/>
      </dgm:layoutNode>
      <dgm:layoutNode name="circle" styleLbl="node1">
        <dgm:alg type="tx"/>
        <dgm:shape xmlns:r="http://schemas.openxmlformats.org/officeDocument/2006/relationships" type="ellipse" r:blip="">
          <dgm:adjLst/>
        </dgm:shape>
        <dgm:presOf axis="self"/>
        <dgm:constrLst>
          <dgm:constr type="lMarg"/>
          <dgm:constr type="rMarg"/>
          <dgm:constr type="tMarg"/>
          <dgm:constr type="bMarg"/>
          <dgm:constr type="h" refType="w"/>
        </dgm:constrLst>
        <dgm:ruleLst>
          <dgm:rule type="primFontSz" val="5" fact="NaN" max="NaN"/>
        </dgm:ruleLst>
      </dgm:layoutNode>
      <dgm:forEach name="Name17" axis="followSib" ptType="sibTrans" cnt="1">
        <dgm:layoutNode name="transSpace">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Layout" Target="../diagrams/layout2.xml"/><Relationship Id="rId3" Type="http://schemas.openxmlformats.org/officeDocument/2006/relationships/diagramLayout" Target="../diagrams/layout1.xml"/><Relationship Id="rId7" Type="http://schemas.openxmlformats.org/officeDocument/2006/relationships/diagramData" Target="../diagrams/data2.xml"/><Relationship Id="rId2" Type="http://schemas.openxmlformats.org/officeDocument/2006/relationships/diagramData" Target="../diagrams/data1.xml"/><Relationship Id="rId1" Type="http://schemas.openxmlformats.org/officeDocument/2006/relationships/image" Target="../media/image1.jpg"/><Relationship Id="rId6" Type="http://schemas.microsoft.com/office/2007/relationships/diagramDrawing" Target="../diagrams/drawing1.xml"/><Relationship Id="rId11" Type="http://schemas.microsoft.com/office/2007/relationships/diagramDrawing" Target="../diagrams/drawing2.xml"/><Relationship Id="rId5" Type="http://schemas.openxmlformats.org/officeDocument/2006/relationships/diagramColors" Target="../diagrams/colors1.xml"/><Relationship Id="rId10" Type="http://schemas.openxmlformats.org/officeDocument/2006/relationships/diagramColors" Target="../diagrams/colors2.xml"/><Relationship Id="rId4" Type="http://schemas.openxmlformats.org/officeDocument/2006/relationships/diagramQuickStyle" Target="../diagrams/quickStyle1.xml"/><Relationship Id="rId9" Type="http://schemas.openxmlformats.org/officeDocument/2006/relationships/diagramQuickStyle" Target="../diagrams/quickStyle2.xml"/></Relationships>
</file>

<file path=xl/drawings/_rels/drawing10.xml.rels><?xml version="1.0" encoding="UTF-8" standalone="yes"?>
<Relationships xmlns="http://schemas.openxmlformats.org/package/2006/relationships"><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9.xml"/></Relationships>
</file>

<file path=xl/drawings/_rels/drawing1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0.xml"/></Relationships>
</file>

<file path=xl/drawings/_rels/drawing13.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1.xml"/></Relationships>
</file>

<file path=xl/drawings/_rels/drawing14.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23.xml"/><Relationship Id="rId1" Type="http://schemas.openxmlformats.org/officeDocument/2006/relationships/chart" Target="../charts/chart22.xml"/></Relationships>
</file>

<file path=xl/drawings/_rels/drawing15.xml.rels><?xml version="1.0" encoding="UTF-8" standalone="yes"?>
<Relationships xmlns="http://schemas.openxmlformats.org/package/2006/relationships"><Relationship Id="rId8" Type="http://schemas.openxmlformats.org/officeDocument/2006/relationships/diagramQuickStyle" Target="../diagrams/quickStyle3.xml"/><Relationship Id="rId3" Type="http://schemas.openxmlformats.org/officeDocument/2006/relationships/chart" Target="../charts/chart25.xml"/><Relationship Id="rId7" Type="http://schemas.openxmlformats.org/officeDocument/2006/relationships/diagramLayout" Target="../diagrams/layout3.xml"/><Relationship Id="rId2" Type="http://schemas.openxmlformats.org/officeDocument/2006/relationships/hyperlink" Target="#&#205;NDICE!A1"/><Relationship Id="rId1" Type="http://schemas.openxmlformats.org/officeDocument/2006/relationships/chart" Target="../charts/chart24.xml"/><Relationship Id="rId6" Type="http://schemas.openxmlformats.org/officeDocument/2006/relationships/diagramData" Target="../diagrams/data3.xml"/><Relationship Id="rId5" Type="http://schemas.openxmlformats.org/officeDocument/2006/relationships/chart" Target="../charts/chart27.xml"/><Relationship Id="rId10" Type="http://schemas.microsoft.com/office/2007/relationships/diagramDrawing" Target="../diagrams/drawing3.xml"/><Relationship Id="rId4" Type="http://schemas.openxmlformats.org/officeDocument/2006/relationships/chart" Target="../charts/chart26.xml"/><Relationship Id="rId9" Type="http://schemas.openxmlformats.org/officeDocument/2006/relationships/diagramColors" Target="../diagrams/colors3.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29.xml"/><Relationship Id="rId2" Type="http://schemas.openxmlformats.org/officeDocument/2006/relationships/chart" Target="../charts/chart28.xml"/><Relationship Id="rId1" Type="http://schemas.openxmlformats.org/officeDocument/2006/relationships/hyperlink" Target="#&#205;NDICE!A1"/><Relationship Id="rId5" Type="http://schemas.openxmlformats.org/officeDocument/2006/relationships/chart" Target="../charts/chart31.xml"/><Relationship Id="rId4" Type="http://schemas.openxmlformats.org/officeDocument/2006/relationships/chart" Target="../charts/chart30.xml"/></Relationships>
</file>

<file path=xl/drawings/_rels/drawing17.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2.xml"/></Relationships>
</file>

<file path=xl/drawings/_rels/drawing1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5.xml"/></Relationships>
</file>

<file path=xl/drawings/_rels/drawing2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6.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hyperlink" Target="#&#205;NDICE!A1"/><Relationship Id="rId1" Type="http://schemas.openxmlformats.org/officeDocument/2006/relationships/chart" Target="../charts/chart37.xml"/></Relationships>
</file>

<file path=xl/drawings/_rels/drawing24.xml.rels><?xml version="1.0" encoding="UTF-8" standalone="yes"?>
<Relationships xmlns="http://schemas.openxmlformats.org/package/2006/relationships"><Relationship Id="rId1" Type="http://schemas.openxmlformats.org/officeDocument/2006/relationships/hyperlink" Target="#&#205;NDICE!A1"/></Relationships>
</file>

<file path=xl/drawings/_rels/drawing25.xml.rels><?xml version="1.0" encoding="UTF-8" standalone="yes"?>
<Relationships xmlns="http://schemas.openxmlformats.org/package/2006/relationships"><Relationship Id="rId3" Type="http://schemas.openxmlformats.org/officeDocument/2006/relationships/chart" Target="../charts/chart40.xml"/><Relationship Id="rId2" Type="http://schemas.openxmlformats.org/officeDocument/2006/relationships/hyperlink" Target="#&#205;NDICE!A1"/><Relationship Id="rId1" Type="http://schemas.openxmlformats.org/officeDocument/2006/relationships/chart" Target="../charts/chart39.xml"/></Relationships>
</file>

<file path=xl/drawings/_rels/drawing26.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42.xml"/><Relationship Id="rId1" Type="http://schemas.openxmlformats.org/officeDocument/2006/relationships/chart" Target="../charts/chart41.xml"/></Relationships>
</file>

<file path=xl/drawings/_rels/drawing27.xml.rels><?xml version="1.0" encoding="UTF-8" standalone="yes"?>
<Relationships xmlns="http://schemas.openxmlformats.org/package/2006/relationships"><Relationship Id="rId1" Type="http://schemas.openxmlformats.org/officeDocument/2006/relationships/hyperlink" Target="#&#205;NDICE!A1"/></Relationships>
</file>

<file path=xl/drawings/_rels/drawing28.xml.rels><?xml version="1.0" encoding="UTF-8" standalone="yes"?>
<Relationships xmlns="http://schemas.openxmlformats.org/package/2006/relationships"><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hyperlink" Target="#&#205;NDICE!A1"/></Relationships>
</file>

<file path=xl/drawings/_rels/drawing6.xml.rels><?xml version="1.0" encoding="UTF-8" standalone="yes"?>
<Relationships xmlns="http://schemas.openxmlformats.org/package/2006/relationships"><Relationship Id="rId8" Type="http://schemas.openxmlformats.org/officeDocument/2006/relationships/chart" Target="../charts/chart10.xml"/><Relationship Id="rId3" Type="http://schemas.openxmlformats.org/officeDocument/2006/relationships/chart" Target="../charts/chart6.xml"/><Relationship Id="rId7" Type="http://schemas.openxmlformats.org/officeDocument/2006/relationships/hyperlink" Target="#&#205;NDICE!A1"/><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chart" Target="../charts/chart9.xml"/><Relationship Id="rId5" Type="http://schemas.openxmlformats.org/officeDocument/2006/relationships/chart" Target="../charts/chart8.xml"/><Relationship Id="rId4" Type="http://schemas.openxmlformats.org/officeDocument/2006/relationships/chart" Target="../charts/chart7.xml"/><Relationship Id="rId9"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 Id="rId6" Type="http://schemas.openxmlformats.org/officeDocument/2006/relationships/chart" Target="../charts/chart16.xml"/><Relationship Id="rId5" Type="http://schemas.openxmlformats.org/officeDocument/2006/relationships/chart" Target="../charts/chart15.xml"/><Relationship Id="rId4" Type="http://schemas.openxmlformats.org/officeDocument/2006/relationships/hyperlink" Target="#&#205;NDICE!A1"/></Relationships>
</file>

<file path=xl/drawings/_rels/drawing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37522</xdr:rowOff>
    </xdr:from>
    <xdr:to>
      <xdr:col>16</xdr:col>
      <xdr:colOff>0</xdr:colOff>
      <xdr:row>52</xdr:row>
      <xdr:rowOff>121227</xdr:rowOff>
    </xdr:to>
    <xdr:grpSp>
      <xdr:nvGrpSpPr>
        <xdr:cNvPr id="2" name="Grupo 1"/>
        <xdr:cNvGrpSpPr/>
      </xdr:nvGrpSpPr>
      <xdr:grpSpPr>
        <a:xfrm>
          <a:off x="0" y="8657647"/>
          <a:ext cx="15335250" cy="4496955"/>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136072</xdr:colOff>
      <xdr:row>0</xdr:row>
      <xdr:rowOff>65200</xdr:rowOff>
    </xdr:from>
    <xdr:ext cx="1524000" cy="468013"/>
    <xdr:sp macro="" textlink="">
      <xdr:nvSpPr>
        <xdr:cNvPr id="6" name="Rectángulo 5"/>
        <xdr:cNvSpPr/>
      </xdr:nvSpPr>
      <xdr:spPr>
        <a:xfrm>
          <a:off x="136072" y="65200"/>
          <a:ext cx="1524000" cy="468013"/>
        </a:xfrm>
        <a:prstGeom prst="rect">
          <a:avLst/>
        </a:prstGeom>
        <a:noFill/>
      </xdr:spPr>
      <xdr:txBody>
        <a:bodyPr wrap="square" lIns="91440" tIns="45720" rIns="91440" bIns="45720">
          <a:sp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31</xdr:row>
      <xdr:rowOff>176894</xdr:rowOff>
    </xdr:from>
    <xdr:to>
      <xdr:col>13</xdr:col>
      <xdr:colOff>362290</xdr:colOff>
      <xdr:row>37</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1</xdr:row>
      <xdr:rowOff>3025</xdr:rowOff>
    </xdr:from>
    <xdr:to>
      <xdr:col>15</xdr:col>
      <xdr:colOff>2865545</xdr:colOff>
      <xdr:row>1</xdr:row>
      <xdr:rowOff>3025</xdr:rowOff>
    </xdr:to>
    <xdr:cxnSp macro="">
      <xdr:nvCxnSpPr>
        <xdr:cNvPr id="5" name="Conector recto 4"/>
        <xdr:cNvCxnSpPr/>
      </xdr:nvCxnSpPr>
      <xdr:spPr>
        <a:xfrm>
          <a:off x="0" y="591843"/>
          <a:ext cx="15300000" cy="0"/>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745191</xdr:colOff>
      <xdr:row>36</xdr:row>
      <xdr:rowOff>166687</xdr:rowOff>
    </xdr:from>
    <xdr:to>
      <xdr:col>7</xdr:col>
      <xdr:colOff>793086</xdr:colOff>
      <xdr:row>43</xdr:row>
      <xdr:rowOff>11907</xdr:rowOff>
    </xdr:to>
    <xdr:grpSp>
      <xdr:nvGrpSpPr>
        <xdr:cNvPr id="7" name="Grupo 6">
          <a:hlinkClick xmlns:r="http://schemas.openxmlformats.org/officeDocument/2006/relationships" r:id="rId1" tooltip="VOLVER AL ÍNDICE"/>
        </xdr:cNvPr>
        <xdr:cNvGrpSpPr/>
      </xdr:nvGrpSpPr>
      <xdr:grpSpPr>
        <a:xfrm>
          <a:off x="6734035" y="7369968"/>
          <a:ext cx="809895" cy="117872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7</xdr:col>
      <xdr:colOff>35719</xdr:colOff>
      <xdr:row>30</xdr:row>
      <xdr:rowOff>23814</xdr:rowOff>
    </xdr:to>
    <xdr:grpSp>
      <xdr:nvGrpSpPr>
        <xdr:cNvPr id="8" name="Grupo 7">
          <a:hlinkClick xmlns:r="http://schemas.openxmlformats.org/officeDocument/2006/relationships" r:id="rId2" tooltip="VOLVER AL ÍNDICE"/>
        </xdr:cNvPr>
        <xdr:cNvGrpSpPr/>
      </xdr:nvGrpSpPr>
      <xdr:grpSpPr>
        <a:xfrm>
          <a:off x="6524625" y="4964907"/>
          <a:ext cx="809625"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24625" y="4441032"/>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492579</xdr:colOff>
      <xdr:row>0</xdr:row>
      <xdr:rowOff>51708</xdr:rowOff>
    </xdr:from>
    <xdr:to>
      <xdr:col>20</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569799</xdr:colOff>
      <xdr:row>14</xdr:row>
      <xdr:rowOff>186416</xdr:rowOff>
    </xdr:from>
    <xdr:to>
      <xdr:col>13</xdr:col>
      <xdr:colOff>39121</xdr:colOff>
      <xdr:row>32</xdr:row>
      <xdr:rowOff>68035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282348</xdr:colOff>
      <xdr:row>60</xdr:row>
      <xdr:rowOff>61234</xdr:rowOff>
    </xdr:from>
    <xdr:to>
      <xdr:col>8</xdr:col>
      <xdr:colOff>493729</xdr:colOff>
      <xdr:row>68</xdr:row>
      <xdr:rowOff>1703</xdr:rowOff>
    </xdr:to>
    <xdr:grpSp>
      <xdr:nvGrpSpPr>
        <xdr:cNvPr id="4" name="Grupo 3">
          <a:hlinkClick xmlns:r="http://schemas.openxmlformats.org/officeDocument/2006/relationships" r:id="rId3" tooltip="VOLVER AL ÍNDICE"/>
        </xdr:cNvPr>
        <xdr:cNvGrpSpPr/>
      </xdr:nvGrpSpPr>
      <xdr:grpSpPr>
        <a:xfrm>
          <a:off x="7485629" y="12408015"/>
          <a:ext cx="973381" cy="1464469"/>
          <a:chOff x="10453114" y="4658915"/>
          <a:chExt cx="1320375" cy="1954227"/>
        </a:xfrm>
      </xdr:grpSpPr>
      <xdr:sp macro="" textlink="">
        <xdr:nvSpPr>
          <xdr:cNvPr id="6" name="Flecha circular 5"/>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261941</xdr:colOff>
      <xdr:row>29</xdr:row>
      <xdr:rowOff>1564821</xdr:rowOff>
    </xdr:from>
    <xdr:to>
      <xdr:col>13</xdr:col>
      <xdr:colOff>488157</xdr:colOff>
      <xdr:row>68</xdr:row>
      <xdr:rowOff>183356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73819</xdr:colOff>
      <xdr:row>65</xdr:row>
      <xdr:rowOff>157162</xdr:rowOff>
    </xdr:from>
    <xdr:to>
      <xdr:col>4</xdr:col>
      <xdr:colOff>874329</xdr:colOff>
      <xdr:row>72</xdr:row>
      <xdr:rowOff>2382</xdr:rowOff>
    </xdr:to>
    <xdr:grpSp>
      <xdr:nvGrpSpPr>
        <xdr:cNvPr id="3" name="Grupo 2">
          <a:hlinkClick xmlns:r="http://schemas.openxmlformats.org/officeDocument/2006/relationships" r:id="rId2" tooltip="VOLVER AL ÍNDICE"/>
        </xdr:cNvPr>
        <xdr:cNvGrpSpPr/>
      </xdr:nvGrpSpPr>
      <xdr:grpSpPr>
        <a:xfrm>
          <a:off x="5802426" y="16485733"/>
          <a:ext cx="800510"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5</xdr:col>
      <xdr:colOff>142873</xdr:colOff>
      <xdr:row>19</xdr:row>
      <xdr:rowOff>130968</xdr:rowOff>
    </xdr:from>
    <xdr:to>
      <xdr:col>12</xdr:col>
      <xdr:colOff>503464</xdr:colOff>
      <xdr:row>28</xdr:row>
      <xdr:rowOff>1488280</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90507</xdr:colOff>
      <xdr:row>0</xdr:row>
      <xdr:rowOff>95248</xdr:rowOff>
    </xdr:from>
    <xdr:to>
      <xdr:col>12</xdr:col>
      <xdr:colOff>517070</xdr:colOff>
      <xdr:row>19</xdr:row>
      <xdr:rowOff>71436</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119062</xdr:colOff>
      <xdr:row>28</xdr:row>
      <xdr:rowOff>104774</xdr:rowOff>
    </xdr:from>
    <xdr:to>
      <xdr:col>16</xdr:col>
      <xdr:colOff>345282</xdr:colOff>
      <xdr:row>41</xdr:row>
      <xdr:rowOff>0</xdr:rowOff>
    </xdr:to>
    <xdr:graphicFrame macro="">
      <xdr:nvGraphicFramePr>
        <xdr:cNvPr id="10" name="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1357312</xdr:colOff>
      <xdr:row>46</xdr:row>
      <xdr:rowOff>0</xdr:rowOff>
    </xdr:from>
    <xdr:to>
      <xdr:col>13</xdr:col>
      <xdr:colOff>6335826</xdr:colOff>
      <xdr:row>64</xdr:row>
      <xdr:rowOff>14286</xdr:rowOff>
    </xdr:to>
    <xdr:grpSp>
      <xdr:nvGrpSpPr>
        <xdr:cNvPr id="11" name="10 Grupo"/>
        <xdr:cNvGrpSpPr/>
      </xdr:nvGrpSpPr>
      <xdr:grpSpPr>
        <a:xfrm>
          <a:off x="14270491" y="12709071"/>
          <a:ext cx="4978514" cy="3443286"/>
          <a:chOff x="14787562" y="11168064"/>
          <a:chExt cx="4978514" cy="3002755"/>
        </a:xfrm>
      </xdr:grpSpPr>
      <xdr:sp macro="" textlink="">
        <xdr:nvSpPr>
          <xdr:cNvPr id="12" name="11 CuadroTexto"/>
          <xdr:cNvSpPr txBox="1"/>
        </xdr:nvSpPr>
        <xdr:spPr>
          <a:xfrm>
            <a:off x="15893142" y="11168064"/>
            <a:ext cx="3872934" cy="709200"/>
          </a:xfrm>
          <a:prstGeom prst="rect">
            <a:avLst/>
          </a:prstGeom>
          <a:solidFill>
            <a:schemeClr val="bg2">
              <a:lumMod val="9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ES" sz="1200" b="1">
                <a:solidFill>
                  <a:schemeClr val="bg2">
                    <a:lumMod val="25000"/>
                  </a:schemeClr>
                </a:solidFill>
              </a:rPr>
              <a:t>Trabajadores</a:t>
            </a:r>
            <a:r>
              <a:rPr lang="es-ES" sz="1200" b="1" baseline="0">
                <a:solidFill>
                  <a:schemeClr val="bg2">
                    <a:lumMod val="25000"/>
                  </a:schemeClr>
                </a:solidFill>
              </a:rPr>
              <a:t> que continúan afectados por ERTE a octubre 2021 en la Comunidad  Autónoma y  por Provincias</a:t>
            </a:r>
            <a:endParaRPr lang="es-ES" sz="1200" b="1">
              <a:solidFill>
                <a:schemeClr val="bg2">
                  <a:lumMod val="25000"/>
                </a:schemeClr>
              </a:solidFill>
            </a:endParaRPr>
          </a:p>
        </xdr:txBody>
      </xdr:sp>
      <xdr:graphicFrame macro="">
        <xdr:nvGraphicFramePr>
          <xdr:cNvPr id="13" name="12 Diagrama"/>
          <xdr:cNvGraphicFramePr/>
        </xdr:nvGraphicFramePr>
        <xdr:xfrm>
          <a:off x="14787562" y="11427619"/>
          <a:ext cx="4572000" cy="274320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grp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392908</xdr:colOff>
      <xdr:row>44</xdr:row>
      <xdr:rowOff>119064</xdr:rowOff>
    </xdr:from>
    <xdr:to>
      <xdr:col>12</xdr:col>
      <xdr:colOff>433798</xdr:colOff>
      <xdr:row>50</xdr:row>
      <xdr:rowOff>154784</xdr:rowOff>
    </xdr:to>
    <xdr:grpSp>
      <xdr:nvGrpSpPr>
        <xdr:cNvPr id="2" name="Grupo 1">
          <a:hlinkClick xmlns:r="http://schemas.openxmlformats.org/officeDocument/2006/relationships" r:id="rId1" tooltip="VOLVER AL ÍNDICE"/>
        </xdr:cNvPr>
        <xdr:cNvGrpSpPr/>
      </xdr:nvGrpSpPr>
      <xdr:grpSpPr>
        <a:xfrm>
          <a:off x="10275096" y="9739314"/>
          <a:ext cx="802890"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107156</xdr:colOff>
      <xdr:row>0</xdr:row>
      <xdr:rowOff>3572</xdr:rowOff>
    </xdr:from>
    <xdr:to>
      <xdr:col>14</xdr:col>
      <xdr:colOff>476250</xdr:colOff>
      <xdr:row>16</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11908</xdr:colOff>
      <xdr:row>0</xdr:row>
      <xdr:rowOff>23812</xdr:rowOff>
    </xdr:from>
    <xdr:to>
      <xdr:col>21</xdr:col>
      <xdr:colOff>166688</xdr:colOff>
      <xdr:row>16</xdr:row>
      <xdr:rowOff>183356</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134540</xdr:rowOff>
    </xdr:from>
    <xdr:to>
      <xdr:col>6</xdr:col>
      <xdr:colOff>619125</xdr:colOff>
      <xdr:row>44</xdr:row>
      <xdr:rowOff>20240</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83345</xdr:colOff>
      <xdr:row>18</xdr:row>
      <xdr:rowOff>27384</xdr:rowOff>
    </xdr:from>
    <xdr:to>
      <xdr:col>21</xdr:col>
      <xdr:colOff>142875</xdr:colOff>
      <xdr:row>31</xdr:row>
      <xdr:rowOff>47625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11906</xdr:colOff>
      <xdr:row>3</xdr:row>
      <xdr:rowOff>14286</xdr:rowOff>
    </xdr:from>
    <xdr:to>
      <xdr:col>8</xdr:col>
      <xdr:colOff>0</xdr:colOff>
      <xdr:row>21</xdr:row>
      <xdr:rowOff>180975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175948</xdr:colOff>
      <xdr:row>36</xdr:row>
      <xdr:rowOff>82020</xdr:rowOff>
    </xdr:from>
    <xdr:to>
      <xdr:col>12</xdr:col>
      <xdr:colOff>216748</xdr:colOff>
      <xdr:row>41</xdr:row>
      <xdr:rowOff>169137</xdr:rowOff>
    </xdr:to>
    <xdr:grpSp>
      <xdr:nvGrpSpPr>
        <xdr:cNvPr id="2" name="Grupo 1">
          <a:hlinkClick xmlns:r="http://schemas.openxmlformats.org/officeDocument/2006/relationships" r:id="rId1" tooltip="VOLVER AL ÍNDICE"/>
        </xdr:cNvPr>
        <xdr:cNvGrpSpPr/>
      </xdr:nvGrpSpPr>
      <xdr:grpSpPr>
        <a:xfrm>
          <a:off x="9510448" y="7416270"/>
          <a:ext cx="802800" cy="1170586"/>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editAs="oneCell">
    <xdr:from>
      <xdr:col>21</xdr:col>
      <xdr:colOff>535783</xdr:colOff>
      <xdr:row>4</xdr:row>
      <xdr:rowOff>35719</xdr:rowOff>
    </xdr:from>
    <xdr:to>
      <xdr:col>28</xdr:col>
      <xdr:colOff>71834</xdr:colOff>
      <xdr:row>19</xdr:row>
      <xdr:rowOff>100250</xdr:rowOff>
    </xdr:to>
    <xdr:pic>
      <xdr:nvPicPr>
        <xdr:cNvPr id="7" name="6 Imagen"/>
        <xdr:cNvPicPr>
          <a:picLocks noChangeAspect="1"/>
        </xdr:cNvPicPr>
      </xdr:nvPicPr>
      <xdr:blipFill>
        <a:blip xmlns:r="http://schemas.openxmlformats.org/officeDocument/2006/relationships" r:embed="rId2"/>
        <a:stretch>
          <a:fillRect/>
        </a:stretch>
      </xdr:blipFill>
      <xdr:spPr>
        <a:xfrm>
          <a:off x="17490283" y="1273969"/>
          <a:ext cx="4870051" cy="292203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728855"/>
          <a:ext cx="813097" cy="120253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588169</xdr:colOff>
      <xdr:row>2</xdr:row>
      <xdr:rowOff>133348</xdr:rowOff>
    </xdr:from>
    <xdr:to>
      <xdr:col>8</xdr:col>
      <xdr:colOff>721369</xdr:colOff>
      <xdr:row>17</xdr:row>
      <xdr:rowOff>177448</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695325</xdr:colOff>
      <xdr:row>19</xdr:row>
      <xdr:rowOff>169069</xdr:rowOff>
    </xdr:from>
    <xdr:to>
      <xdr:col>7</xdr:col>
      <xdr:colOff>736216</xdr:colOff>
      <xdr:row>26</xdr:row>
      <xdr:rowOff>14289</xdr:rowOff>
    </xdr:to>
    <xdr:grpSp>
      <xdr:nvGrpSpPr>
        <xdr:cNvPr id="4" name="Grupo 3">
          <a:hlinkClick xmlns:r="http://schemas.openxmlformats.org/officeDocument/2006/relationships" r:id="rId2" tooltip="VOLVER AL ÍNDICE"/>
        </xdr:cNvPr>
        <xdr:cNvGrpSpPr/>
      </xdr:nvGrpSpPr>
      <xdr:grpSpPr>
        <a:xfrm>
          <a:off x="5434013" y="3860007"/>
          <a:ext cx="802891" cy="117872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5</xdr:row>
      <xdr:rowOff>114019</xdr:rowOff>
    </xdr:from>
    <xdr:to>
      <xdr:col>11</xdr:col>
      <xdr:colOff>5118</xdr:colOff>
      <xdr:row>25</xdr:row>
      <xdr:rowOff>61632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1169194</xdr:colOff>
      <xdr:row>25</xdr:row>
      <xdr:rowOff>16670</xdr:rowOff>
    </xdr:from>
    <xdr:to>
      <xdr:col>5</xdr:col>
      <xdr:colOff>781460</xdr:colOff>
      <xdr:row>31</xdr:row>
      <xdr:rowOff>52390</xdr:rowOff>
    </xdr:to>
    <xdr:grpSp>
      <xdr:nvGrpSpPr>
        <xdr:cNvPr id="3" name="Grupo 2">
          <a:hlinkClick xmlns:r="http://schemas.openxmlformats.org/officeDocument/2006/relationships" r:id="rId2" tooltip="VOLVER AL ÍNDICE"/>
        </xdr:cNvPr>
        <xdr:cNvGrpSpPr/>
      </xdr:nvGrpSpPr>
      <xdr:grpSpPr>
        <a:xfrm>
          <a:off x="6234253" y="5541170"/>
          <a:ext cx="800089"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7</xdr:col>
      <xdr:colOff>273164</xdr:colOff>
      <xdr:row>1</xdr:row>
      <xdr:rowOff>114299</xdr:rowOff>
    </xdr:from>
    <xdr:to>
      <xdr:col>17</xdr:col>
      <xdr:colOff>245726</xdr:colOff>
      <xdr:row>13</xdr:row>
      <xdr:rowOff>68036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732063</xdr:colOff>
      <xdr:row>40</xdr:row>
      <xdr:rowOff>157843</xdr:rowOff>
    </xdr:from>
    <xdr:to>
      <xdr:col>6</xdr:col>
      <xdr:colOff>592370</xdr:colOff>
      <xdr:row>47</xdr:row>
      <xdr:rowOff>1543</xdr:rowOff>
    </xdr:to>
    <xdr:grpSp>
      <xdr:nvGrpSpPr>
        <xdr:cNvPr id="3" name="Grupo 2">
          <a:hlinkClick xmlns:r="http://schemas.openxmlformats.org/officeDocument/2006/relationships" r:id="rId2" tooltip="VOLVER AL ÍNDICE"/>
        </xdr:cNvPr>
        <xdr:cNvGrpSpPr/>
      </xdr:nvGrpSpPr>
      <xdr:grpSpPr>
        <a:xfrm>
          <a:off x="5943599" y="10308772"/>
          <a:ext cx="799200"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4</xdr:col>
      <xdr:colOff>585106</xdr:colOff>
      <xdr:row>24</xdr:row>
      <xdr:rowOff>318237</xdr:rowOff>
    </xdr:from>
    <xdr:to>
      <xdr:col>21</xdr:col>
      <xdr:colOff>323168</xdr:colOff>
      <xdr:row>36</xdr:row>
      <xdr:rowOff>122294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250031</xdr:colOff>
      <xdr:row>33</xdr:row>
      <xdr:rowOff>21432</xdr:rowOff>
    </xdr:from>
    <xdr:to>
      <xdr:col>6</xdr:col>
      <xdr:colOff>128850</xdr:colOff>
      <xdr:row>39</xdr:row>
      <xdr:rowOff>31819</xdr:rowOff>
    </xdr:to>
    <xdr:grpSp>
      <xdr:nvGrpSpPr>
        <xdr:cNvPr id="2" name="Grupo 1">
          <a:hlinkClick xmlns:r="http://schemas.openxmlformats.org/officeDocument/2006/relationships" r:id="rId1" tooltip="VOLVER AL ÍNDICE"/>
        </xdr:cNvPr>
        <xdr:cNvGrpSpPr/>
      </xdr:nvGrpSpPr>
      <xdr:grpSpPr>
        <a:xfrm>
          <a:off x="6143625" y="893921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81</xdr:row>
      <xdr:rowOff>327555</xdr:rowOff>
    </xdr:from>
    <xdr:to>
      <xdr:col>4</xdr:col>
      <xdr:colOff>1166602</xdr:colOff>
      <xdr:row>88</xdr:row>
      <xdr:rowOff>40286</xdr:rowOff>
    </xdr:to>
    <xdr:grpSp>
      <xdr:nvGrpSpPr>
        <xdr:cNvPr id="3" name="Grupo 2">
          <a:hlinkClick xmlns:r="http://schemas.openxmlformats.org/officeDocument/2006/relationships" r:id="rId2" tooltip="VOLVER AL ÍNDICE"/>
        </xdr:cNvPr>
        <xdr:cNvGrpSpPr/>
      </xdr:nvGrpSpPr>
      <xdr:grpSpPr>
        <a:xfrm>
          <a:off x="8352896" y="18972743"/>
          <a:ext cx="802800" cy="1177199"/>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77</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160072</xdr:colOff>
      <xdr:row>0</xdr:row>
      <xdr:rowOff>50273</xdr:rowOff>
    </xdr:from>
    <xdr:to>
      <xdr:col>13</xdr:col>
      <xdr:colOff>52917</xdr:colOff>
      <xdr:row>20</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400842</xdr:colOff>
      <xdr:row>20</xdr:row>
      <xdr:rowOff>293687</xdr:rowOff>
    </xdr:from>
    <xdr:to>
      <xdr:col>14</xdr:col>
      <xdr:colOff>115093</xdr:colOff>
      <xdr:row>37</xdr:row>
      <xdr:rowOff>158750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54</xdr:row>
      <xdr:rowOff>179917</xdr:rowOff>
    </xdr:from>
    <xdr:to>
      <xdr:col>3</xdr:col>
      <xdr:colOff>612300</xdr:colOff>
      <xdr:row>61</xdr:row>
      <xdr:rowOff>23616</xdr:rowOff>
    </xdr:to>
    <xdr:grpSp>
      <xdr:nvGrpSpPr>
        <xdr:cNvPr id="5" name="Grupo 4">
          <a:hlinkClick xmlns:r="http://schemas.openxmlformats.org/officeDocument/2006/relationships" r:id="rId3" tooltip="VOLVER AL ÍNDICE"/>
        </xdr:cNvPr>
        <xdr:cNvGrpSpPr/>
      </xdr:nvGrpSpPr>
      <xdr:grpSpPr>
        <a:xfrm>
          <a:off x="6085417" y="17123834"/>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257405</xdr:colOff>
      <xdr:row>32</xdr:row>
      <xdr:rowOff>54013</xdr:rowOff>
    </xdr:from>
    <xdr:to>
      <xdr:col>4</xdr:col>
      <xdr:colOff>1051298</xdr:colOff>
      <xdr:row>39</xdr:row>
      <xdr:rowOff>96800</xdr:rowOff>
    </xdr:to>
    <xdr:grpSp>
      <xdr:nvGrpSpPr>
        <xdr:cNvPr id="2" name="Grupo 1">
          <a:hlinkClick xmlns:r="http://schemas.openxmlformats.org/officeDocument/2006/relationships" r:id="rId1" tooltip="VOLVER AL ÍNDICE"/>
        </xdr:cNvPr>
        <xdr:cNvGrpSpPr/>
      </xdr:nvGrpSpPr>
      <xdr:grpSpPr>
        <a:xfrm>
          <a:off x="7567843" y="5626138"/>
          <a:ext cx="793893" cy="12096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9</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807893</xdr:colOff>
      <xdr:row>20</xdr:row>
      <xdr:rowOff>18831</xdr:rowOff>
    </xdr:from>
    <xdr:to>
      <xdr:col>21</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370418</xdr:colOff>
      <xdr:row>40</xdr:row>
      <xdr:rowOff>98727</xdr:rowOff>
    </xdr:from>
    <xdr:to>
      <xdr:col>9</xdr:col>
      <xdr:colOff>275167</xdr:colOff>
      <xdr:row>54</xdr:row>
      <xdr:rowOff>174927</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43656</xdr:colOff>
      <xdr:row>56</xdr:row>
      <xdr:rowOff>26458</xdr:rowOff>
    </xdr:from>
    <xdr:to>
      <xdr:col>8</xdr:col>
      <xdr:colOff>1204</xdr:colOff>
      <xdr:row>62</xdr:row>
      <xdr:rowOff>62178</xdr:rowOff>
    </xdr:to>
    <xdr:grpSp>
      <xdr:nvGrpSpPr>
        <xdr:cNvPr id="15" name="Grupo 14">
          <a:hlinkClick xmlns:r="http://schemas.openxmlformats.org/officeDocument/2006/relationships" r:id="rId4" tooltip="VOLVER AL ÍNDICE"/>
        </xdr:cNvPr>
        <xdr:cNvGrpSpPr/>
      </xdr:nvGrpSpPr>
      <xdr:grpSpPr>
        <a:xfrm>
          <a:off x="6003585" y="10694458"/>
          <a:ext cx="801190"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221113</xdr:colOff>
      <xdr:row>33</xdr:row>
      <xdr:rowOff>146275</xdr:rowOff>
    </xdr:from>
    <xdr:to>
      <xdr:col>18</xdr:col>
      <xdr:colOff>637834</xdr:colOff>
      <xdr:row>48</xdr:row>
      <xdr:rowOff>31975</xdr:rowOff>
    </xdr:to>
    <xdr:graphicFrame macro="">
      <xdr:nvGraphicFramePr>
        <xdr:cNvPr id="5"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652462</xdr:colOff>
      <xdr:row>64</xdr:row>
      <xdr:rowOff>169069</xdr:rowOff>
    </xdr:from>
    <xdr:to>
      <xdr:col>24</xdr:col>
      <xdr:colOff>157162</xdr:colOff>
      <xdr:row>77</xdr:row>
      <xdr:rowOff>159544</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700087</xdr:colOff>
      <xdr:row>79</xdr:row>
      <xdr:rowOff>76200</xdr:rowOff>
    </xdr:from>
    <xdr:to>
      <xdr:col>24</xdr:col>
      <xdr:colOff>204787</xdr:colOff>
      <xdr:row>95</xdr:row>
      <xdr:rowOff>152400</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94330</xdr:colOff>
      <xdr:row>82</xdr:row>
      <xdr:rowOff>157882</xdr:rowOff>
    </xdr:from>
    <xdr:to>
      <xdr:col>7</xdr:col>
      <xdr:colOff>135221</xdr:colOff>
      <xdr:row>89</xdr:row>
      <xdr:rowOff>48382</xdr:rowOff>
    </xdr:to>
    <xdr:grpSp>
      <xdr:nvGrpSpPr>
        <xdr:cNvPr id="13" name="Grupo 12">
          <a:hlinkClick xmlns:r="http://schemas.openxmlformats.org/officeDocument/2006/relationships" r:id="rId7" tooltip="VOLVER AL ÍNDICE"/>
        </xdr:cNvPr>
        <xdr:cNvGrpSpPr/>
      </xdr:nvGrpSpPr>
      <xdr:grpSpPr>
        <a:xfrm>
          <a:off x="8214393" y="16826632"/>
          <a:ext cx="802891" cy="1224000"/>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952499</xdr:colOff>
      <xdr:row>29</xdr:row>
      <xdr:rowOff>127567</xdr:rowOff>
    </xdr:from>
    <xdr:to>
      <xdr:col>22</xdr:col>
      <xdr:colOff>519905</xdr:colOff>
      <xdr:row>50</xdr:row>
      <xdr:rowOff>71436</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709273</xdr:colOff>
      <xdr:row>50</xdr:row>
      <xdr:rowOff>146445</xdr:rowOff>
    </xdr:from>
    <xdr:to>
      <xdr:col>24</xdr:col>
      <xdr:colOff>71437</xdr:colOff>
      <xdr:row>65</xdr:row>
      <xdr:rowOff>32145</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15476</xdr:rowOff>
    </xdr:from>
    <xdr:to>
      <xdr:col>6</xdr:col>
      <xdr:colOff>571500</xdr:colOff>
      <xdr:row>31</xdr:row>
      <xdr:rowOff>91676</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107155</xdr:colOff>
      <xdr:row>20</xdr:row>
      <xdr:rowOff>27385</xdr:rowOff>
    </xdr:from>
    <xdr:to>
      <xdr:col>15</xdr:col>
      <xdr:colOff>1023937</xdr:colOff>
      <xdr:row>38</xdr:row>
      <xdr:rowOff>23814</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55</xdr:row>
      <xdr:rowOff>3774282</xdr:rowOff>
    </xdr:from>
    <xdr:to>
      <xdr:col>9</xdr:col>
      <xdr:colOff>671831</xdr:colOff>
      <xdr:row>61</xdr:row>
      <xdr:rowOff>166690</xdr:rowOff>
    </xdr:to>
    <xdr:grpSp>
      <xdr:nvGrpSpPr>
        <xdr:cNvPr id="5" name="Grupo 4">
          <a:hlinkClick xmlns:r="http://schemas.openxmlformats.org/officeDocument/2006/relationships" r:id="rId4" tooltip="VOLVER AL ÍNDICE"/>
        </xdr:cNvPr>
        <xdr:cNvGrpSpPr/>
      </xdr:nvGrpSpPr>
      <xdr:grpSpPr>
        <a:xfrm>
          <a:off x="5965031" y="14478001"/>
          <a:ext cx="802800"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202405</xdr:colOff>
      <xdr:row>3</xdr:row>
      <xdr:rowOff>57150</xdr:rowOff>
    </xdr:from>
    <xdr:to>
      <xdr:col>18</xdr:col>
      <xdr:colOff>714373</xdr:colOff>
      <xdr:row>17</xdr:row>
      <xdr:rowOff>2381</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404810</xdr:colOff>
      <xdr:row>55</xdr:row>
      <xdr:rowOff>107155</xdr:rowOff>
    </xdr:from>
    <xdr:to>
      <xdr:col>15</xdr:col>
      <xdr:colOff>777872</xdr:colOff>
      <xdr:row>55</xdr:row>
      <xdr:rowOff>3488530</xdr:rowOff>
    </xdr:to>
    <xdr:graphicFrame macro="">
      <xdr:nvGraphicFramePr>
        <xdr:cNvPr id="20" name="1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726282</xdr:colOff>
      <xdr:row>36</xdr:row>
      <xdr:rowOff>166688</xdr:rowOff>
    </xdr:from>
    <xdr:to>
      <xdr:col>9</xdr:col>
      <xdr:colOff>5173</xdr:colOff>
      <xdr:row>43</xdr:row>
      <xdr:rowOff>11908</xdr:rowOff>
    </xdr:to>
    <xdr:grpSp>
      <xdr:nvGrpSpPr>
        <xdr:cNvPr id="8" name="Grupo 7">
          <a:hlinkClick xmlns:r="http://schemas.openxmlformats.org/officeDocument/2006/relationships" r:id="rId2" tooltip="VOLVER AL ÍNDICE"/>
        </xdr:cNvPr>
        <xdr:cNvGrpSpPr/>
      </xdr:nvGrpSpPr>
      <xdr:grpSpPr>
        <a:xfrm>
          <a:off x="7000876" y="7500938"/>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15603" y="4774405"/>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jandro/Desktop/TOSHIBA/Bolet&#237;nes/Boletines%20Mensuales/Bolet&#237;nEnero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tabSelected="1" zoomScale="60" zoomScaleNormal="60" workbookViewId="0">
      <selection activeCell="W42" sqref="W42"/>
    </sheetView>
  </sheetViews>
  <sheetFormatPr baseColWidth="10" defaultRowHeight="15"/>
  <cols>
    <col min="1" max="1" width="26.5703125" style="445" customWidth="1"/>
    <col min="2" max="2" width="11.42578125" style="179" customWidth="1"/>
    <col min="3" max="15" width="11.42578125" style="179"/>
    <col min="16" max="16" width="43.28515625" style="463" bestFit="1" customWidth="1"/>
    <col min="17" max="16384" width="11.42578125" style="179"/>
  </cols>
  <sheetData>
    <row r="1" spans="1:16" ht="45.75" customHeight="1">
      <c r="A1" s="491"/>
      <c r="B1" s="491"/>
      <c r="C1" s="491"/>
      <c r="D1" s="491"/>
      <c r="E1" s="491"/>
      <c r="F1" s="491"/>
      <c r="G1" s="491"/>
      <c r="H1" s="491"/>
      <c r="I1" s="491"/>
      <c r="J1" s="491"/>
      <c r="K1" s="491"/>
      <c r="L1" s="491"/>
      <c r="M1" s="491"/>
      <c r="N1" s="491"/>
      <c r="O1" s="491"/>
      <c r="P1" s="491"/>
    </row>
    <row r="2" spans="1:16" ht="32.25" customHeight="1">
      <c r="A2" s="440" t="s">
        <v>700</v>
      </c>
      <c r="B2" s="492" t="s">
        <v>699</v>
      </c>
      <c r="C2" s="492"/>
      <c r="D2" s="492"/>
      <c r="E2" s="492"/>
      <c r="F2" s="492"/>
      <c r="G2" s="492"/>
      <c r="H2" s="492"/>
      <c r="I2" s="492"/>
      <c r="J2" s="492"/>
      <c r="K2" s="492"/>
      <c r="L2" s="492"/>
      <c r="M2" s="492"/>
      <c r="N2" s="492"/>
      <c r="O2" s="439"/>
      <c r="P2" s="460" t="s">
        <v>698</v>
      </c>
    </row>
    <row r="3" spans="1:16" s="450" customFormat="1" ht="18" customHeight="1">
      <c r="A3" s="446" t="s">
        <v>503</v>
      </c>
      <c r="B3" s="447" t="s">
        <v>458</v>
      </c>
      <c r="C3" s="448"/>
      <c r="D3" s="449"/>
      <c r="E3" s="449"/>
      <c r="F3" s="449"/>
      <c r="G3" s="449"/>
      <c r="H3" s="449"/>
      <c r="I3" s="449"/>
      <c r="J3" s="449"/>
      <c r="K3" s="449"/>
      <c r="L3" s="449"/>
      <c r="M3" s="449"/>
      <c r="N3" s="449"/>
      <c r="O3" s="449"/>
      <c r="P3" s="465" t="s">
        <v>705</v>
      </c>
    </row>
    <row r="4" spans="1:16" s="450" customFormat="1" ht="18" customHeight="1">
      <c r="A4" s="446" t="s">
        <v>504</v>
      </c>
      <c r="B4" s="447" t="s">
        <v>44</v>
      </c>
      <c r="C4" s="448"/>
      <c r="D4" s="449"/>
      <c r="E4" s="449"/>
      <c r="F4" s="449"/>
      <c r="G4" s="449"/>
      <c r="H4" s="449"/>
      <c r="I4" s="449"/>
      <c r="J4" s="449"/>
      <c r="K4" s="449"/>
      <c r="L4" s="449"/>
      <c r="M4" s="449"/>
      <c r="N4" s="449"/>
      <c r="O4" s="449"/>
      <c r="P4" s="465" t="s">
        <v>705</v>
      </c>
    </row>
    <row r="5" spans="1:16" s="442" customFormat="1" ht="27.75" customHeight="1">
      <c r="A5" s="443" t="s">
        <v>415</v>
      </c>
      <c r="B5" s="181" t="s">
        <v>459</v>
      </c>
      <c r="C5" s="451"/>
      <c r="D5" s="441"/>
      <c r="E5" s="441"/>
      <c r="F5" s="441"/>
      <c r="G5" s="441"/>
      <c r="H5" s="441"/>
      <c r="I5" s="441"/>
      <c r="J5" s="441"/>
      <c r="K5" s="441"/>
      <c r="L5" s="441"/>
      <c r="M5" s="441"/>
      <c r="N5" s="441"/>
      <c r="O5" s="441"/>
      <c r="P5" s="462" t="s">
        <v>712</v>
      </c>
    </row>
    <row r="6" spans="1:16" s="450" customFormat="1" ht="18" customHeight="1">
      <c r="A6" s="446" t="s">
        <v>417</v>
      </c>
      <c r="B6" s="447" t="s">
        <v>414</v>
      </c>
      <c r="C6" s="448"/>
      <c r="D6" s="449"/>
      <c r="E6" s="449"/>
      <c r="F6" s="449"/>
      <c r="G6" s="449"/>
      <c r="H6" s="449"/>
      <c r="I6" s="449"/>
      <c r="J6" s="449"/>
      <c r="K6" s="449"/>
      <c r="L6" s="449"/>
      <c r="M6" s="449"/>
      <c r="N6" s="449"/>
      <c r="O6" s="449"/>
      <c r="P6" s="462" t="s">
        <v>712</v>
      </c>
    </row>
    <row r="7" spans="1:16" s="450" customFormat="1" ht="18" customHeight="1">
      <c r="A7" s="446" t="s">
        <v>416</v>
      </c>
      <c r="B7" s="447" t="s">
        <v>419</v>
      </c>
      <c r="C7" s="448"/>
      <c r="D7" s="449"/>
      <c r="E7" s="449"/>
      <c r="F7" s="449"/>
      <c r="G7" s="449"/>
      <c r="H7" s="449"/>
      <c r="I7" s="449"/>
      <c r="J7" s="449"/>
      <c r="K7" s="449"/>
      <c r="L7" s="449"/>
      <c r="M7" s="449"/>
      <c r="N7" s="449"/>
      <c r="O7" s="449"/>
      <c r="P7" s="462" t="s">
        <v>727</v>
      </c>
    </row>
    <row r="8" spans="1:16" s="442" customFormat="1" ht="27.75" customHeight="1">
      <c r="A8" s="443" t="s">
        <v>423</v>
      </c>
      <c r="B8" s="181" t="s">
        <v>420</v>
      </c>
      <c r="C8" s="451"/>
      <c r="D8" s="441"/>
      <c r="E8" s="441"/>
      <c r="F8" s="441"/>
      <c r="G8" s="441"/>
      <c r="H8" s="441"/>
      <c r="I8" s="441"/>
      <c r="J8" s="441"/>
      <c r="K8" s="441"/>
      <c r="L8" s="441"/>
      <c r="M8" s="441"/>
      <c r="N8" s="441"/>
      <c r="O8" s="441"/>
      <c r="P8" s="462" t="s">
        <v>727</v>
      </c>
    </row>
    <row r="9" spans="1:16" s="450" customFormat="1" ht="18" customHeight="1">
      <c r="A9" s="446" t="s">
        <v>424</v>
      </c>
      <c r="B9" s="447" t="s">
        <v>436</v>
      </c>
      <c r="C9" s="448"/>
      <c r="D9" s="449"/>
      <c r="E9" s="449"/>
      <c r="F9" s="449"/>
      <c r="G9" s="449"/>
      <c r="H9" s="449"/>
      <c r="I9" s="449"/>
      <c r="J9" s="449"/>
      <c r="K9" s="449"/>
      <c r="L9" s="449"/>
      <c r="M9" s="449"/>
      <c r="N9" s="449"/>
      <c r="O9" s="449"/>
      <c r="P9" s="465" t="s">
        <v>705</v>
      </c>
    </row>
    <row r="10" spans="1:16" s="450" customFormat="1" ht="18" customHeight="1">
      <c r="A10" s="446" t="s">
        <v>425</v>
      </c>
      <c r="B10" s="447" t="s">
        <v>460</v>
      </c>
      <c r="C10" s="448"/>
      <c r="D10" s="449"/>
      <c r="E10" s="449"/>
      <c r="F10" s="449"/>
      <c r="G10" s="449"/>
      <c r="H10" s="449"/>
      <c r="I10" s="449"/>
      <c r="J10" s="449"/>
      <c r="K10" s="449"/>
      <c r="L10" s="449"/>
      <c r="M10" s="449"/>
      <c r="N10" s="449"/>
      <c r="O10" s="449"/>
      <c r="P10" s="462" t="s">
        <v>727</v>
      </c>
    </row>
    <row r="11" spans="1:16" s="450" customFormat="1" ht="18" customHeight="1">
      <c r="A11" s="446" t="s">
        <v>426</v>
      </c>
      <c r="B11" s="447" t="s">
        <v>435</v>
      </c>
      <c r="C11" s="448"/>
      <c r="D11" s="449"/>
      <c r="E11" s="449"/>
      <c r="F11" s="449"/>
      <c r="G11" s="449"/>
      <c r="H11" s="449"/>
      <c r="I11" s="449"/>
      <c r="J11" s="449"/>
      <c r="K11" s="449"/>
      <c r="L11" s="449"/>
      <c r="M11" s="449"/>
      <c r="N11" s="449"/>
      <c r="O11" s="449"/>
      <c r="P11" s="465" t="s">
        <v>705</v>
      </c>
    </row>
    <row r="12" spans="1:16" s="450" customFormat="1" ht="18" customHeight="1">
      <c r="A12" s="446" t="s">
        <v>427</v>
      </c>
      <c r="B12" s="447" t="s">
        <v>431</v>
      </c>
      <c r="C12" s="448"/>
      <c r="D12" s="449"/>
      <c r="E12" s="449"/>
      <c r="F12" s="449"/>
      <c r="G12" s="449"/>
      <c r="H12" s="449"/>
      <c r="I12" s="449"/>
      <c r="J12" s="449"/>
      <c r="K12" s="449"/>
      <c r="L12" s="449"/>
      <c r="M12" s="449"/>
      <c r="N12" s="449"/>
      <c r="O12" s="449"/>
      <c r="P12" s="462" t="s">
        <v>727</v>
      </c>
    </row>
    <row r="13" spans="1:16" s="450" customFormat="1" ht="18" customHeight="1">
      <c r="A13" s="446" t="s">
        <v>428</v>
      </c>
      <c r="B13" s="447" t="s">
        <v>432</v>
      </c>
      <c r="C13" s="448"/>
      <c r="D13" s="449"/>
      <c r="E13" s="449"/>
      <c r="F13" s="449"/>
      <c r="G13" s="449"/>
      <c r="H13" s="449"/>
      <c r="I13" s="449"/>
      <c r="J13" s="449"/>
      <c r="K13" s="449"/>
      <c r="L13" s="449"/>
      <c r="M13" s="449"/>
      <c r="N13" s="449"/>
      <c r="O13" s="449"/>
      <c r="P13" s="462" t="s">
        <v>727</v>
      </c>
    </row>
    <row r="14" spans="1:16" s="450" customFormat="1" ht="18" customHeight="1">
      <c r="A14" s="446" t="s">
        <v>429</v>
      </c>
      <c r="B14" s="447" t="s">
        <v>433</v>
      </c>
      <c r="C14" s="448"/>
      <c r="D14" s="449"/>
      <c r="E14" s="449"/>
      <c r="F14" s="449"/>
      <c r="G14" s="449"/>
      <c r="H14" s="449"/>
      <c r="I14" s="449"/>
      <c r="J14" s="449"/>
      <c r="K14" s="449"/>
      <c r="L14" s="449"/>
      <c r="M14" s="449"/>
      <c r="N14" s="449"/>
      <c r="O14" s="449"/>
      <c r="P14" s="462" t="s">
        <v>727</v>
      </c>
    </row>
    <row r="15" spans="1:16" s="450" customFormat="1" ht="18" customHeight="1">
      <c r="A15" s="446" t="s">
        <v>430</v>
      </c>
      <c r="B15" s="447" t="s">
        <v>434</v>
      </c>
      <c r="C15" s="448"/>
      <c r="D15" s="449"/>
      <c r="E15" s="449"/>
      <c r="F15" s="449"/>
      <c r="G15" s="449"/>
      <c r="H15" s="449"/>
      <c r="I15" s="449"/>
      <c r="J15" s="449"/>
      <c r="K15" s="449"/>
      <c r="L15" s="449"/>
      <c r="M15" s="449"/>
      <c r="N15" s="449"/>
      <c r="O15" s="449"/>
      <c r="P15" s="461" t="s">
        <v>706</v>
      </c>
    </row>
    <row r="16" spans="1:16" s="450" customFormat="1" ht="36.75" customHeight="1">
      <c r="A16" s="446" t="s">
        <v>470</v>
      </c>
      <c r="B16" s="447" t="s">
        <v>471</v>
      </c>
      <c r="C16" s="448"/>
      <c r="D16" s="449"/>
      <c r="E16" s="449"/>
      <c r="F16" s="449"/>
      <c r="G16" s="449"/>
      <c r="H16" s="449"/>
      <c r="I16" s="449"/>
      <c r="J16" s="449"/>
      <c r="K16" s="449"/>
      <c r="L16" s="449"/>
      <c r="M16" s="449"/>
      <c r="N16" s="449"/>
      <c r="O16" s="449"/>
      <c r="P16" s="461" t="s">
        <v>719</v>
      </c>
    </row>
    <row r="17" spans="1:16" s="442" customFormat="1" ht="21" customHeight="1">
      <c r="A17" s="443" t="s">
        <v>437</v>
      </c>
      <c r="B17" s="181" t="s">
        <v>501</v>
      </c>
      <c r="C17" s="451"/>
      <c r="D17" s="441"/>
      <c r="E17" s="441"/>
      <c r="F17" s="441"/>
      <c r="G17" s="441"/>
      <c r="H17" s="441"/>
      <c r="I17" s="441"/>
      <c r="J17" s="441"/>
      <c r="K17" s="441"/>
      <c r="L17" s="441"/>
      <c r="M17" s="441"/>
      <c r="N17" s="441"/>
      <c r="O17" s="441"/>
      <c r="P17" s="462" t="s">
        <v>727</v>
      </c>
    </row>
    <row r="18" spans="1:16" s="450" customFormat="1" ht="18" customHeight="1">
      <c r="A18" s="446" t="s">
        <v>438</v>
      </c>
      <c r="B18" s="447" t="s">
        <v>441</v>
      </c>
      <c r="C18" s="448"/>
      <c r="D18" s="449"/>
      <c r="E18" s="449"/>
      <c r="F18" s="449"/>
      <c r="G18" s="449"/>
      <c r="H18" s="449"/>
      <c r="I18" s="449"/>
      <c r="J18" s="449"/>
      <c r="K18" s="449"/>
      <c r="L18" s="449"/>
      <c r="M18" s="449"/>
      <c r="N18" s="449"/>
      <c r="O18" s="449"/>
      <c r="P18" s="462" t="s">
        <v>727</v>
      </c>
    </row>
    <row r="19" spans="1:16" s="450" customFormat="1" ht="18" customHeight="1">
      <c r="A19" s="446" t="s">
        <v>439</v>
      </c>
      <c r="B19" s="447" t="s">
        <v>442</v>
      </c>
      <c r="C19" s="448"/>
      <c r="D19" s="449"/>
      <c r="E19" s="449"/>
      <c r="F19" s="449"/>
      <c r="G19" s="449"/>
      <c r="H19" s="449"/>
      <c r="I19" s="449"/>
      <c r="J19" s="449"/>
      <c r="K19" s="449"/>
      <c r="L19" s="449"/>
      <c r="M19" s="449"/>
      <c r="N19" s="449"/>
      <c r="O19" s="449"/>
      <c r="P19" s="462" t="s">
        <v>727</v>
      </c>
    </row>
    <row r="20" spans="1:16" s="450" customFormat="1" ht="18" customHeight="1">
      <c r="A20" s="446" t="s">
        <v>440</v>
      </c>
      <c r="B20" s="447" t="s">
        <v>443</v>
      </c>
      <c r="C20" s="448"/>
      <c r="D20" s="449"/>
      <c r="E20" s="449"/>
      <c r="F20" s="449"/>
      <c r="G20" s="449"/>
      <c r="H20" s="449"/>
      <c r="I20" s="449"/>
      <c r="J20" s="449"/>
      <c r="K20" s="449"/>
      <c r="L20" s="449"/>
      <c r="M20" s="449"/>
      <c r="N20" s="449"/>
      <c r="O20" s="449"/>
      <c r="P20" s="462" t="s">
        <v>727</v>
      </c>
    </row>
    <row r="21" spans="1:16" s="442" customFormat="1" ht="27.75" customHeight="1">
      <c r="A21" s="443" t="s">
        <v>447</v>
      </c>
      <c r="B21" s="181" t="s">
        <v>444</v>
      </c>
      <c r="C21" s="451"/>
      <c r="D21" s="441"/>
      <c r="E21" s="441"/>
      <c r="F21" s="441"/>
      <c r="G21" s="441"/>
      <c r="H21" s="441"/>
      <c r="I21" s="441"/>
      <c r="J21" s="441"/>
      <c r="K21" s="441"/>
      <c r="L21" s="441"/>
      <c r="M21" s="441"/>
      <c r="N21" s="441"/>
      <c r="O21" s="441"/>
      <c r="P21" s="462" t="s">
        <v>727</v>
      </c>
    </row>
    <row r="22" spans="1:16" s="450" customFormat="1" ht="18" customHeight="1">
      <c r="A22" s="446" t="s">
        <v>448</v>
      </c>
      <c r="B22" s="447" t="s">
        <v>445</v>
      </c>
      <c r="C22" s="448"/>
      <c r="D22" s="449"/>
      <c r="E22" s="449"/>
      <c r="F22" s="449"/>
      <c r="G22" s="449"/>
      <c r="H22" s="449"/>
      <c r="I22" s="449"/>
      <c r="J22" s="449"/>
      <c r="K22" s="449"/>
      <c r="L22" s="449"/>
      <c r="M22" s="449"/>
      <c r="N22" s="449"/>
      <c r="O22" s="449"/>
      <c r="P22" s="462" t="s">
        <v>727</v>
      </c>
    </row>
    <row r="23" spans="1:16" s="450" customFormat="1" ht="32.25" customHeight="1">
      <c r="A23" s="446" t="s">
        <v>449</v>
      </c>
      <c r="B23" s="447" t="s">
        <v>446</v>
      </c>
      <c r="C23" s="448"/>
      <c r="D23" s="449"/>
      <c r="E23" s="449"/>
      <c r="F23" s="449"/>
      <c r="G23" s="449"/>
      <c r="H23" s="449"/>
      <c r="I23" s="449"/>
      <c r="J23" s="449"/>
      <c r="K23" s="449"/>
      <c r="L23" s="449"/>
      <c r="M23" s="449"/>
      <c r="N23" s="449"/>
      <c r="O23" s="449"/>
      <c r="P23" s="461" t="s">
        <v>712</v>
      </c>
    </row>
    <row r="24" spans="1:16" s="450" customFormat="1" ht="47.25" customHeight="1">
      <c r="A24" s="446" t="s">
        <v>534</v>
      </c>
      <c r="B24" s="493" t="s">
        <v>533</v>
      </c>
      <c r="C24" s="493"/>
      <c r="D24" s="493"/>
      <c r="E24" s="493"/>
      <c r="F24" s="493"/>
      <c r="G24" s="493"/>
      <c r="H24" s="493"/>
      <c r="I24" s="493"/>
      <c r="J24" s="493"/>
      <c r="K24" s="493"/>
      <c r="L24" s="493"/>
      <c r="M24" s="493"/>
      <c r="N24" s="493"/>
      <c r="O24" s="493"/>
      <c r="P24" s="489" t="s">
        <v>743</v>
      </c>
    </row>
    <row r="25" spans="1:16" s="442" customFormat="1" ht="27.75" customHeight="1">
      <c r="A25" s="443" t="s">
        <v>454</v>
      </c>
      <c r="B25" s="181" t="s">
        <v>450</v>
      </c>
      <c r="C25" s="451"/>
      <c r="D25" s="441"/>
      <c r="E25" s="441"/>
      <c r="F25" s="441"/>
      <c r="G25" s="441"/>
      <c r="H25" s="441"/>
      <c r="I25" s="441"/>
      <c r="J25" s="441"/>
      <c r="K25" s="441"/>
      <c r="L25" s="441"/>
      <c r="M25" s="441"/>
      <c r="N25" s="441"/>
      <c r="O25" s="441"/>
      <c r="P25" s="462" t="s">
        <v>727</v>
      </c>
    </row>
    <row r="26" spans="1:16" s="450" customFormat="1" ht="18" customHeight="1">
      <c r="A26" s="446" t="s">
        <v>455</v>
      </c>
      <c r="B26" s="447" t="s">
        <v>451</v>
      </c>
      <c r="C26" s="448"/>
      <c r="D26" s="449"/>
      <c r="E26" s="449"/>
      <c r="F26" s="449"/>
      <c r="G26" s="449"/>
      <c r="H26" s="449"/>
      <c r="I26" s="449"/>
      <c r="J26" s="449"/>
      <c r="K26" s="449"/>
      <c r="L26" s="449"/>
      <c r="M26" s="449"/>
      <c r="N26" s="449"/>
      <c r="O26" s="449"/>
      <c r="P26" s="462" t="s">
        <v>749</v>
      </c>
    </row>
    <row r="27" spans="1:16" s="450" customFormat="1" ht="27.75" customHeight="1">
      <c r="A27" s="446" t="s">
        <v>535</v>
      </c>
      <c r="B27" s="448" t="s">
        <v>536</v>
      </c>
      <c r="C27" s="448"/>
      <c r="D27" s="448"/>
      <c r="E27" s="448"/>
      <c r="F27" s="448"/>
      <c r="G27" s="448"/>
      <c r="H27" s="448"/>
      <c r="I27" s="448"/>
      <c r="J27" s="448"/>
      <c r="K27" s="448"/>
      <c r="L27" s="448"/>
      <c r="M27" s="449"/>
      <c r="N27" s="449"/>
      <c r="O27" s="449"/>
      <c r="P27" s="461" t="s">
        <v>727</v>
      </c>
    </row>
    <row r="28" spans="1:16" s="442" customFormat="1" ht="27.75" customHeight="1">
      <c r="A28" s="443" t="s">
        <v>456</v>
      </c>
      <c r="B28" s="181" t="s">
        <v>452</v>
      </c>
      <c r="C28" s="451"/>
      <c r="D28" s="441"/>
      <c r="E28" s="441"/>
      <c r="F28" s="441"/>
      <c r="G28" s="441"/>
      <c r="H28" s="441"/>
      <c r="I28" s="441"/>
      <c r="J28" s="441"/>
      <c r="K28" s="441"/>
      <c r="L28" s="441"/>
      <c r="M28" s="441"/>
      <c r="N28" s="441"/>
      <c r="O28" s="441"/>
      <c r="P28" s="461" t="s">
        <v>718</v>
      </c>
    </row>
    <row r="29" spans="1:16" s="450" customFormat="1" ht="18" customHeight="1">
      <c r="A29" s="446" t="s">
        <v>457</v>
      </c>
      <c r="B29" s="447" t="s">
        <v>453</v>
      </c>
      <c r="C29" s="448"/>
      <c r="D29" s="449"/>
      <c r="E29" s="449"/>
      <c r="F29" s="449"/>
      <c r="G29" s="449"/>
      <c r="H29" s="449"/>
      <c r="I29" s="449"/>
      <c r="J29" s="449"/>
      <c r="K29" s="449"/>
      <c r="L29" s="449"/>
      <c r="M29" s="449"/>
      <c r="N29" s="449"/>
      <c r="O29" s="449"/>
      <c r="P29" s="461" t="s">
        <v>718</v>
      </c>
    </row>
    <row r="30" spans="1:16" ht="18" customHeight="1">
      <c r="A30" s="444"/>
      <c r="B30" s="180"/>
      <c r="C30" s="180"/>
      <c r="D30" s="180"/>
      <c r="E30" s="180"/>
      <c r="F30" s="180"/>
      <c r="G30" s="180"/>
      <c r="H30" s="180"/>
      <c r="I30" s="180"/>
      <c r="J30" s="180"/>
      <c r="K30" s="180"/>
      <c r="L30" s="180"/>
      <c r="M30" s="180"/>
      <c r="N30" s="180"/>
      <c r="O30" s="180"/>
      <c r="P30" s="462"/>
    </row>
  </sheetData>
  <sheetProtection password="CCE3" sheet="1" objects="1" scenarios="1"/>
  <mergeCells count="3">
    <mergeCell ref="A1:P1"/>
    <mergeCell ref="B2:N2"/>
    <mergeCell ref="B24:O24"/>
  </mergeCells>
  <hyperlinks>
    <hyperlink ref="A3" location="DEMOGRAFÍA_1!A1" display="DEMOGRAFÍA_1"/>
    <hyperlink ref="A4" location="DEMOGRAFÍA_2!A1" display="DEMOGRAFÍA_2"/>
    <hyperlink ref="A5" location="TURISMO_1!A1" display="TURISMO_1"/>
    <hyperlink ref="A6" location="TURISMO_2!A1" display="TURISMO_2"/>
    <hyperlink ref="A7" location="TURISMO_3!A1" display="TURISMO_3"/>
    <hyperlink ref="A8" location="PARO_1!A1" display="PARO_1"/>
    <hyperlink ref="A9" location="PARO_2!A1" display="PARO_2"/>
    <hyperlink ref="A10" location="PARO_3!A1" display="PARO_3"/>
    <hyperlink ref="A11" location="PARO_4!A1" display="PARO_4"/>
    <hyperlink ref="A12" location="PARO_5!A1" display="PARO_5"/>
    <hyperlink ref="A13" location="PARO_6!A1" display="PARO_6"/>
    <hyperlink ref="A14" location="PARO_7!A1" display="PARO_7"/>
    <hyperlink ref="A15" location="PARO_8!A1" display="PARO_8"/>
    <hyperlink ref="A17" location="CONTRATOS_1!A1" display="CONTRATOS_1"/>
    <hyperlink ref="A18" location="CONTRATOS_2!A1" display="CONTRATOS_2"/>
    <hyperlink ref="A19" location="CONTRATOS_3!A1" display="CONTRATOS_3"/>
    <hyperlink ref="A20" location="CONTRATOS_4!A1" display="CONTRATOS_4"/>
    <hyperlink ref="A21" location="IPC_1!A1" display="IPC_1"/>
    <hyperlink ref="A22" location="IPC_2!A1" display="IPC_2"/>
    <hyperlink ref="A23" location="REF!A1" display="REF"/>
    <hyperlink ref="A24" location="PIB_2!A1" display="PIB_2"/>
    <hyperlink ref="A25" location="'AFILIADOS S.S._1'!A1" display="AFILIADOS S.S._1"/>
    <hyperlink ref="A26" location="AFILIADOS_S.S._2!A1" display="AFILIADOS S.S._2"/>
    <hyperlink ref="A28" location="EPA_1!A1" display="EPA_1"/>
    <hyperlink ref="A29" location="EPA_2!A1" display="EPA_2"/>
    <hyperlink ref="A16" location="ERTES!A1" display="ERTES"/>
    <hyperlink ref="A24" location="PIB!A1" display="PIB"/>
    <hyperlink ref="A27" location="'EMPRESAS S.S.'!A1" display="EMPRESAS S.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U41"/>
  <sheetViews>
    <sheetView showGridLines="0" zoomScale="80" zoomScaleNormal="80" workbookViewId="0">
      <selection sqref="A1:I1"/>
    </sheetView>
  </sheetViews>
  <sheetFormatPr baseColWidth="10" defaultRowHeight="15"/>
  <cols>
    <col min="1" max="1" width="25.5703125" bestFit="1" customWidth="1"/>
    <col min="4" max="4" width="13.5703125" customWidth="1"/>
    <col min="5" max="5" width="15.140625" customWidth="1"/>
    <col min="6" max="6" width="12.7109375" customWidth="1"/>
    <col min="8" max="8" width="12.5703125" customWidth="1"/>
    <col min="9" max="9" width="12.42578125" customWidth="1"/>
  </cols>
  <sheetData>
    <row r="1" spans="1:21" ht="25.5" customHeight="1">
      <c r="A1" s="519" t="s">
        <v>422</v>
      </c>
      <c r="B1" s="519"/>
      <c r="C1" s="519"/>
      <c r="D1" s="519"/>
      <c r="E1" s="519"/>
      <c r="F1" s="519"/>
      <c r="G1" s="519"/>
      <c r="H1" s="519"/>
      <c r="I1" s="519"/>
    </row>
    <row r="2" spans="1:21" ht="31.5" customHeight="1" thickBot="1">
      <c r="A2" s="40" t="s">
        <v>106</v>
      </c>
      <c r="B2" s="41" t="s">
        <v>146</v>
      </c>
      <c r="C2" s="41" t="s">
        <v>145</v>
      </c>
      <c r="D2" s="41" t="s">
        <v>144</v>
      </c>
      <c r="E2" s="41" t="s">
        <v>143</v>
      </c>
      <c r="F2" s="41" t="s">
        <v>142</v>
      </c>
      <c r="G2" s="42" t="s">
        <v>605</v>
      </c>
      <c r="H2" s="40" t="s">
        <v>114</v>
      </c>
      <c r="I2" s="41" t="s">
        <v>115</v>
      </c>
    </row>
    <row r="3" spans="1:21">
      <c r="A3" s="39"/>
      <c r="B3" s="67"/>
      <c r="C3" s="67"/>
      <c r="D3" s="67"/>
      <c r="E3" s="67"/>
      <c r="F3" s="67"/>
      <c r="G3" s="66"/>
      <c r="H3" s="65"/>
      <c r="I3" s="43"/>
    </row>
    <row r="4" spans="1:21">
      <c r="A4" s="39" t="s">
        <v>574</v>
      </c>
      <c r="B4" s="46">
        <v>6</v>
      </c>
      <c r="C4" s="46">
        <v>4492</v>
      </c>
      <c r="D4" s="46">
        <v>889</v>
      </c>
      <c r="E4" s="46">
        <v>149</v>
      </c>
      <c r="F4" s="46">
        <v>148</v>
      </c>
      <c r="G4" s="50">
        <v>5684</v>
      </c>
      <c r="H4" s="46">
        <v>3099</v>
      </c>
      <c r="I4" s="64">
        <f t="shared" ref="I4:I34" si="0">G4*100/H4-100</f>
        <v>83.414004517586307</v>
      </c>
      <c r="L4" s="364"/>
      <c r="M4" s="364"/>
      <c r="N4" s="364"/>
      <c r="O4" s="6"/>
      <c r="P4" s="364"/>
      <c r="Q4" s="364"/>
      <c r="R4" s="364"/>
      <c r="S4" s="6"/>
      <c r="T4" s="364"/>
      <c r="U4" s="364"/>
    </row>
    <row r="5" spans="1:21">
      <c r="A5" s="39" t="s">
        <v>575</v>
      </c>
      <c r="B5" s="46">
        <v>0</v>
      </c>
      <c r="C5" s="46">
        <v>311</v>
      </c>
      <c r="D5" s="46">
        <v>229</v>
      </c>
      <c r="E5" s="46">
        <v>40</v>
      </c>
      <c r="F5" s="46">
        <v>50</v>
      </c>
      <c r="G5" s="50">
        <v>630</v>
      </c>
      <c r="H5" s="46">
        <v>516</v>
      </c>
      <c r="I5" s="64">
        <f t="shared" si="0"/>
        <v>22.093023255813947</v>
      </c>
      <c r="L5" s="364"/>
      <c r="M5" s="364"/>
      <c r="N5" s="364"/>
      <c r="O5" s="364"/>
      <c r="P5" s="364"/>
      <c r="Q5" s="364"/>
      <c r="R5" s="364"/>
      <c r="S5" s="364"/>
      <c r="T5" s="364"/>
      <c r="U5" s="364"/>
    </row>
    <row r="6" spans="1:21">
      <c r="A6" s="39" t="s">
        <v>576</v>
      </c>
      <c r="B6" s="46">
        <v>1</v>
      </c>
      <c r="C6" s="46">
        <v>587</v>
      </c>
      <c r="D6" s="46">
        <v>265</v>
      </c>
      <c r="E6" s="46">
        <v>35</v>
      </c>
      <c r="F6" s="46">
        <v>47</v>
      </c>
      <c r="G6" s="50">
        <v>935</v>
      </c>
      <c r="H6" s="46">
        <v>701</v>
      </c>
      <c r="I6" s="64">
        <f t="shared" si="0"/>
        <v>33.380884450784606</v>
      </c>
      <c r="L6" s="364"/>
      <c r="M6" s="364"/>
      <c r="N6" s="364"/>
      <c r="O6" s="364"/>
      <c r="P6" s="364"/>
      <c r="Q6" s="364"/>
      <c r="R6" s="364"/>
      <c r="S6" s="364"/>
      <c r="T6" s="364"/>
      <c r="U6" s="364"/>
    </row>
    <row r="7" spans="1:21">
      <c r="A7" s="39" t="s">
        <v>577</v>
      </c>
      <c r="B7" s="46">
        <v>17</v>
      </c>
      <c r="C7" s="46">
        <v>9900</v>
      </c>
      <c r="D7" s="46">
        <v>1883</v>
      </c>
      <c r="E7" s="46">
        <v>272</v>
      </c>
      <c r="F7" s="46">
        <v>270</v>
      </c>
      <c r="G7" s="50">
        <v>12342</v>
      </c>
      <c r="H7" s="46">
        <v>7327</v>
      </c>
      <c r="I7" s="64">
        <f t="shared" si="0"/>
        <v>68.44547563805105</v>
      </c>
      <c r="L7" s="364"/>
      <c r="M7" s="364"/>
      <c r="N7" s="364"/>
      <c r="O7" s="6"/>
      <c r="P7" s="6"/>
      <c r="Q7" s="364"/>
      <c r="R7" s="364"/>
      <c r="S7" s="6"/>
      <c r="T7" s="364"/>
      <c r="U7" s="364"/>
    </row>
    <row r="8" spans="1:21">
      <c r="A8" s="39" t="s">
        <v>578</v>
      </c>
      <c r="B8" s="46">
        <v>1</v>
      </c>
      <c r="C8" s="46">
        <v>297</v>
      </c>
      <c r="D8" s="46">
        <v>241</v>
      </c>
      <c r="E8" s="46">
        <v>22</v>
      </c>
      <c r="F8" s="46">
        <v>33</v>
      </c>
      <c r="G8" s="50">
        <v>594</v>
      </c>
      <c r="H8" s="46">
        <v>519</v>
      </c>
      <c r="I8" s="64">
        <f t="shared" si="0"/>
        <v>14.450867052023128</v>
      </c>
      <c r="L8" s="364"/>
      <c r="M8" s="364"/>
      <c r="N8" s="364"/>
      <c r="O8" s="364"/>
      <c r="P8" s="364"/>
      <c r="Q8" s="364"/>
      <c r="R8" s="364"/>
      <c r="S8" s="364"/>
      <c r="T8" s="364"/>
      <c r="U8" s="364"/>
    </row>
    <row r="9" spans="1:21">
      <c r="A9" s="39" t="s">
        <v>579</v>
      </c>
      <c r="B9" s="46">
        <v>1</v>
      </c>
      <c r="C9" s="46">
        <v>1358</v>
      </c>
      <c r="D9" s="46">
        <v>1018</v>
      </c>
      <c r="E9" s="46">
        <v>228</v>
      </c>
      <c r="F9" s="46">
        <v>194</v>
      </c>
      <c r="G9" s="50">
        <v>2799</v>
      </c>
      <c r="H9" s="46">
        <v>2319</v>
      </c>
      <c r="I9" s="64">
        <f t="shared" si="0"/>
        <v>20.698576972833123</v>
      </c>
      <c r="L9" s="364"/>
      <c r="M9" s="364"/>
      <c r="N9" s="364"/>
      <c r="O9" s="6"/>
      <c r="P9" s="6"/>
      <c r="Q9" s="364"/>
      <c r="R9" s="364"/>
      <c r="S9" s="6"/>
      <c r="T9" s="364"/>
      <c r="U9" s="364"/>
    </row>
    <row r="10" spans="1:21">
      <c r="A10" s="39" t="s">
        <v>580</v>
      </c>
      <c r="B10" s="46">
        <v>2</v>
      </c>
      <c r="C10" s="46">
        <v>713</v>
      </c>
      <c r="D10" s="46">
        <v>593</v>
      </c>
      <c r="E10" s="46">
        <v>158</v>
      </c>
      <c r="F10" s="46">
        <v>92</v>
      </c>
      <c r="G10" s="50">
        <v>1558</v>
      </c>
      <c r="H10" s="46">
        <v>1372</v>
      </c>
      <c r="I10" s="64">
        <f t="shared" si="0"/>
        <v>13.556851311953352</v>
      </c>
      <c r="L10" s="364"/>
      <c r="M10" s="364"/>
      <c r="N10" s="364"/>
      <c r="O10" s="364"/>
      <c r="P10" s="364"/>
      <c r="Q10" s="364"/>
      <c r="R10" s="364"/>
      <c r="S10" s="6"/>
      <c r="T10" s="364"/>
      <c r="U10" s="364"/>
    </row>
    <row r="11" spans="1:21">
      <c r="A11" s="39" t="s">
        <v>581</v>
      </c>
      <c r="B11" s="46">
        <v>1</v>
      </c>
      <c r="C11" s="46">
        <v>430</v>
      </c>
      <c r="D11" s="46">
        <v>440</v>
      </c>
      <c r="E11" s="46">
        <v>68</v>
      </c>
      <c r="F11" s="46">
        <v>60</v>
      </c>
      <c r="G11" s="50">
        <v>999</v>
      </c>
      <c r="H11" s="46">
        <v>850</v>
      </c>
      <c r="I11" s="64">
        <f t="shared" si="0"/>
        <v>17.529411764705884</v>
      </c>
      <c r="L11" s="364"/>
      <c r="M11" s="364"/>
      <c r="N11" s="364"/>
      <c r="O11" s="364"/>
      <c r="P11" s="364"/>
      <c r="Q11" s="364"/>
      <c r="R11" s="364"/>
      <c r="S11" s="364"/>
      <c r="T11" s="364"/>
      <c r="U11" s="364"/>
    </row>
    <row r="12" spans="1:21">
      <c r="A12" s="39" t="s">
        <v>582</v>
      </c>
      <c r="B12" s="46">
        <v>0</v>
      </c>
      <c r="C12" s="46">
        <v>218</v>
      </c>
      <c r="D12" s="46">
        <v>131</v>
      </c>
      <c r="E12" s="46">
        <v>10</v>
      </c>
      <c r="F12" s="46">
        <v>7</v>
      </c>
      <c r="G12" s="50">
        <v>366</v>
      </c>
      <c r="H12" s="46">
        <v>294</v>
      </c>
      <c r="I12" s="64">
        <f t="shared" si="0"/>
        <v>24.489795918367349</v>
      </c>
      <c r="L12" s="364"/>
      <c r="M12" s="364"/>
      <c r="N12" s="364"/>
      <c r="O12" s="364"/>
      <c r="P12" s="364"/>
      <c r="Q12" s="364"/>
      <c r="R12" s="364"/>
      <c r="S12" s="364"/>
      <c r="T12" s="364"/>
      <c r="U12" s="364"/>
    </row>
    <row r="13" spans="1:21">
      <c r="A13" s="39" t="s">
        <v>583</v>
      </c>
      <c r="B13" s="46">
        <v>0</v>
      </c>
      <c r="C13" s="46">
        <v>154</v>
      </c>
      <c r="D13" s="46">
        <v>104</v>
      </c>
      <c r="E13" s="46">
        <v>24</v>
      </c>
      <c r="F13" s="46">
        <v>20</v>
      </c>
      <c r="G13" s="50">
        <v>302</v>
      </c>
      <c r="H13" s="46">
        <v>251</v>
      </c>
      <c r="I13" s="64">
        <f t="shared" si="0"/>
        <v>20.318725099601593</v>
      </c>
      <c r="L13" s="364"/>
      <c r="M13" s="364"/>
      <c r="N13" s="364"/>
      <c r="O13" s="364"/>
      <c r="P13" s="364"/>
      <c r="Q13" s="364"/>
      <c r="R13" s="364"/>
      <c r="S13" s="364"/>
      <c r="T13" s="364"/>
      <c r="U13" s="364"/>
    </row>
    <row r="14" spans="1:21">
      <c r="A14" s="39" t="s">
        <v>584</v>
      </c>
      <c r="B14" s="46">
        <v>0</v>
      </c>
      <c r="C14" s="46">
        <v>299</v>
      </c>
      <c r="D14" s="46">
        <v>248</v>
      </c>
      <c r="E14" s="46">
        <v>20</v>
      </c>
      <c r="F14" s="46">
        <v>55</v>
      </c>
      <c r="G14" s="50">
        <v>622</v>
      </c>
      <c r="H14" s="46">
        <v>511</v>
      </c>
      <c r="I14" s="64">
        <f t="shared" si="0"/>
        <v>21.722113502935414</v>
      </c>
      <c r="L14" s="364"/>
      <c r="M14" s="364"/>
      <c r="N14" s="364"/>
      <c r="O14" s="364"/>
      <c r="P14" s="364"/>
      <c r="Q14" s="364"/>
      <c r="R14" s="364"/>
      <c r="S14" s="364"/>
      <c r="T14" s="364"/>
      <c r="U14" s="364"/>
    </row>
    <row r="15" spans="1:21">
      <c r="A15" s="39" t="s">
        <v>585</v>
      </c>
      <c r="B15" s="46">
        <v>10</v>
      </c>
      <c r="C15" s="46">
        <v>5491</v>
      </c>
      <c r="D15" s="46">
        <v>1375</v>
      </c>
      <c r="E15" s="46">
        <v>250</v>
      </c>
      <c r="F15" s="46">
        <v>191</v>
      </c>
      <c r="G15" s="50">
        <v>7317</v>
      </c>
      <c r="H15" s="46">
        <v>4545</v>
      </c>
      <c r="I15" s="64">
        <f t="shared" si="0"/>
        <v>60.990099009901002</v>
      </c>
      <c r="L15" s="364"/>
      <c r="M15" s="364"/>
      <c r="N15" s="364"/>
      <c r="O15" s="6"/>
      <c r="P15" s="6"/>
      <c r="Q15" s="364"/>
      <c r="R15" s="364"/>
      <c r="S15" s="6"/>
      <c r="T15" s="364"/>
      <c r="U15" s="364"/>
    </row>
    <row r="16" spans="1:21">
      <c r="A16" s="39" t="s">
        <v>586</v>
      </c>
      <c r="B16" s="46">
        <v>5</v>
      </c>
      <c r="C16" s="46">
        <v>1945</v>
      </c>
      <c r="D16" s="46">
        <v>597</v>
      </c>
      <c r="E16" s="46">
        <v>84</v>
      </c>
      <c r="F16" s="46">
        <v>101</v>
      </c>
      <c r="G16" s="50">
        <v>2732</v>
      </c>
      <c r="H16" s="46">
        <v>1814</v>
      </c>
      <c r="I16" s="64">
        <f t="shared" si="0"/>
        <v>50.606394707828002</v>
      </c>
      <c r="L16" s="364"/>
      <c r="M16" s="364"/>
      <c r="N16" s="364"/>
      <c r="O16" s="6"/>
      <c r="P16" s="364"/>
      <c r="Q16" s="364"/>
      <c r="R16" s="364"/>
      <c r="S16" s="6"/>
      <c r="T16" s="364"/>
      <c r="U16" s="364"/>
    </row>
    <row r="17" spans="1:21">
      <c r="A17" s="39" t="s">
        <v>587</v>
      </c>
      <c r="B17" s="46">
        <v>1</v>
      </c>
      <c r="C17" s="46">
        <v>1396</v>
      </c>
      <c r="D17" s="46">
        <v>941</v>
      </c>
      <c r="E17" s="46">
        <v>145</v>
      </c>
      <c r="F17" s="46">
        <v>185</v>
      </c>
      <c r="G17" s="50">
        <v>2668</v>
      </c>
      <c r="H17" s="46">
        <v>2249</v>
      </c>
      <c r="I17" s="64">
        <f t="shared" si="0"/>
        <v>18.630502445531349</v>
      </c>
      <c r="L17" s="364"/>
      <c r="M17" s="364"/>
      <c r="N17" s="364"/>
      <c r="O17" s="6"/>
      <c r="P17" s="364"/>
      <c r="Q17" s="364"/>
      <c r="R17" s="364"/>
      <c r="S17" s="6"/>
      <c r="T17" s="364"/>
      <c r="U17" s="364"/>
    </row>
    <row r="18" spans="1:21">
      <c r="A18" s="39" t="s">
        <v>588</v>
      </c>
      <c r="B18" s="46">
        <v>1</v>
      </c>
      <c r="C18" s="46">
        <v>1689</v>
      </c>
      <c r="D18" s="46">
        <v>1208</v>
      </c>
      <c r="E18" s="46">
        <v>148</v>
      </c>
      <c r="F18" s="46">
        <v>231</v>
      </c>
      <c r="G18" s="50">
        <v>3277</v>
      </c>
      <c r="H18" s="46">
        <v>2596</v>
      </c>
      <c r="I18" s="64">
        <f t="shared" si="0"/>
        <v>26.232665639445301</v>
      </c>
      <c r="L18" s="364"/>
      <c r="M18" s="364"/>
      <c r="N18" s="364"/>
      <c r="O18" s="6"/>
      <c r="P18" s="6"/>
      <c r="Q18" s="364"/>
      <c r="R18" s="364"/>
      <c r="S18" s="6"/>
      <c r="T18" s="364"/>
      <c r="U18" s="364"/>
    </row>
    <row r="19" spans="1:21">
      <c r="A19" s="39" t="s">
        <v>589</v>
      </c>
      <c r="B19" s="46">
        <v>0</v>
      </c>
      <c r="C19" s="46">
        <v>288</v>
      </c>
      <c r="D19" s="46">
        <v>258</v>
      </c>
      <c r="E19" s="46">
        <v>29</v>
      </c>
      <c r="F19" s="46">
        <v>49</v>
      </c>
      <c r="G19" s="50">
        <v>624</v>
      </c>
      <c r="H19" s="46">
        <v>549</v>
      </c>
      <c r="I19" s="64">
        <f t="shared" si="0"/>
        <v>13.661202185792348</v>
      </c>
      <c r="L19" s="364"/>
      <c r="M19" s="364"/>
      <c r="N19" s="364"/>
      <c r="O19" s="364"/>
      <c r="P19" s="364"/>
      <c r="Q19" s="364"/>
      <c r="R19" s="364"/>
      <c r="S19" s="364"/>
      <c r="T19" s="364"/>
      <c r="U19" s="364"/>
    </row>
    <row r="20" spans="1:21">
      <c r="A20" s="39" t="s">
        <v>590</v>
      </c>
      <c r="B20" s="46">
        <v>15</v>
      </c>
      <c r="C20" s="46">
        <v>9264</v>
      </c>
      <c r="D20" s="46">
        <v>7773</v>
      </c>
      <c r="E20" s="46">
        <v>1587</v>
      </c>
      <c r="F20" s="46">
        <v>1278</v>
      </c>
      <c r="G20" s="50">
        <v>19917</v>
      </c>
      <c r="H20" s="46">
        <v>16555</v>
      </c>
      <c r="I20" s="64">
        <f t="shared" si="0"/>
        <v>20.308064028994266</v>
      </c>
      <c r="L20" s="364"/>
      <c r="M20" s="364"/>
      <c r="N20" s="364"/>
      <c r="O20" s="6"/>
      <c r="P20" s="6"/>
      <c r="Q20" s="6"/>
      <c r="R20" s="6"/>
      <c r="S20" s="6"/>
      <c r="T20" s="364"/>
      <c r="U20" s="364"/>
    </row>
    <row r="21" spans="1:21">
      <c r="A21" s="39" t="s">
        <v>591</v>
      </c>
      <c r="B21" s="46">
        <v>1</v>
      </c>
      <c r="C21" s="46">
        <v>508</v>
      </c>
      <c r="D21" s="46">
        <v>546</v>
      </c>
      <c r="E21" s="46">
        <v>70</v>
      </c>
      <c r="F21" s="46">
        <v>96</v>
      </c>
      <c r="G21" s="50">
        <v>1221</v>
      </c>
      <c r="H21" s="46">
        <v>1029</v>
      </c>
      <c r="I21" s="64">
        <f t="shared" si="0"/>
        <v>18.658892128279888</v>
      </c>
      <c r="L21" s="364"/>
      <c r="M21" s="364"/>
      <c r="N21" s="364"/>
      <c r="O21" s="364"/>
      <c r="P21" s="364"/>
      <c r="Q21" s="364"/>
      <c r="R21" s="364"/>
      <c r="S21" s="6"/>
      <c r="T21" s="364"/>
      <c r="U21" s="364"/>
    </row>
    <row r="22" spans="1:21">
      <c r="A22" s="39" t="s">
        <v>592</v>
      </c>
      <c r="B22" s="46">
        <v>6</v>
      </c>
      <c r="C22" s="46">
        <v>2744</v>
      </c>
      <c r="D22" s="46">
        <v>1997</v>
      </c>
      <c r="E22" s="46">
        <v>344</v>
      </c>
      <c r="F22" s="46">
        <v>346</v>
      </c>
      <c r="G22" s="50">
        <v>5437</v>
      </c>
      <c r="H22" s="46">
        <v>4364</v>
      </c>
      <c r="I22" s="64">
        <f t="shared" si="0"/>
        <v>24.58753437213565</v>
      </c>
      <c r="L22" s="364"/>
      <c r="M22" s="364"/>
      <c r="N22" s="364"/>
      <c r="O22" s="6"/>
      <c r="P22" s="6"/>
      <c r="Q22" s="364"/>
      <c r="R22" s="364"/>
      <c r="S22" s="6"/>
      <c r="T22" s="364"/>
      <c r="U22" s="364"/>
    </row>
    <row r="23" spans="1:21">
      <c r="A23" s="39" t="s">
        <v>593</v>
      </c>
      <c r="B23" s="46">
        <v>4</v>
      </c>
      <c r="C23" s="46">
        <v>584</v>
      </c>
      <c r="D23" s="46">
        <v>569</v>
      </c>
      <c r="E23" s="46">
        <v>52</v>
      </c>
      <c r="F23" s="46">
        <v>90</v>
      </c>
      <c r="G23" s="50">
        <v>1299</v>
      </c>
      <c r="H23" s="46">
        <v>1052</v>
      </c>
      <c r="I23" s="64">
        <f t="shared" si="0"/>
        <v>23.479087452471489</v>
      </c>
      <c r="L23" s="364"/>
      <c r="M23" s="364"/>
      <c r="N23" s="364"/>
      <c r="O23" s="364"/>
      <c r="P23" s="364"/>
      <c r="Q23" s="364"/>
      <c r="R23" s="364"/>
      <c r="S23" s="6"/>
      <c r="T23" s="364"/>
      <c r="U23" s="364"/>
    </row>
    <row r="24" spans="1:21">
      <c r="A24" s="39" t="s">
        <v>594</v>
      </c>
      <c r="B24" s="46">
        <v>2</v>
      </c>
      <c r="C24" s="46">
        <v>2619</v>
      </c>
      <c r="D24" s="46">
        <v>1863</v>
      </c>
      <c r="E24" s="46">
        <v>249</v>
      </c>
      <c r="F24" s="46">
        <v>330</v>
      </c>
      <c r="G24" s="50">
        <v>5063</v>
      </c>
      <c r="H24" s="46">
        <v>4093</v>
      </c>
      <c r="I24" s="64">
        <f t="shared" si="0"/>
        <v>23.698998289763011</v>
      </c>
      <c r="L24" s="364"/>
      <c r="M24" s="364"/>
      <c r="N24" s="364"/>
      <c r="O24" s="6"/>
      <c r="P24" s="6"/>
      <c r="Q24" s="364"/>
      <c r="R24" s="364"/>
      <c r="S24" s="6"/>
      <c r="T24" s="364"/>
      <c r="U24" s="364"/>
    </row>
    <row r="25" spans="1:21">
      <c r="A25" s="39" t="s">
        <v>595</v>
      </c>
      <c r="B25" s="46">
        <v>1</v>
      </c>
      <c r="C25" s="46">
        <v>312</v>
      </c>
      <c r="D25" s="46">
        <v>230</v>
      </c>
      <c r="E25" s="46">
        <v>22</v>
      </c>
      <c r="F25" s="46">
        <v>30</v>
      </c>
      <c r="G25" s="50">
        <v>595</v>
      </c>
      <c r="H25" s="46">
        <v>525</v>
      </c>
      <c r="I25" s="64">
        <f t="shared" si="0"/>
        <v>13.333333333333329</v>
      </c>
      <c r="L25" s="364"/>
      <c r="M25" s="364"/>
      <c r="N25" s="364"/>
      <c r="O25" s="364"/>
      <c r="P25" s="364"/>
      <c r="Q25" s="364"/>
      <c r="R25" s="364"/>
      <c r="S25" s="364"/>
      <c r="T25" s="364"/>
      <c r="U25" s="364"/>
    </row>
    <row r="26" spans="1:21">
      <c r="A26" s="39" t="s">
        <v>596</v>
      </c>
      <c r="B26" s="46">
        <v>0</v>
      </c>
      <c r="C26" s="46">
        <v>2244</v>
      </c>
      <c r="D26" s="46">
        <v>1386</v>
      </c>
      <c r="E26" s="46">
        <v>248</v>
      </c>
      <c r="F26" s="46">
        <v>179</v>
      </c>
      <c r="G26" s="50">
        <v>4057</v>
      </c>
      <c r="H26" s="46">
        <v>3096</v>
      </c>
      <c r="I26" s="64">
        <f t="shared" si="0"/>
        <v>31.040051679586554</v>
      </c>
      <c r="L26" s="364"/>
      <c r="M26" s="364"/>
      <c r="N26" s="364"/>
      <c r="O26" s="6"/>
      <c r="P26" s="6"/>
      <c r="Q26" s="364"/>
      <c r="R26" s="364"/>
      <c r="S26" s="6"/>
      <c r="T26" s="364"/>
      <c r="U26" s="364"/>
    </row>
    <row r="27" spans="1:21">
      <c r="A27" s="39" t="s">
        <v>597</v>
      </c>
      <c r="B27" s="46">
        <v>0</v>
      </c>
      <c r="C27" s="46">
        <v>252</v>
      </c>
      <c r="D27" s="46">
        <v>266</v>
      </c>
      <c r="E27" s="46">
        <v>24</v>
      </c>
      <c r="F27" s="46">
        <v>46</v>
      </c>
      <c r="G27" s="50">
        <v>588</v>
      </c>
      <c r="H27" s="46">
        <v>523</v>
      </c>
      <c r="I27" s="64">
        <f t="shared" si="0"/>
        <v>12.428298279158696</v>
      </c>
      <c r="L27" s="364"/>
      <c r="M27" s="364"/>
      <c r="N27" s="364"/>
      <c r="O27" s="364"/>
      <c r="P27" s="364"/>
      <c r="Q27" s="364"/>
      <c r="R27" s="364"/>
      <c r="S27" s="364"/>
      <c r="T27" s="364"/>
      <c r="U27" s="364"/>
    </row>
    <row r="28" spans="1:21">
      <c r="A28" s="39" t="s">
        <v>598</v>
      </c>
      <c r="B28" s="46">
        <v>4</v>
      </c>
      <c r="C28" s="46">
        <v>1626</v>
      </c>
      <c r="D28" s="46">
        <v>432</v>
      </c>
      <c r="E28" s="46">
        <v>72</v>
      </c>
      <c r="F28" s="46">
        <v>58</v>
      </c>
      <c r="G28" s="50">
        <v>2192</v>
      </c>
      <c r="H28" s="46">
        <v>1358</v>
      </c>
      <c r="I28" s="64">
        <f t="shared" si="0"/>
        <v>61.413843888070687</v>
      </c>
      <c r="L28" s="364"/>
      <c r="M28" s="364"/>
      <c r="N28" s="364"/>
      <c r="O28" s="6"/>
      <c r="P28" s="364"/>
      <c r="Q28" s="364"/>
      <c r="R28" s="364"/>
      <c r="S28" s="6"/>
      <c r="T28" s="364"/>
      <c r="U28" s="364"/>
    </row>
    <row r="29" spans="1:21">
      <c r="A29" s="39" t="s">
        <v>599</v>
      </c>
      <c r="B29" s="46">
        <v>13</v>
      </c>
      <c r="C29" s="46">
        <v>13505</v>
      </c>
      <c r="D29" s="46">
        <v>9122</v>
      </c>
      <c r="E29" s="46">
        <v>2015</v>
      </c>
      <c r="F29" s="46">
        <v>1661</v>
      </c>
      <c r="G29" s="50">
        <v>26316</v>
      </c>
      <c r="H29" s="46">
        <v>21580</v>
      </c>
      <c r="I29" s="64">
        <f t="shared" si="0"/>
        <v>21.946246524559783</v>
      </c>
      <c r="L29" s="364"/>
      <c r="M29" s="364"/>
      <c r="N29" s="364"/>
      <c r="O29" s="6"/>
      <c r="P29" s="6"/>
      <c r="Q29" s="6"/>
      <c r="R29" s="6"/>
      <c r="S29" s="6"/>
      <c r="T29" s="364"/>
      <c r="U29" s="364"/>
    </row>
    <row r="30" spans="1:21">
      <c r="A30" s="39" t="s">
        <v>600</v>
      </c>
      <c r="B30" s="46">
        <v>2</v>
      </c>
      <c r="C30" s="46">
        <v>1030</v>
      </c>
      <c r="D30" s="46">
        <v>677</v>
      </c>
      <c r="E30" s="46">
        <v>116</v>
      </c>
      <c r="F30" s="46">
        <v>150</v>
      </c>
      <c r="G30" s="50">
        <v>1975</v>
      </c>
      <c r="H30" s="46">
        <v>1589</v>
      </c>
      <c r="I30" s="64">
        <f t="shared" si="0"/>
        <v>24.29200755191944</v>
      </c>
      <c r="L30" s="364"/>
      <c r="M30" s="364"/>
      <c r="N30" s="364"/>
      <c r="O30" s="6"/>
      <c r="P30" s="364"/>
      <c r="Q30" s="364"/>
      <c r="R30" s="364"/>
      <c r="S30" s="6"/>
      <c r="T30" s="364"/>
      <c r="U30" s="364"/>
    </row>
    <row r="31" spans="1:21">
      <c r="A31" s="39" t="s">
        <v>601</v>
      </c>
      <c r="B31" s="46">
        <v>1</v>
      </c>
      <c r="C31" s="46">
        <v>897</v>
      </c>
      <c r="D31" s="46">
        <v>194</v>
      </c>
      <c r="E31" s="46">
        <v>31</v>
      </c>
      <c r="F31" s="46">
        <v>34</v>
      </c>
      <c r="G31" s="50">
        <v>1157</v>
      </c>
      <c r="H31" s="46">
        <v>652</v>
      </c>
      <c r="I31" s="64">
        <f t="shared" si="0"/>
        <v>77.453987730061357</v>
      </c>
      <c r="L31" s="364"/>
      <c r="M31" s="364"/>
      <c r="N31" s="364"/>
      <c r="O31" s="364"/>
      <c r="P31" s="364"/>
      <c r="Q31" s="364"/>
      <c r="R31" s="364"/>
      <c r="S31" s="6"/>
      <c r="T31" s="364"/>
      <c r="U31" s="364"/>
    </row>
    <row r="32" spans="1:21">
      <c r="A32" s="39" t="s">
        <v>602</v>
      </c>
      <c r="B32" s="46">
        <v>4</v>
      </c>
      <c r="C32" s="46">
        <v>1357</v>
      </c>
      <c r="D32" s="46">
        <v>1324</v>
      </c>
      <c r="E32" s="46">
        <v>202</v>
      </c>
      <c r="F32" s="46">
        <v>195</v>
      </c>
      <c r="G32" s="50">
        <v>3082</v>
      </c>
      <c r="H32" s="46">
        <v>2686</v>
      </c>
      <c r="I32" s="64">
        <f t="shared" si="0"/>
        <v>14.743112434847362</v>
      </c>
      <c r="L32" s="364"/>
      <c r="M32" s="364"/>
      <c r="N32" s="364"/>
      <c r="O32" s="6"/>
      <c r="P32" s="6"/>
      <c r="Q32" s="364"/>
      <c r="R32" s="364"/>
      <c r="S32" s="6"/>
      <c r="T32" s="364"/>
      <c r="U32" s="364"/>
    </row>
    <row r="33" spans="1:21">
      <c r="A33" s="39" t="s">
        <v>603</v>
      </c>
      <c r="B33" s="46">
        <v>1</v>
      </c>
      <c r="C33" s="46">
        <v>411</v>
      </c>
      <c r="D33" s="46">
        <v>425</v>
      </c>
      <c r="E33" s="46">
        <v>128</v>
      </c>
      <c r="F33" s="46">
        <v>122</v>
      </c>
      <c r="G33" s="50">
        <v>1087</v>
      </c>
      <c r="H33" s="46">
        <v>924</v>
      </c>
      <c r="I33" s="64">
        <f t="shared" si="0"/>
        <v>17.640692640692635</v>
      </c>
      <c r="L33" s="364"/>
      <c r="M33" s="364"/>
      <c r="N33" s="364"/>
      <c r="O33" s="364"/>
      <c r="P33" s="364"/>
      <c r="Q33" s="364"/>
      <c r="R33" s="364"/>
      <c r="S33" s="6"/>
      <c r="T33" s="364"/>
      <c r="U33" s="364"/>
    </row>
    <row r="34" spans="1:21">
      <c r="A34" s="39" t="s">
        <v>604</v>
      </c>
      <c r="B34" s="46">
        <v>0</v>
      </c>
      <c r="C34" s="46">
        <v>130</v>
      </c>
      <c r="D34" s="46">
        <v>48</v>
      </c>
      <c r="E34" s="46">
        <v>8</v>
      </c>
      <c r="F34" s="46">
        <v>3</v>
      </c>
      <c r="G34" s="50">
        <v>189</v>
      </c>
      <c r="H34" s="46">
        <v>112</v>
      </c>
      <c r="I34" s="64">
        <f t="shared" si="0"/>
        <v>68.75</v>
      </c>
      <c r="L34" s="364"/>
      <c r="M34" s="364"/>
      <c r="N34" s="364"/>
      <c r="O34" s="364"/>
      <c r="P34" s="364"/>
      <c r="Q34" s="364"/>
      <c r="R34" s="364"/>
      <c r="S34" s="364"/>
      <c r="T34" s="364"/>
      <c r="U34" s="364"/>
    </row>
    <row r="35" spans="1:21">
      <c r="A35" s="39"/>
      <c r="B35" s="46"/>
      <c r="C35" s="46"/>
      <c r="D35" s="46"/>
      <c r="E35" s="46"/>
      <c r="F35" s="46"/>
      <c r="G35" s="46"/>
      <c r="H35" s="46"/>
      <c r="I35" s="64"/>
      <c r="L35" s="364"/>
      <c r="M35" s="364"/>
      <c r="N35" s="6"/>
      <c r="O35" s="6"/>
      <c r="P35" s="6"/>
      <c r="Q35" s="6"/>
      <c r="R35" s="6"/>
      <c r="S35" s="6"/>
    </row>
    <row r="36" spans="1:21">
      <c r="A36" s="52" t="s">
        <v>138</v>
      </c>
      <c r="B36" s="54">
        <f t="shared" ref="B36:H36" si="1">SUM(B4:B34)</f>
        <v>100</v>
      </c>
      <c r="C36" s="54">
        <f t="shared" si="1"/>
        <v>67051</v>
      </c>
      <c r="D36" s="54">
        <f t="shared" si="1"/>
        <v>37272</v>
      </c>
      <c r="E36" s="54">
        <f t="shared" si="1"/>
        <v>6850</v>
      </c>
      <c r="F36" s="54">
        <f t="shared" si="1"/>
        <v>6351</v>
      </c>
      <c r="G36" s="54">
        <f t="shared" si="1"/>
        <v>117624</v>
      </c>
      <c r="H36" s="54">
        <f t="shared" si="1"/>
        <v>89650</v>
      </c>
      <c r="I36" s="55">
        <f>G36*100/H36-100</f>
        <v>31.203569436698274</v>
      </c>
    </row>
    <row r="40" spans="1:21">
      <c r="A40" s="38" t="s">
        <v>103</v>
      </c>
      <c r="B40" s="38" t="s">
        <v>104</v>
      </c>
      <c r="C40" s="39"/>
      <c r="D40" s="39"/>
      <c r="E40" s="39"/>
      <c r="F40" s="39"/>
      <c r="G40" s="39"/>
      <c r="H40" s="39"/>
      <c r="I40" s="39"/>
    </row>
    <row r="41" spans="1:21">
      <c r="A41" s="38" t="s">
        <v>105</v>
      </c>
      <c r="B41" s="38" t="s">
        <v>47</v>
      </c>
      <c r="C41" s="39"/>
      <c r="D41" s="39"/>
      <c r="E41" s="39"/>
      <c r="F41" s="39"/>
      <c r="G41" s="39"/>
      <c r="H41" s="39"/>
      <c r="I41" s="39"/>
    </row>
  </sheetData>
  <sheetProtection password="CCE3" sheet="1" objects="1" scenarios="1"/>
  <mergeCells count="1">
    <mergeCell ref="A1:I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N28"/>
  <sheetViews>
    <sheetView showGridLines="0" zoomScale="80" zoomScaleNormal="80" workbookViewId="0">
      <selection activeCell="L14" sqref="L14"/>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1.28515625" customWidth="1"/>
  </cols>
  <sheetData>
    <row r="1" spans="1:14" ht="28.5" customHeight="1">
      <c r="A1" s="520" t="s">
        <v>728</v>
      </c>
      <c r="B1" s="520"/>
      <c r="C1" s="520"/>
      <c r="D1" s="520"/>
      <c r="E1" s="520"/>
      <c r="F1" s="520"/>
      <c r="G1" s="520"/>
    </row>
    <row r="2" spans="1:14" ht="33.75" customHeight="1">
      <c r="A2" s="60" t="s">
        <v>94</v>
      </c>
      <c r="B2" s="59" t="s">
        <v>175</v>
      </c>
      <c r="C2" s="59" t="s">
        <v>174</v>
      </c>
      <c r="D2" s="59" t="s">
        <v>173</v>
      </c>
      <c r="E2" s="60" t="s">
        <v>172</v>
      </c>
      <c r="F2" s="59" t="s">
        <v>171</v>
      </c>
      <c r="G2" s="61" t="s">
        <v>141</v>
      </c>
    </row>
    <row r="3" spans="1:14">
      <c r="A3" s="189" t="s">
        <v>727</v>
      </c>
      <c r="B3" s="135">
        <v>69</v>
      </c>
      <c r="C3" s="135">
        <v>49449</v>
      </c>
      <c r="D3" s="135">
        <v>29389</v>
      </c>
      <c r="E3" s="135">
        <v>5536</v>
      </c>
      <c r="F3" s="135">
        <v>5305</v>
      </c>
      <c r="G3" s="138">
        <v>89748</v>
      </c>
      <c r="I3" s="348"/>
      <c r="J3" s="6"/>
      <c r="K3" s="6"/>
      <c r="L3" s="6"/>
      <c r="M3" s="6"/>
      <c r="N3" s="6"/>
    </row>
    <row r="6" spans="1:14">
      <c r="H6" s="6"/>
      <c r="I6" s="135"/>
      <c r="J6" s="135"/>
      <c r="K6" s="135"/>
      <c r="L6" s="135"/>
      <c r="M6" s="135"/>
      <c r="N6" s="135"/>
    </row>
    <row r="7" spans="1:14">
      <c r="I7" s="135"/>
      <c r="J7" s="135"/>
      <c r="K7" s="135"/>
      <c r="L7" s="135"/>
      <c r="M7" s="135"/>
      <c r="N7" s="135"/>
    </row>
    <row r="10" spans="1:14">
      <c r="H10" s="135"/>
      <c r="I10" s="135"/>
      <c r="J10" s="135"/>
      <c r="K10" s="135"/>
      <c r="L10" s="135"/>
      <c r="M10" s="135"/>
    </row>
    <row r="27" spans="1:2">
      <c r="A27" s="38" t="s">
        <v>103</v>
      </c>
      <c r="B27" s="38" t="s">
        <v>104</v>
      </c>
    </row>
    <row r="28" spans="1:2">
      <c r="A28" s="38" t="s">
        <v>105</v>
      </c>
      <c r="B28" s="38" t="s">
        <v>47</v>
      </c>
    </row>
  </sheetData>
  <sheetProtection password="CCE3" sheet="1" objects="1" scenarios="1"/>
  <mergeCells count="1">
    <mergeCell ref="A1:G1"/>
  </mergeCells>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R34"/>
  <sheetViews>
    <sheetView showGridLines="0" zoomScale="80" zoomScaleNormal="80" workbookViewId="0">
      <selection activeCell="K13" sqref="K13"/>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520" t="s">
        <v>729</v>
      </c>
      <c r="B1" s="520"/>
      <c r="C1" s="520"/>
      <c r="D1" s="520"/>
      <c r="E1" s="520"/>
      <c r="F1" s="520"/>
      <c r="G1" s="520"/>
      <c r="H1" s="520"/>
      <c r="I1" s="520"/>
      <c r="J1" s="520"/>
      <c r="K1" s="520"/>
      <c r="L1" s="520"/>
    </row>
    <row r="2" spans="1:18" ht="96.75" customHeight="1">
      <c r="A2" s="60" t="s">
        <v>94</v>
      </c>
      <c r="B2" s="59" t="s">
        <v>147</v>
      </c>
      <c r="C2" s="60" t="s">
        <v>148</v>
      </c>
      <c r="D2" s="59" t="s">
        <v>149</v>
      </c>
      <c r="E2" s="60" t="s">
        <v>150</v>
      </c>
      <c r="F2" s="59" t="s">
        <v>151</v>
      </c>
      <c r="G2" s="60" t="s">
        <v>152</v>
      </c>
      <c r="H2" s="59" t="s">
        <v>153</v>
      </c>
      <c r="I2" s="60" t="s">
        <v>154</v>
      </c>
      <c r="J2" s="59" t="s">
        <v>155</v>
      </c>
      <c r="K2" s="60" t="s">
        <v>156</v>
      </c>
      <c r="L2" s="61" t="s">
        <v>141</v>
      </c>
    </row>
    <row r="3" spans="1:18">
      <c r="A3" s="189" t="s">
        <v>727</v>
      </c>
      <c r="B3" s="136">
        <v>48</v>
      </c>
      <c r="C3" s="136">
        <v>439</v>
      </c>
      <c r="D3" s="136">
        <v>4942</v>
      </c>
      <c r="E3" s="136">
        <v>5171</v>
      </c>
      <c r="F3" s="136">
        <v>9691</v>
      </c>
      <c r="G3" s="136">
        <v>31425</v>
      </c>
      <c r="H3" s="136">
        <v>1094</v>
      </c>
      <c r="I3" s="136">
        <v>8714</v>
      </c>
      <c r="J3" s="136">
        <v>3254</v>
      </c>
      <c r="K3" s="136">
        <v>24970</v>
      </c>
      <c r="L3" s="138">
        <v>89748</v>
      </c>
      <c r="M3" s="354"/>
      <c r="N3" s="354"/>
      <c r="O3" s="354"/>
      <c r="P3" s="354"/>
      <c r="Q3" s="354"/>
      <c r="R3" s="354"/>
    </row>
    <row r="8" spans="1:18">
      <c r="I8" s="6"/>
    </row>
    <row r="12" spans="1:18">
      <c r="H12" s="136"/>
      <c r="I12" s="136"/>
      <c r="J12" s="136"/>
      <c r="K12" s="136"/>
      <c r="L12" s="136"/>
      <c r="M12" s="136"/>
      <c r="N12" s="136"/>
      <c r="O12" s="136"/>
      <c r="P12" s="136"/>
      <c r="Q12" s="136"/>
      <c r="R12" s="136"/>
    </row>
    <row r="33" spans="1:2">
      <c r="A33" s="38" t="s">
        <v>103</v>
      </c>
      <c r="B33" s="38" t="s">
        <v>104</v>
      </c>
    </row>
    <row r="34" spans="1:2">
      <c r="A34" s="38" t="s">
        <v>105</v>
      </c>
      <c r="B34" s="38" t="s">
        <v>47</v>
      </c>
    </row>
  </sheetData>
  <sheetProtection password="CCE3" sheet="1" objects="1" scenarios="1"/>
  <mergeCells count="1">
    <mergeCell ref="A1:L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T30"/>
  <sheetViews>
    <sheetView showGridLines="0" zoomScale="80" zoomScaleNormal="80" workbookViewId="0">
      <selection activeCell="L18" sqref="L18"/>
    </sheetView>
  </sheetViews>
  <sheetFormatPr baseColWidth="10" defaultRowHeight="15"/>
  <cols>
    <col min="1" max="1" width="18.42578125" customWidth="1"/>
    <col min="2" max="4" width="16" customWidth="1"/>
  </cols>
  <sheetData>
    <row r="1" spans="1:20" ht="35.25" customHeight="1">
      <c r="A1" s="510" t="s">
        <v>273</v>
      </c>
      <c r="B1" s="510"/>
      <c r="C1" s="510"/>
      <c r="D1" s="510"/>
    </row>
    <row r="2" spans="1:20" ht="15.75">
      <c r="A2" s="521" t="s">
        <v>727</v>
      </c>
      <c r="B2" s="521"/>
      <c r="C2" s="521"/>
      <c r="D2" s="521"/>
    </row>
    <row r="3" spans="1:20" ht="15.75" customHeight="1">
      <c r="A3" s="109"/>
      <c r="B3" s="59" t="s">
        <v>158</v>
      </c>
      <c r="C3" s="60" t="s">
        <v>159</v>
      </c>
      <c r="D3" s="70" t="s">
        <v>160</v>
      </c>
      <c r="N3" s="522" t="s">
        <v>730</v>
      </c>
      <c r="O3" s="522"/>
      <c r="P3" s="522"/>
      <c r="Q3" s="522"/>
      <c r="R3" s="522"/>
      <c r="S3" s="522"/>
      <c r="T3" s="522"/>
    </row>
    <row r="4" spans="1:20">
      <c r="A4" s="215" t="s">
        <v>161</v>
      </c>
      <c r="B4" s="202">
        <v>4775</v>
      </c>
      <c r="C4" s="203">
        <v>6562</v>
      </c>
      <c r="D4" s="204">
        <v>11337</v>
      </c>
      <c r="N4" s="522"/>
      <c r="O4" s="522"/>
      <c r="P4" s="522"/>
      <c r="Q4" s="522"/>
      <c r="R4" s="522"/>
      <c r="S4" s="522"/>
      <c r="T4" s="522"/>
    </row>
    <row r="5" spans="1:20" ht="30" customHeight="1">
      <c r="A5" s="216" t="s">
        <v>162</v>
      </c>
      <c r="B5" s="205">
        <v>3890</v>
      </c>
      <c r="C5" s="206">
        <v>4933</v>
      </c>
      <c r="D5" s="207">
        <v>8823</v>
      </c>
      <c r="N5" s="522"/>
      <c r="O5" s="522"/>
      <c r="P5" s="522"/>
      <c r="Q5" s="522"/>
      <c r="R5" s="522"/>
      <c r="S5" s="522"/>
      <c r="T5" s="522"/>
    </row>
    <row r="6" spans="1:20" ht="30" customHeight="1">
      <c r="A6" s="217" t="s">
        <v>163</v>
      </c>
      <c r="B6" s="205">
        <v>36786</v>
      </c>
      <c r="C6" s="206">
        <v>49144</v>
      </c>
      <c r="D6" s="207">
        <v>85930</v>
      </c>
      <c r="N6" s="522"/>
      <c r="O6" s="522"/>
      <c r="P6" s="522"/>
      <c r="Q6" s="522"/>
      <c r="R6" s="522"/>
      <c r="S6" s="522"/>
      <c r="T6" s="522"/>
    </row>
    <row r="7" spans="1:20" ht="51" customHeight="1">
      <c r="A7" s="59" t="s">
        <v>164</v>
      </c>
      <c r="B7" s="208">
        <f>SUM(B4:B6)</f>
        <v>45451</v>
      </c>
      <c r="C7" s="209">
        <f>SUM(C4:C6)</f>
        <v>60639</v>
      </c>
      <c r="D7" s="210">
        <f>SUM(D4:D6)</f>
        <v>106090</v>
      </c>
      <c r="N7" s="522"/>
      <c r="O7" s="522"/>
      <c r="P7" s="522"/>
      <c r="Q7" s="522"/>
      <c r="R7" s="522"/>
      <c r="S7" s="522"/>
      <c r="T7" s="522"/>
    </row>
    <row r="8" spans="1:20">
      <c r="A8" s="215" t="s">
        <v>165</v>
      </c>
      <c r="B8" s="6">
        <v>733</v>
      </c>
      <c r="C8" s="6">
        <v>728</v>
      </c>
      <c r="D8" s="6">
        <v>1461</v>
      </c>
      <c r="N8" s="522"/>
      <c r="O8" s="522"/>
      <c r="P8" s="522"/>
      <c r="Q8" s="522"/>
      <c r="R8" s="522"/>
      <c r="S8" s="522"/>
      <c r="T8" s="522"/>
    </row>
    <row r="9" spans="1:20">
      <c r="A9" s="216" t="s">
        <v>166</v>
      </c>
      <c r="B9" s="6">
        <v>3649</v>
      </c>
      <c r="C9" s="6">
        <v>4679</v>
      </c>
      <c r="D9" s="6">
        <v>8328</v>
      </c>
      <c r="N9" s="522"/>
      <c r="O9" s="522"/>
      <c r="P9" s="522"/>
      <c r="Q9" s="522"/>
      <c r="R9" s="522"/>
      <c r="S9" s="522"/>
      <c r="T9" s="522"/>
    </row>
    <row r="10" spans="1:20">
      <c r="A10" s="216" t="s">
        <v>167</v>
      </c>
      <c r="B10" s="6">
        <v>394</v>
      </c>
      <c r="C10" s="6">
        <v>410</v>
      </c>
      <c r="D10" s="6">
        <v>804</v>
      </c>
      <c r="N10" s="522"/>
      <c r="O10" s="522"/>
      <c r="P10" s="522"/>
      <c r="Q10" s="522"/>
      <c r="R10" s="522"/>
      <c r="S10" s="522"/>
      <c r="T10" s="522"/>
    </row>
    <row r="11" spans="1:20">
      <c r="A11" s="217" t="s">
        <v>168</v>
      </c>
      <c r="B11" s="6">
        <v>39103</v>
      </c>
      <c r="C11" s="6">
        <v>50645</v>
      </c>
      <c r="D11" s="6">
        <v>89748</v>
      </c>
      <c r="N11" s="522"/>
      <c r="O11" s="522"/>
      <c r="P11" s="522"/>
      <c r="Q11" s="522"/>
      <c r="R11" s="522"/>
      <c r="S11" s="522"/>
      <c r="T11" s="522"/>
    </row>
    <row r="12" spans="1:20" ht="38.25" customHeight="1">
      <c r="A12" s="59" t="s">
        <v>169</v>
      </c>
      <c r="B12" s="208">
        <f>SUM(B8:B11)</f>
        <v>43879</v>
      </c>
      <c r="C12" s="209">
        <f>SUM(C8:C11)</f>
        <v>56462</v>
      </c>
      <c r="D12" s="210">
        <f>SUM(D8:D11)</f>
        <v>100341</v>
      </c>
      <c r="N12" s="522"/>
      <c r="O12" s="522"/>
      <c r="P12" s="522"/>
      <c r="Q12" s="522"/>
      <c r="R12" s="522"/>
      <c r="S12" s="522"/>
      <c r="T12" s="522"/>
    </row>
    <row r="13" spans="1:20">
      <c r="A13" s="60" t="s">
        <v>170</v>
      </c>
      <c r="B13" s="212">
        <f>B7+B12</f>
        <v>89330</v>
      </c>
      <c r="C13" s="213">
        <f>C7+C12</f>
        <v>117101</v>
      </c>
      <c r="D13" s="214">
        <f>D7+D12</f>
        <v>206431</v>
      </c>
    </row>
    <row r="15" spans="1:20">
      <c r="J15" s="6"/>
      <c r="K15" s="6"/>
      <c r="L15" s="390"/>
      <c r="M15" s="6"/>
      <c r="N15" s="6"/>
      <c r="O15" s="6"/>
      <c r="P15" s="6"/>
      <c r="Q15" s="390"/>
      <c r="R15" s="361"/>
    </row>
    <row r="16" spans="1:20">
      <c r="I16" s="476"/>
      <c r="J16" s="6"/>
      <c r="K16" s="6"/>
      <c r="L16" s="6"/>
      <c r="M16" s="6"/>
      <c r="N16" s="6"/>
      <c r="O16" s="6"/>
      <c r="P16" s="6"/>
      <c r="Q16" s="6"/>
      <c r="R16" s="423"/>
      <c r="S16" s="423"/>
    </row>
    <row r="17" spans="1:19">
      <c r="J17" s="6"/>
      <c r="K17" s="6"/>
      <c r="L17" s="6"/>
      <c r="M17" s="6"/>
      <c r="N17" s="6"/>
      <c r="O17" s="6"/>
      <c r="P17" s="6"/>
      <c r="Q17" s="6"/>
      <c r="R17" s="423"/>
      <c r="S17" s="423"/>
    </row>
    <row r="18" spans="1:19">
      <c r="J18" s="6"/>
      <c r="K18" s="476"/>
      <c r="L18" s="6"/>
      <c r="M18" s="6"/>
      <c r="N18" s="6"/>
      <c r="O18" s="6"/>
      <c r="P18" s="6"/>
      <c r="Q18" s="6"/>
      <c r="R18" s="6"/>
      <c r="S18" s="6"/>
    </row>
    <row r="19" spans="1:19">
      <c r="A19" s="38" t="s">
        <v>103</v>
      </c>
      <c r="B19" s="38" t="s">
        <v>104</v>
      </c>
      <c r="J19" s="476"/>
      <c r="K19" s="6"/>
      <c r="L19" s="476"/>
      <c r="M19" s="6"/>
      <c r="N19" s="6"/>
      <c r="O19" s="6"/>
      <c r="P19" s="6"/>
      <c r="Q19" s="6"/>
      <c r="R19" s="6"/>
      <c r="S19" s="6"/>
    </row>
    <row r="20" spans="1:19">
      <c r="A20" s="38" t="s">
        <v>105</v>
      </c>
      <c r="B20" s="38" t="s">
        <v>47</v>
      </c>
      <c r="I20" s="6"/>
      <c r="J20" s="6"/>
      <c r="K20" s="6"/>
      <c r="L20" s="6"/>
      <c r="M20" s="6"/>
      <c r="N20" s="6"/>
      <c r="O20" s="6"/>
      <c r="P20" s="6"/>
      <c r="Q20" s="6"/>
      <c r="R20" s="6"/>
      <c r="S20" s="6"/>
    </row>
    <row r="21" spans="1:19">
      <c r="I21" s="6"/>
      <c r="J21" s="6"/>
      <c r="K21" s="6"/>
      <c r="L21" s="6"/>
      <c r="M21" s="6"/>
      <c r="N21" s="6"/>
      <c r="O21" s="6"/>
      <c r="P21" s="6"/>
      <c r="Q21" s="6"/>
      <c r="R21" s="6"/>
      <c r="S21" s="6"/>
    </row>
    <row r="22" spans="1:19">
      <c r="I22" s="6"/>
      <c r="J22" s="6"/>
      <c r="K22" s="6"/>
      <c r="L22" s="6"/>
      <c r="M22" s="6"/>
      <c r="N22" s="6"/>
      <c r="O22" s="6"/>
      <c r="P22" s="6"/>
      <c r="Q22" s="6"/>
      <c r="R22" s="452"/>
      <c r="S22" s="6"/>
    </row>
    <row r="23" spans="1:19">
      <c r="I23" s="6"/>
      <c r="J23" s="6"/>
      <c r="K23" s="6"/>
      <c r="L23" s="6"/>
      <c r="M23" s="6"/>
      <c r="N23" s="6"/>
      <c r="Q23" s="452"/>
      <c r="R23" s="452"/>
    </row>
    <row r="24" spans="1:19">
      <c r="I24" s="6"/>
      <c r="J24" s="6"/>
      <c r="K24" s="6"/>
      <c r="L24" s="6"/>
      <c r="M24" s="6"/>
      <c r="N24" s="6"/>
      <c r="O24" s="6"/>
      <c r="P24" s="6"/>
      <c r="Q24" s="452"/>
      <c r="R24" s="6"/>
      <c r="S24" s="299"/>
    </row>
    <row r="25" spans="1:19">
      <c r="K25" s="431"/>
      <c r="L25" s="452"/>
      <c r="M25" s="6"/>
      <c r="N25" s="6"/>
      <c r="O25" s="6"/>
      <c r="P25" s="6"/>
      <c r="S25" s="6"/>
    </row>
    <row r="26" spans="1:19">
      <c r="I26" s="6"/>
      <c r="J26" s="6"/>
      <c r="L26" s="6"/>
      <c r="O26" s="6"/>
      <c r="P26" s="6"/>
      <c r="Q26" s="6"/>
      <c r="R26" s="6"/>
      <c r="S26" s="6"/>
    </row>
    <row r="27" spans="1:19">
      <c r="I27" s="6"/>
      <c r="J27" s="6"/>
      <c r="K27" s="6"/>
      <c r="L27" s="6"/>
      <c r="M27" s="6"/>
      <c r="N27" s="6"/>
      <c r="O27" s="6"/>
      <c r="P27" s="6"/>
      <c r="Q27" s="6"/>
    </row>
    <row r="28" spans="1:19">
      <c r="L28" s="6"/>
      <c r="M28" s="6"/>
      <c r="N28" s="6"/>
    </row>
    <row r="30" spans="1:19">
      <c r="K30" s="6"/>
    </row>
  </sheetData>
  <sheetProtection password="CCE3" sheet="1" objects="1" scenarios="1"/>
  <sortState ref="I16:N23">
    <sortCondition ref="I16"/>
  </sortState>
  <mergeCells count="3">
    <mergeCell ref="A1:D1"/>
    <mergeCell ref="A2:D2"/>
    <mergeCell ref="N3:T12"/>
  </mergeCells>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T65"/>
  <sheetViews>
    <sheetView showGridLines="0" zoomScale="80" zoomScaleNormal="80" workbookViewId="0">
      <selection activeCell="P27" sqref="P27"/>
    </sheetView>
  </sheetViews>
  <sheetFormatPr baseColWidth="10" defaultRowHeight="15"/>
  <cols>
    <col min="1" max="1" width="35" style="71" customWidth="1"/>
    <col min="6" max="6" width="15.85546875" customWidth="1"/>
    <col min="11" max="11" width="11.42578125" style="361"/>
    <col min="258" max="258" width="35" customWidth="1"/>
    <col min="263" max="263" width="15.85546875" customWidth="1"/>
    <col min="514" max="514" width="35" customWidth="1"/>
    <col min="519" max="519" width="15.85546875" customWidth="1"/>
    <col min="770" max="770" width="35" customWidth="1"/>
    <col min="775" max="775" width="15.85546875" customWidth="1"/>
    <col min="1026" max="1026" width="35" customWidth="1"/>
    <col min="1031" max="1031" width="15.85546875" customWidth="1"/>
    <col min="1282" max="1282" width="35" customWidth="1"/>
    <col min="1287" max="1287" width="15.85546875" customWidth="1"/>
    <col min="1538" max="1538" width="35" customWidth="1"/>
    <col min="1543" max="1543" width="15.85546875" customWidth="1"/>
    <col min="1794" max="1794" width="35" customWidth="1"/>
    <col min="1799" max="1799" width="15.85546875" customWidth="1"/>
    <col min="2050" max="2050" width="35" customWidth="1"/>
    <col min="2055" max="2055" width="15.85546875" customWidth="1"/>
    <col min="2306" max="2306" width="35" customWidth="1"/>
    <col min="2311" max="2311" width="15.85546875" customWidth="1"/>
    <col min="2562" max="2562" width="35" customWidth="1"/>
    <col min="2567" max="2567" width="15.85546875" customWidth="1"/>
    <col min="2818" max="2818" width="35" customWidth="1"/>
    <col min="2823" max="2823" width="15.85546875" customWidth="1"/>
    <col min="3074" max="3074" width="35" customWidth="1"/>
    <col min="3079" max="3079" width="15.85546875" customWidth="1"/>
    <col min="3330" max="3330" width="35" customWidth="1"/>
    <col min="3335" max="3335" width="15.85546875" customWidth="1"/>
    <col min="3586" max="3586" width="35" customWidth="1"/>
    <col min="3591" max="3591" width="15.85546875" customWidth="1"/>
    <col min="3842" max="3842" width="35" customWidth="1"/>
    <col min="3847" max="3847" width="15.85546875" customWidth="1"/>
    <col min="4098" max="4098" width="35" customWidth="1"/>
    <col min="4103" max="4103" width="15.85546875" customWidth="1"/>
    <col min="4354" max="4354" width="35" customWidth="1"/>
    <col min="4359" max="4359" width="15.85546875" customWidth="1"/>
    <col min="4610" max="4610" width="35" customWidth="1"/>
    <col min="4615" max="4615" width="15.85546875" customWidth="1"/>
    <col min="4866" max="4866" width="35" customWidth="1"/>
    <col min="4871" max="4871" width="15.85546875" customWidth="1"/>
    <col min="5122" max="5122" width="35" customWidth="1"/>
    <col min="5127" max="5127" width="15.85546875" customWidth="1"/>
    <col min="5378" max="5378" width="35" customWidth="1"/>
    <col min="5383" max="5383" width="15.85546875" customWidth="1"/>
    <col min="5634" max="5634" width="35" customWidth="1"/>
    <col min="5639" max="5639" width="15.85546875" customWidth="1"/>
    <col min="5890" max="5890" width="35" customWidth="1"/>
    <col min="5895" max="5895" width="15.85546875" customWidth="1"/>
    <col min="6146" max="6146" width="35" customWidth="1"/>
    <col min="6151" max="6151" width="15.85546875" customWidth="1"/>
    <col min="6402" max="6402" width="35" customWidth="1"/>
    <col min="6407" max="6407" width="15.85546875" customWidth="1"/>
    <col min="6658" max="6658" width="35" customWidth="1"/>
    <col min="6663" max="6663" width="15.85546875" customWidth="1"/>
    <col min="6914" max="6914" width="35" customWidth="1"/>
    <col min="6919" max="6919" width="15.85546875" customWidth="1"/>
    <col min="7170" max="7170" width="35" customWidth="1"/>
    <col min="7175" max="7175" width="15.85546875" customWidth="1"/>
    <col min="7426" max="7426" width="35" customWidth="1"/>
    <col min="7431" max="7431" width="15.85546875" customWidth="1"/>
    <col min="7682" max="7682" width="35" customWidth="1"/>
    <col min="7687" max="7687" width="15.85546875" customWidth="1"/>
    <col min="7938" max="7938" width="35" customWidth="1"/>
    <col min="7943" max="7943" width="15.85546875" customWidth="1"/>
    <col min="8194" max="8194" width="35" customWidth="1"/>
    <col min="8199" max="8199" width="15.85546875" customWidth="1"/>
    <col min="8450" max="8450" width="35" customWidth="1"/>
    <col min="8455" max="8455" width="15.85546875" customWidth="1"/>
    <col min="8706" max="8706" width="35" customWidth="1"/>
    <col min="8711" max="8711" width="15.85546875" customWidth="1"/>
    <col min="8962" max="8962" width="35" customWidth="1"/>
    <col min="8967" max="8967" width="15.85546875" customWidth="1"/>
    <col min="9218" max="9218" width="35" customWidth="1"/>
    <col min="9223" max="9223" width="15.85546875" customWidth="1"/>
    <col min="9474" max="9474" width="35" customWidth="1"/>
    <col min="9479" max="9479" width="15.85546875" customWidth="1"/>
    <col min="9730" max="9730" width="35" customWidth="1"/>
    <col min="9735" max="9735" width="15.85546875" customWidth="1"/>
    <col min="9986" max="9986" width="35" customWidth="1"/>
    <col min="9991" max="9991" width="15.85546875" customWidth="1"/>
    <col min="10242" max="10242" width="35" customWidth="1"/>
    <col min="10247" max="10247" width="15.85546875" customWidth="1"/>
    <col min="10498" max="10498" width="35" customWidth="1"/>
    <col min="10503" max="10503" width="15.85546875" customWidth="1"/>
    <col min="10754" max="10754" width="35" customWidth="1"/>
    <col min="10759" max="10759" width="15.85546875" customWidth="1"/>
    <col min="11010" max="11010" width="35" customWidth="1"/>
    <col min="11015" max="11015" width="15.85546875" customWidth="1"/>
    <col min="11266" max="11266" width="35" customWidth="1"/>
    <col min="11271" max="11271" width="15.85546875" customWidth="1"/>
    <col min="11522" max="11522" width="35" customWidth="1"/>
    <col min="11527" max="11527" width="15.85546875" customWidth="1"/>
    <col min="11778" max="11778" width="35" customWidth="1"/>
    <col min="11783" max="11783" width="15.85546875" customWidth="1"/>
    <col min="12034" max="12034" width="35" customWidth="1"/>
    <col min="12039" max="12039" width="15.85546875" customWidth="1"/>
    <col min="12290" max="12290" width="35" customWidth="1"/>
    <col min="12295" max="12295" width="15.85546875" customWidth="1"/>
    <col min="12546" max="12546" width="35" customWidth="1"/>
    <col min="12551" max="12551" width="15.85546875" customWidth="1"/>
    <col min="12802" max="12802" width="35" customWidth="1"/>
    <col min="12807" max="12807" width="15.85546875" customWidth="1"/>
    <col min="13058" max="13058" width="35" customWidth="1"/>
    <col min="13063" max="13063" width="15.85546875" customWidth="1"/>
    <col min="13314" max="13314" width="35" customWidth="1"/>
    <col min="13319" max="13319" width="15.85546875" customWidth="1"/>
    <col min="13570" max="13570" width="35" customWidth="1"/>
    <col min="13575" max="13575" width="15.85546875" customWidth="1"/>
    <col min="13826" max="13826" width="35" customWidth="1"/>
    <col min="13831" max="13831" width="15.85546875" customWidth="1"/>
    <col min="14082" max="14082" width="35" customWidth="1"/>
    <col min="14087" max="14087" width="15.85546875" customWidth="1"/>
    <col min="14338" max="14338" width="35" customWidth="1"/>
    <col min="14343" max="14343" width="15.85546875" customWidth="1"/>
    <col min="14594" max="14594" width="35" customWidth="1"/>
    <col min="14599" max="14599" width="15.85546875" customWidth="1"/>
    <col min="14850" max="14850" width="35" customWidth="1"/>
    <col min="14855" max="14855" width="15.85546875" customWidth="1"/>
    <col min="15106" max="15106" width="35" customWidth="1"/>
    <col min="15111" max="15111" width="15.85546875" customWidth="1"/>
    <col min="15362" max="15362" width="35" customWidth="1"/>
    <col min="15367" max="15367" width="15.85546875" customWidth="1"/>
    <col min="15618" max="15618" width="35" customWidth="1"/>
    <col min="15623" max="15623" width="15.85546875" customWidth="1"/>
    <col min="15874" max="15874" width="35" customWidth="1"/>
    <col min="15879" max="15879" width="15.85546875" customWidth="1"/>
    <col min="16130" max="16130" width="35" customWidth="1"/>
    <col min="16135" max="16135" width="15.85546875" customWidth="1"/>
  </cols>
  <sheetData>
    <row r="1" spans="1:20" s="134" customFormat="1" ht="43.5" customHeight="1">
      <c r="A1" s="524" t="s">
        <v>157</v>
      </c>
      <c r="B1" s="524"/>
      <c r="C1" s="524"/>
      <c r="D1" s="524"/>
      <c r="E1" s="144"/>
      <c r="F1" s="524" t="s">
        <v>572</v>
      </c>
      <c r="G1" s="524"/>
      <c r="H1" s="524"/>
      <c r="I1" s="524"/>
      <c r="J1" s="524"/>
      <c r="K1" s="524"/>
      <c r="L1" s="144"/>
      <c r="M1" s="144"/>
      <c r="N1" s="144"/>
      <c r="O1" s="144"/>
      <c r="P1" s="144"/>
      <c r="Q1" s="144"/>
      <c r="R1" s="144"/>
      <c r="S1" s="144"/>
      <c r="T1" s="144"/>
    </row>
    <row r="2" spans="1:20" ht="15.75">
      <c r="A2" s="523">
        <v>42736</v>
      </c>
      <c r="B2" s="523"/>
      <c r="C2" s="523"/>
      <c r="D2" s="523"/>
      <c r="G2" s="68">
        <v>2017</v>
      </c>
      <c r="H2" s="68">
        <v>2018</v>
      </c>
      <c r="I2" s="68">
        <v>2019</v>
      </c>
      <c r="J2" s="68">
        <v>2020</v>
      </c>
      <c r="K2" s="68">
        <v>2021</v>
      </c>
    </row>
    <row r="3" spans="1:20" ht="15.75">
      <c r="A3" s="69"/>
      <c r="B3" s="59" t="s">
        <v>158</v>
      </c>
      <c r="C3" s="60" t="s">
        <v>159</v>
      </c>
      <c r="D3" s="70" t="s">
        <v>160</v>
      </c>
      <c r="F3" s="224" t="s">
        <v>161</v>
      </c>
      <c r="G3" s="226">
        <v>11937</v>
      </c>
      <c r="H3" s="226">
        <v>11415</v>
      </c>
      <c r="I3" s="227">
        <v>10930</v>
      </c>
      <c r="J3" s="362">
        <v>11317</v>
      </c>
      <c r="K3" s="365">
        <v>19120</v>
      </c>
    </row>
    <row r="4" spans="1:20">
      <c r="A4" s="218" t="s">
        <v>161</v>
      </c>
      <c r="B4" s="203">
        <v>5394</v>
      </c>
      <c r="C4" s="203">
        <v>6543</v>
      </c>
      <c r="D4" s="204">
        <v>11937</v>
      </c>
      <c r="F4" s="225" t="s">
        <v>162</v>
      </c>
      <c r="G4" s="228">
        <v>9357</v>
      </c>
      <c r="H4" s="228">
        <v>8656</v>
      </c>
      <c r="I4" s="229">
        <v>9355</v>
      </c>
      <c r="J4" s="363">
        <v>9860</v>
      </c>
      <c r="K4" s="365">
        <v>15450</v>
      </c>
    </row>
    <row r="5" spans="1:20">
      <c r="A5" s="219" t="s">
        <v>162</v>
      </c>
      <c r="B5" s="206">
        <v>4358</v>
      </c>
      <c r="C5" s="206">
        <v>4999</v>
      </c>
      <c r="D5" s="207">
        <v>9357</v>
      </c>
      <c r="F5" s="225" t="s">
        <v>163</v>
      </c>
      <c r="G5" s="228">
        <v>100274</v>
      </c>
      <c r="H5" s="228">
        <v>92632</v>
      </c>
      <c r="I5" s="229">
        <v>88690</v>
      </c>
      <c r="J5" s="363">
        <v>87955</v>
      </c>
      <c r="K5" s="365">
        <v>109867</v>
      </c>
    </row>
    <row r="6" spans="1:20" ht="38.25">
      <c r="A6" s="219" t="s">
        <v>163</v>
      </c>
      <c r="B6" s="206">
        <v>45059</v>
      </c>
      <c r="C6" s="206">
        <v>55215</v>
      </c>
      <c r="D6" s="207">
        <v>100274</v>
      </c>
      <c r="F6" s="220" t="s">
        <v>164</v>
      </c>
      <c r="G6" s="230">
        <f>SUM(G3:G5)</f>
        <v>121568</v>
      </c>
      <c r="H6" s="230">
        <f>SUM(H3:H5)</f>
        <v>112703</v>
      </c>
      <c r="I6" s="231">
        <f>SUM(I3:I5)</f>
        <v>108975</v>
      </c>
      <c r="J6" s="230">
        <f>SUM(J3:J5)</f>
        <v>109132</v>
      </c>
      <c r="K6" s="366">
        <v>144437</v>
      </c>
    </row>
    <row r="7" spans="1:20">
      <c r="A7" s="220" t="s">
        <v>164</v>
      </c>
      <c r="B7" s="222">
        <f>SUM(B4:B6)</f>
        <v>54811</v>
      </c>
      <c r="C7" s="222">
        <f>SUM(C4:C6)</f>
        <v>66757</v>
      </c>
      <c r="D7" s="223">
        <f>SUM(D4:D6)</f>
        <v>121568</v>
      </c>
      <c r="F7" s="225" t="s">
        <v>165</v>
      </c>
      <c r="G7" s="228">
        <v>2273</v>
      </c>
      <c r="H7" s="232">
        <v>1607</v>
      </c>
      <c r="I7" s="229">
        <v>1371</v>
      </c>
      <c r="J7" s="363">
        <v>1797</v>
      </c>
      <c r="K7" s="365">
        <v>2000</v>
      </c>
    </row>
    <row r="8" spans="1:20">
      <c r="A8" s="219" t="s">
        <v>165</v>
      </c>
      <c r="B8" s="206">
        <v>1278</v>
      </c>
      <c r="C8" s="211">
        <v>995</v>
      </c>
      <c r="D8" s="207">
        <v>2273</v>
      </c>
      <c r="F8" s="225" t="s">
        <v>166</v>
      </c>
      <c r="G8" s="228">
        <v>8935</v>
      </c>
      <c r="H8" s="228">
        <v>8449</v>
      </c>
      <c r="I8" s="229">
        <v>8437</v>
      </c>
      <c r="J8" s="363">
        <v>7990</v>
      </c>
      <c r="K8" s="365">
        <v>9413</v>
      </c>
    </row>
    <row r="9" spans="1:20">
      <c r="A9" s="219" t="s">
        <v>166</v>
      </c>
      <c r="B9" s="206">
        <v>4142</v>
      </c>
      <c r="C9" s="206">
        <v>4793</v>
      </c>
      <c r="D9" s="207">
        <v>8935</v>
      </c>
      <c r="F9" s="225" t="s">
        <v>167</v>
      </c>
      <c r="G9" s="232">
        <v>1047</v>
      </c>
      <c r="H9" s="232">
        <v>892</v>
      </c>
      <c r="I9" s="229">
        <v>853</v>
      </c>
      <c r="J9" s="363">
        <v>856</v>
      </c>
      <c r="K9" s="365">
        <v>1045</v>
      </c>
    </row>
    <row r="10" spans="1:20">
      <c r="A10" s="219" t="s">
        <v>167</v>
      </c>
      <c r="B10" s="211">
        <v>553</v>
      </c>
      <c r="C10" s="211">
        <v>494</v>
      </c>
      <c r="D10" s="207">
        <v>1047</v>
      </c>
      <c r="F10" s="225" t="s">
        <v>168</v>
      </c>
      <c r="G10" s="228">
        <v>97951</v>
      </c>
      <c r="H10" s="228">
        <v>92050</v>
      </c>
      <c r="I10" s="229">
        <v>89783</v>
      </c>
      <c r="J10" s="363">
        <v>91389</v>
      </c>
      <c r="K10" s="365">
        <v>122335</v>
      </c>
    </row>
    <row r="11" spans="1:20" ht="25.5">
      <c r="A11" s="219" t="s">
        <v>168</v>
      </c>
      <c r="B11" s="206">
        <v>45576</v>
      </c>
      <c r="C11" s="206">
        <v>52375</v>
      </c>
      <c r="D11" s="207">
        <v>97951</v>
      </c>
      <c r="F11" s="220" t="s">
        <v>169</v>
      </c>
      <c r="G11" s="230">
        <f>SUM(G7:G10)</f>
        <v>110206</v>
      </c>
      <c r="H11" s="230">
        <f>SUM(H7:H10)</f>
        <v>102998</v>
      </c>
      <c r="I11" s="231">
        <f>SUM(I7:I10)</f>
        <v>100444</v>
      </c>
      <c r="J11" s="231">
        <f>SUM(J7:J10)</f>
        <v>102032</v>
      </c>
      <c r="K11" s="367">
        <v>134793</v>
      </c>
    </row>
    <row r="12" spans="1:20">
      <c r="A12" s="220" t="s">
        <v>169</v>
      </c>
      <c r="B12" s="222">
        <f>SUM(B8:B11)</f>
        <v>51549</v>
      </c>
      <c r="C12" s="222">
        <f>SUM(C8:C11)</f>
        <v>58657</v>
      </c>
      <c r="D12" s="223">
        <f>SUM(D8:D11)</f>
        <v>110206</v>
      </c>
      <c r="F12" s="221" t="s">
        <v>170</v>
      </c>
      <c r="G12" s="233">
        <f>SUM(G6+G11)</f>
        <v>231774</v>
      </c>
      <c r="H12" s="233">
        <f>H6+H11</f>
        <v>215701</v>
      </c>
      <c r="I12" s="234">
        <f>I6+I11</f>
        <v>209419</v>
      </c>
      <c r="J12" s="231">
        <f>J6+J11</f>
        <v>211164</v>
      </c>
      <c r="K12" s="368">
        <v>279230</v>
      </c>
    </row>
    <row r="13" spans="1:20">
      <c r="A13" s="221" t="s">
        <v>170</v>
      </c>
      <c r="B13" s="213">
        <f>SUM(B7+B12)</f>
        <v>106360</v>
      </c>
      <c r="C13" s="213">
        <f>SUM(C7+C12)</f>
        <v>125414</v>
      </c>
      <c r="D13" s="214">
        <f>SUM(D7+D12)</f>
        <v>231774</v>
      </c>
    </row>
    <row r="14" spans="1:20" ht="15.75">
      <c r="A14" s="523">
        <v>43101</v>
      </c>
      <c r="B14" s="523"/>
      <c r="C14" s="523"/>
      <c r="D14" s="523"/>
    </row>
    <row r="15" spans="1:20" ht="15.75">
      <c r="A15" s="69"/>
      <c r="B15" s="59" t="s">
        <v>158</v>
      </c>
      <c r="C15" s="60" t="s">
        <v>159</v>
      </c>
      <c r="D15" s="70" t="s">
        <v>160</v>
      </c>
    </row>
    <row r="16" spans="1:20">
      <c r="A16" s="218" t="s">
        <v>161</v>
      </c>
      <c r="B16" s="203">
        <v>5044</v>
      </c>
      <c r="C16" s="203">
        <v>6371</v>
      </c>
      <c r="D16" s="204">
        <v>11415</v>
      </c>
    </row>
    <row r="17" spans="1:8" ht="15.75">
      <c r="A17" s="219" t="s">
        <v>162</v>
      </c>
      <c r="B17" s="206">
        <v>3910</v>
      </c>
      <c r="C17" s="206">
        <v>4746</v>
      </c>
      <c r="D17" s="207">
        <v>8656</v>
      </c>
      <c r="F17" s="162"/>
      <c r="G17" s="59" t="s">
        <v>158</v>
      </c>
      <c r="H17" s="60" t="s">
        <v>159</v>
      </c>
    </row>
    <row r="18" spans="1:8">
      <c r="A18" s="219" t="s">
        <v>163</v>
      </c>
      <c r="B18" s="206">
        <v>40377</v>
      </c>
      <c r="C18" s="206">
        <v>52255</v>
      </c>
      <c r="D18" s="207">
        <v>92632</v>
      </c>
      <c r="F18" s="164">
        <v>2017</v>
      </c>
      <c r="G18" s="6">
        <f>B13</f>
        <v>106360</v>
      </c>
      <c r="H18" s="6">
        <f>C13</f>
        <v>125414</v>
      </c>
    </row>
    <row r="19" spans="1:8">
      <c r="A19" s="220" t="s">
        <v>164</v>
      </c>
      <c r="B19" s="222">
        <f>SUM(B16:B18)</f>
        <v>49331</v>
      </c>
      <c r="C19" s="222">
        <f>SUM(C16:C18)</f>
        <v>63372</v>
      </c>
      <c r="D19" s="223">
        <f>SUM(D16:D18)</f>
        <v>112703</v>
      </c>
      <c r="F19" s="164">
        <v>2018</v>
      </c>
      <c r="G19" s="6">
        <f>B25</f>
        <v>95554</v>
      </c>
      <c r="H19" s="6">
        <f>C25</f>
        <v>120147</v>
      </c>
    </row>
    <row r="20" spans="1:8">
      <c r="A20" s="219" t="s">
        <v>165</v>
      </c>
      <c r="B20" s="206">
        <v>806</v>
      </c>
      <c r="C20" s="211">
        <v>801</v>
      </c>
      <c r="D20" s="207">
        <v>1607</v>
      </c>
      <c r="F20" s="164">
        <v>2019</v>
      </c>
      <c r="G20" s="6">
        <f>B37</f>
        <v>91894</v>
      </c>
      <c r="H20" s="6">
        <f>C37</f>
        <v>117525</v>
      </c>
    </row>
    <row r="21" spans="1:8">
      <c r="A21" s="219" t="s">
        <v>166</v>
      </c>
      <c r="B21" s="206">
        <v>3810</v>
      </c>
      <c r="C21" s="206">
        <v>4639</v>
      </c>
      <c r="D21" s="207">
        <v>8449</v>
      </c>
      <c r="F21" s="164">
        <v>2020</v>
      </c>
      <c r="G21" s="6">
        <f>B49</f>
        <v>93623</v>
      </c>
      <c r="H21" s="6">
        <f>C49</f>
        <v>117541</v>
      </c>
    </row>
    <row r="22" spans="1:8">
      <c r="A22" s="219" t="s">
        <v>167</v>
      </c>
      <c r="B22" s="211">
        <v>478</v>
      </c>
      <c r="C22" s="211">
        <v>414</v>
      </c>
      <c r="D22" s="207">
        <v>892</v>
      </c>
      <c r="F22" s="164">
        <v>2021</v>
      </c>
      <c r="G22" s="6">
        <v>127504</v>
      </c>
      <c r="H22" s="6">
        <v>151726</v>
      </c>
    </row>
    <row r="23" spans="1:8">
      <c r="A23" s="219" t="s">
        <v>168</v>
      </c>
      <c r="B23" s="206">
        <v>41129</v>
      </c>
      <c r="C23" s="206">
        <v>50921</v>
      </c>
      <c r="D23" s="207">
        <v>92050</v>
      </c>
    </row>
    <row r="24" spans="1:8">
      <c r="A24" s="220" t="s">
        <v>169</v>
      </c>
      <c r="B24" s="222">
        <f>SUM(B20:B23)</f>
        <v>46223</v>
      </c>
      <c r="C24" s="222">
        <f>SUM(C20:C23)</f>
        <v>56775</v>
      </c>
      <c r="D24" s="223">
        <f>SUM(D20:D23)</f>
        <v>102998</v>
      </c>
    </row>
    <row r="25" spans="1:8">
      <c r="A25" s="221" t="s">
        <v>170</v>
      </c>
      <c r="B25" s="213">
        <f>B19+B24</f>
        <v>95554</v>
      </c>
      <c r="C25" s="213">
        <f>C19+C24</f>
        <v>120147</v>
      </c>
      <c r="D25" s="214">
        <f>D19+D24</f>
        <v>215701</v>
      </c>
    </row>
    <row r="26" spans="1:8" ht="15.75">
      <c r="A26" s="523">
        <v>43466</v>
      </c>
      <c r="B26" s="523"/>
      <c r="C26" s="523"/>
      <c r="D26" s="523"/>
    </row>
    <row r="27" spans="1:8" ht="15.75">
      <c r="A27" s="69"/>
      <c r="B27" s="59" t="s">
        <v>158</v>
      </c>
      <c r="C27" s="60" t="s">
        <v>159</v>
      </c>
      <c r="D27" s="70" t="s">
        <v>160</v>
      </c>
    </row>
    <row r="28" spans="1:8">
      <c r="A28" s="218" t="s">
        <v>161</v>
      </c>
      <c r="B28" s="203">
        <v>4768</v>
      </c>
      <c r="C28" s="203">
        <v>6162</v>
      </c>
      <c r="D28" s="204">
        <v>10930</v>
      </c>
    </row>
    <row r="29" spans="1:8">
      <c r="A29" s="219" t="s">
        <v>162</v>
      </c>
      <c r="B29" s="206">
        <v>4251</v>
      </c>
      <c r="C29" s="206">
        <v>5104</v>
      </c>
      <c r="D29" s="207">
        <v>9355</v>
      </c>
    </row>
    <row r="30" spans="1:8">
      <c r="A30" s="219" t="s">
        <v>163</v>
      </c>
      <c r="B30" s="206">
        <v>38144</v>
      </c>
      <c r="C30" s="206">
        <v>50546</v>
      </c>
      <c r="D30" s="207">
        <v>88690</v>
      </c>
    </row>
    <row r="31" spans="1:8">
      <c r="A31" s="220" t="s">
        <v>164</v>
      </c>
      <c r="B31" s="222">
        <f>SUM(B28:B30)</f>
        <v>47163</v>
      </c>
      <c r="C31" s="222">
        <f>SUM(C28:C30)</f>
        <v>61812</v>
      </c>
      <c r="D31" s="223">
        <f>SUM(D28:D30)</f>
        <v>108975</v>
      </c>
    </row>
    <row r="32" spans="1:8">
      <c r="A32" s="219" t="s">
        <v>165</v>
      </c>
      <c r="B32" s="206">
        <v>686</v>
      </c>
      <c r="C32" s="211">
        <v>685</v>
      </c>
      <c r="D32" s="207">
        <v>1371</v>
      </c>
    </row>
    <row r="33" spans="1:4">
      <c r="A33" s="219" t="s">
        <v>166</v>
      </c>
      <c r="B33" s="206">
        <v>3768</v>
      </c>
      <c r="C33" s="206">
        <v>4669</v>
      </c>
      <c r="D33" s="207">
        <v>8437</v>
      </c>
    </row>
    <row r="34" spans="1:4">
      <c r="A34" s="219" t="s">
        <v>167</v>
      </c>
      <c r="B34" s="211">
        <v>441</v>
      </c>
      <c r="C34" s="211">
        <v>412</v>
      </c>
      <c r="D34" s="207">
        <v>853</v>
      </c>
    </row>
    <row r="35" spans="1:4">
      <c r="A35" s="219" t="s">
        <v>168</v>
      </c>
      <c r="B35" s="206">
        <v>39836</v>
      </c>
      <c r="C35" s="206">
        <v>49947</v>
      </c>
      <c r="D35" s="207">
        <v>89783</v>
      </c>
    </row>
    <row r="36" spans="1:4">
      <c r="A36" s="220" t="s">
        <v>169</v>
      </c>
      <c r="B36" s="222">
        <f>SUM(B32:B35)</f>
        <v>44731</v>
      </c>
      <c r="C36" s="222">
        <f>SUM(C32:C35)</f>
        <v>55713</v>
      </c>
      <c r="D36" s="223">
        <f>SUM(D32:D35)</f>
        <v>100444</v>
      </c>
    </row>
    <row r="37" spans="1:4">
      <c r="A37" s="221" t="s">
        <v>170</v>
      </c>
      <c r="B37" s="213">
        <f>B31+B36</f>
        <v>91894</v>
      </c>
      <c r="C37" s="213">
        <f>C31+C36</f>
        <v>117525</v>
      </c>
      <c r="D37" s="214">
        <f>D31+D36</f>
        <v>209419</v>
      </c>
    </row>
    <row r="38" spans="1:4" ht="15.75">
      <c r="A38" s="523">
        <v>43831</v>
      </c>
      <c r="B38" s="523"/>
      <c r="C38" s="523"/>
      <c r="D38" s="523"/>
    </row>
    <row r="39" spans="1:4" ht="15.75">
      <c r="A39" s="69"/>
      <c r="B39" s="59" t="s">
        <v>158</v>
      </c>
      <c r="C39" s="60" t="s">
        <v>159</v>
      </c>
      <c r="D39" s="70" t="s">
        <v>160</v>
      </c>
    </row>
    <row r="40" spans="1:4">
      <c r="A40" s="218" t="s">
        <v>161</v>
      </c>
      <c r="B40" s="203">
        <v>5022</v>
      </c>
      <c r="C40" s="203">
        <v>6295</v>
      </c>
      <c r="D40" s="204">
        <v>11317</v>
      </c>
    </row>
    <row r="41" spans="1:4">
      <c r="A41" s="219" t="s">
        <v>162</v>
      </c>
      <c r="B41" s="206">
        <v>4537</v>
      </c>
      <c r="C41" s="206">
        <v>5323</v>
      </c>
      <c r="D41" s="207">
        <v>9860</v>
      </c>
    </row>
    <row r="42" spans="1:4">
      <c r="A42" s="219" t="s">
        <v>163</v>
      </c>
      <c r="B42" s="206">
        <v>38141</v>
      </c>
      <c r="C42" s="206">
        <v>49814</v>
      </c>
      <c r="D42" s="207">
        <v>87955</v>
      </c>
    </row>
    <row r="43" spans="1:4">
      <c r="A43" s="220" t="s">
        <v>164</v>
      </c>
      <c r="B43" s="222">
        <f>SUM(B40:B42)</f>
        <v>47700</v>
      </c>
      <c r="C43" s="222">
        <f>SUM(C40:C42)</f>
        <v>61432</v>
      </c>
      <c r="D43" s="223">
        <f>SUM(D40:D42)</f>
        <v>109132</v>
      </c>
    </row>
    <row r="44" spans="1:4">
      <c r="A44" s="219" t="s">
        <v>165</v>
      </c>
      <c r="B44" s="206">
        <v>970</v>
      </c>
      <c r="C44" s="211">
        <v>827</v>
      </c>
      <c r="D44" s="207">
        <v>1797</v>
      </c>
    </row>
    <row r="45" spans="1:4">
      <c r="A45" s="219" t="s">
        <v>166</v>
      </c>
      <c r="B45" s="206">
        <v>3533</v>
      </c>
      <c r="C45" s="206">
        <v>4457</v>
      </c>
      <c r="D45" s="207">
        <v>7990</v>
      </c>
    </row>
    <row r="46" spans="1:4">
      <c r="A46" s="219" t="s">
        <v>167</v>
      </c>
      <c r="B46" s="211">
        <v>437</v>
      </c>
      <c r="C46" s="211">
        <v>419</v>
      </c>
      <c r="D46" s="207">
        <v>856</v>
      </c>
    </row>
    <row r="47" spans="1:4">
      <c r="A47" s="219" t="s">
        <v>168</v>
      </c>
      <c r="B47" s="206">
        <v>40983</v>
      </c>
      <c r="C47" s="206">
        <v>50406</v>
      </c>
      <c r="D47" s="207">
        <v>91389</v>
      </c>
    </row>
    <row r="48" spans="1:4">
      <c r="A48" s="220" t="s">
        <v>169</v>
      </c>
      <c r="B48" s="222">
        <f>SUM(B44:B47)</f>
        <v>45923</v>
      </c>
      <c r="C48" s="222">
        <f>SUM(C44:C47)</f>
        <v>56109</v>
      </c>
      <c r="D48" s="223">
        <f>SUM(D44:D47)</f>
        <v>102032</v>
      </c>
    </row>
    <row r="49" spans="1:4">
      <c r="A49" s="221" t="s">
        <v>170</v>
      </c>
      <c r="B49" s="213">
        <f>B43+B48</f>
        <v>93623</v>
      </c>
      <c r="C49" s="213">
        <f>C43+C48</f>
        <v>117541</v>
      </c>
      <c r="D49" s="214">
        <f>D43+D48</f>
        <v>211164</v>
      </c>
    </row>
    <row r="50" spans="1:4" ht="15.75">
      <c r="A50" s="523">
        <v>44197</v>
      </c>
      <c r="B50" s="523"/>
      <c r="C50" s="523"/>
      <c r="D50" s="523"/>
    </row>
    <row r="51" spans="1:4" ht="15.75">
      <c r="A51" s="360"/>
      <c r="B51" s="59" t="s">
        <v>158</v>
      </c>
      <c r="C51" s="60" t="s">
        <v>159</v>
      </c>
      <c r="D51" s="70" t="s">
        <v>160</v>
      </c>
    </row>
    <row r="52" spans="1:4">
      <c r="A52" s="218" t="s">
        <v>161</v>
      </c>
      <c r="B52" s="203">
        <v>9118</v>
      </c>
      <c r="C52" s="203">
        <v>10002</v>
      </c>
      <c r="D52" s="204">
        <v>19120</v>
      </c>
    </row>
    <row r="53" spans="1:4">
      <c r="A53" s="219" t="s">
        <v>162</v>
      </c>
      <c r="B53" s="206">
        <v>7317</v>
      </c>
      <c r="C53" s="206">
        <v>8133</v>
      </c>
      <c r="D53" s="207">
        <v>15450</v>
      </c>
    </row>
    <row r="54" spans="1:4">
      <c r="A54" s="219" t="s">
        <v>163</v>
      </c>
      <c r="B54" s="206">
        <v>48854</v>
      </c>
      <c r="C54" s="206">
        <v>61013</v>
      </c>
      <c r="D54" s="207">
        <v>109867</v>
      </c>
    </row>
    <row r="55" spans="1:4">
      <c r="A55" s="220" t="s">
        <v>164</v>
      </c>
      <c r="B55" s="222">
        <v>65289</v>
      </c>
      <c r="C55" s="222">
        <v>79148</v>
      </c>
      <c r="D55" s="223">
        <v>144437</v>
      </c>
    </row>
    <row r="56" spans="1:4">
      <c r="A56" s="219" t="s">
        <v>165</v>
      </c>
      <c r="B56" s="206">
        <v>1040</v>
      </c>
      <c r="C56" s="211">
        <v>960</v>
      </c>
      <c r="D56" s="207">
        <v>2000</v>
      </c>
    </row>
    <row r="57" spans="1:4">
      <c r="A57" s="219" t="s">
        <v>166</v>
      </c>
      <c r="B57" s="206">
        <v>4177</v>
      </c>
      <c r="C57" s="206">
        <v>5236</v>
      </c>
      <c r="D57" s="207">
        <v>9413</v>
      </c>
    </row>
    <row r="58" spans="1:4">
      <c r="A58" s="219" t="s">
        <v>167</v>
      </c>
      <c r="B58" s="211">
        <v>541</v>
      </c>
      <c r="C58" s="211">
        <v>504</v>
      </c>
      <c r="D58" s="207">
        <v>1045</v>
      </c>
    </row>
    <row r="59" spans="1:4">
      <c r="A59" s="219" t="s">
        <v>168</v>
      </c>
      <c r="B59" s="206">
        <v>56457</v>
      </c>
      <c r="C59" s="206">
        <v>65878</v>
      </c>
      <c r="D59" s="207">
        <v>122335</v>
      </c>
    </row>
    <row r="60" spans="1:4">
      <c r="A60" s="220" t="s">
        <v>169</v>
      </c>
      <c r="B60" s="222">
        <v>62215</v>
      </c>
      <c r="C60" s="222">
        <v>72578</v>
      </c>
      <c r="D60" s="223">
        <v>134793</v>
      </c>
    </row>
    <row r="61" spans="1:4">
      <c r="A61" s="221" t="s">
        <v>170</v>
      </c>
      <c r="B61" s="213">
        <v>127504</v>
      </c>
      <c r="C61" s="213">
        <v>151726</v>
      </c>
      <c r="D61" s="214">
        <v>279230</v>
      </c>
    </row>
    <row r="64" spans="1:4">
      <c r="A64" s="38" t="s">
        <v>103</v>
      </c>
      <c r="B64" s="38" t="s">
        <v>104</v>
      </c>
    </row>
    <row r="65" spans="1:2">
      <c r="A65" s="38" t="s">
        <v>105</v>
      </c>
      <c r="B65" s="38" t="s">
        <v>47</v>
      </c>
    </row>
  </sheetData>
  <sheetProtection password="CCE3" sheet="1" objects="1" scenarios="1"/>
  <mergeCells count="7">
    <mergeCell ref="A50:D50"/>
    <mergeCell ref="F1:K1"/>
    <mergeCell ref="A38:D38"/>
    <mergeCell ref="A1:D1"/>
    <mergeCell ref="A2:D2"/>
    <mergeCell ref="A14:D14"/>
    <mergeCell ref="A26:D26"/>
  </mergeCells>
  <pageMargins left="0.7" right="0.7" top="0.75" bottom="0.75" header="0.3" footer="0.3"/>
  <pageSetup paperSize="9" orientation="portrait" r:id="rId1"/>
  <ignoredErrors>
    <ignoredError sqref="G6:J6"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0"/>
  <sheetViews>
    <sheetView showGridLines="0" topLeftCell="B32" zoomScale="70" zoomScaleNormal="70" workbookViewId="0">
      <selection activeCell="L45" sqref="L45"/>
    </sheetView>
  </sheetViews>
  <sheetFormatPr baseColWidth="10" defaultRowHeight="15"/>
  <cols>
    <col min="1" max="1" width="36.85546875" customWidth="1"/>
    <col min="2" max="5" width="16.28515625" customWidth="1"/>
    <col min="14" max="14" width="96.42578125" customWidth="1"/>
    <col min="15" max="15" width="20" bestFit="1" customWidth="1"/>
    <col min="16" max="16" width="12.140625" bestFit="1" customWidth="1"/>
  </cols>
  <sheetData>
    <row r="1" spans="1:20" s="406" customFormat="1" ht="15.75">
      <c r="A1" s="526" t="s">
        <v>486</v>
      </c>
      <c r="B1" s="526"/>
      <c r="C1" s="526"/>
      <c r="D1" s="526"/>
      <c r="E1" s="526"/>
      <c r="N1" s="525" t="s">
        <v>644</v>
      </c>
      <c r="O1" s="525"/>
      <c r="P1" s="525"/>
    </row>
    <row r="2" spans="1:20">
      <c r="A2" s="16" t="s">
        <v>654</v>
      </c>
      <c r="N2" s="16" t="s">
        <v>654</v>
      </c>
    </row>
    <row r="3" spans="1:20" ht="38.25" customHeight="1">
      <c r="A3" s="184" t="s">
        <v>487</v>
      </c>
      <c r="B3" s="527" t="s">
        <v>461</v>
      </c>
      <c r="C3" s="527"/>
      <c r="D3" s="528" t="s">
        <v>462</v>
      </c>
      <c r="E3" s="528"/>
      <c r="N3" s="405" t="s">
        <v>642</v>
      </c>
      <c r="O3" s="404" t="s">
        <v>461</v>
      </c>
      <c r="P3" s="405" t="s">
        <v>462</v>
      </c>
      <c r="R3" s="427"/>
    </row>
    <row r="4" spans="1:20" s="403" customFormat="1" ht="16.5" customHeight="1">
      <c r="A4" s="402"/>
      <c r="B4" s="410" t="s">
        <v>619</v>
      </c>
      <c r="C4" s="402" t="s">
        <v>618</v>
      </c>
      <c r="D4" s="410" t="s">
        <v>619</v>
      </c>
      <c r="E4" s="402" t="s">
        <v>618</v>
      </c>
      <c r="N4" s="187" t="s">
        <v>620</v>
      </c>
      <c r="O4" s="409">
        <v>30790</v>
      </c>
      <c r="P4" s="409">
        <v>3778</v>
      </c>
      <c r="R4" s="427"/>
    </row>
    <row r="5" spans="1:20">
      <c r="A5" s="408">
        <v>43891</v>
      </c>
      <c r="B5" s="407">
        <v>66130</v>
      </c>
      <c r="C5" s="407">
        <f>B5</f>
        <v>66130</v>
      </c>
      <c r="D5" s="401">
        <v>9369</v>
      </c>
      <c r="E5" s="401">
        <f>D5</f>
        <v>9369</v>
      </c>
      <c r="N5" s="187" t="s">
        <v>621</v>
      </c>
      <c r="O5" s="409">
        <v>17430</v>
      </c>
      <c r="P5" s="409">
        <v>1925</v>
      </c>
      <c r="Q5" s="427"/>
      <c r="R5" s="427"/>
      <c r="T5" s="6"/>
    </row>
    <row r="6" spans="1:20">
      <c r="A6" s="408">
        <v>43922</v>
      </c>
      <c r="B6" s="407">
        <v>18717</v>
      </c>
      <c r="C6" s="407">
        <f>C5+B6</f>
        <v>84847</v>
      </c>
      <c r="D6" s="401">
        <v>3099</v>
      </c>
      <c r="E6" s="401">
        <f>E5+D6</f>
        <v>12468</v>
      </c>
      <c r="N6" s="187" t="s">
        <v>622</v>
      </c>
      <c r="O6" s="409">
        <v>16393</v>
      </c>
      <c r="P6" s="409">
        <v>3026</v>
      </c>
      <c r="Q6" s="427"/>
      <c r="R6" s="427"/>
      <c r="T6" s="6"/>
    </row>
    <row r="7" spans="1:20">
      <c r="A7" s="408">
        <v>43952</v>
      </c>
      <c r="B7" s="407">
        <v>1064</v>
      </c>
      <c r="C7" s="407">
        <f t="shared" ref="C7:C19" si="0">C6+B7</f>
        <v>85911</v>
      </c>
      <c r="D7" s="401">
        <v>255</v>
      </c>
      <c r="E7" s="401">
        <f t="shared" ref="E7:E19" si="1">E6+D7</f>
        <v>12723</v>
      </c>
      <c r="N7" s="187" t="s">
        <v>623</v>
      </c>
      <c r="O7" s="409">
        <v>4980</v>
      </c>
      <c r="P7" s="409">
        <v>784</v>
      </c>
      <c r="Q7" s="427"/>
      <c r="R7" s="427"/>
      <c r="T7" s="6"/>
    </row>
    <row r="8" spans="1:20">
      <c r="A8" s="408">
        <v>43983</v>
      </c>
      <c r="B8" s="407">
        <v>273</v>
      </c>
      <c r="C8" s="407">
        <f t="shared" si="0"/>
        <v>86184</v>
      </c>
      <c r="D8" s="401">
        <v>52</v>
      </c>
      <c r="E8" s="401">
        <f t="shared" si="1"/>
        <v>12775</v>
      </c>
      <c r="N8" s="187" t="s">
        <v>625</v>
      </c>
      <c r="O8" s="409">
        <v>4011</v>
      </c>
      <c r="P8" s="409">
        <v>513</v>
      </c>
      <c r="Q8" s="427"/>
      <c r="R8" s="427"/>
      <c r="T8" s="6"/>
    </row>
    <row r="9" spans="1:20" s="306" customFormat="1">
      <c r="A9" s="408">
        <v>44013</v>
      </c>
      <c r="B9" s="407">
        <v>337</v>
      </c>
      <c r="C9" s="407">
        <f t="shared" si="0"/>
        <v>86521</v>
      </c>
      <c r="D9" s="401">
        <v>23</v>
      </c>
      <c r="E9" s="401">
        <f t="shared" si="1"/>
        <v>12798</v>
      </c>
      <c r="N9" s="187" t="s">
        <v>626</v>
      </c>
      <c r="O9" s="409">
        <v>3781</v>
      </c>
      <c r="P9" s="409">
        <v>530</v>
      </c>
      <c r="Q9" s="427"/>
      <c r="R9" s="427"/>
      <c r="T9" s="6"/>
    </row>
    <row r="10" spans="1:20" s="347" customFormat="1">
      <c r="A10" s="408">
        <v>44044</v>
      </c>
      <c r="B10" s="407">
        <v>105</v>
      </c>
      <c r="C10" s="407">
        <f t="shared" si="0"/>
        <v>86626</v>
      </c>
      <c r="D10" s="401">
        <v>19</v>
      </c>
      <c r="E10" s="401">
        <f t="shared" si="1"/>
        <v>12817</v>
      </c>
      <c r="N10" s="187" t="s">
        <v>624</v>
      </c>
      <c r="O10" s="409">
        <v>2944</v>
      </c>
      <c r="P10" s="409">
        <v>433</v>
      </c>
      <c r="Q10" s="427"/>
      <c r="R10" s="427"/>
      <c r="T10" s="6"/>
    </row>
    <row r="11" spans="1:20" s="351" customFormat="1">
      <c r="A11" s="408">
        <v>44075</v>
      </c>
      <c r="B11" s="407">
        <v>643</v>
      </c>
      <c r="C11" s="407">
        <f t="shared" si="0"/>
        <v>87269</v>
      </c>
      <c r="D11" s="401">
        <v>33</v>
      </c>
      <c r="E11" s="401">
        <f t="shared" si="1"/>
        <v>12850</v>
      </c>
      <c r="N11" s="187" t="s">
        <v>627</v>
      </c>
      <c r="O11" s="409">
        <v>2811</v>
      </c>
      <c r="P11" s="409">
        <v>458</v>
      </c>
      <c r="R11" s="427"/>
      <c r="S11" s="427"/>
      <c r="T11" s="427"/>
    </row>
    <row r="12" spans="1:20">
      <c r="A12" s="408">
        <v>44105</v>
      </c>
      <c r="B12" s="407">
        <v>1749</v>
      </c>
      <c r="C12" s="407">
        <f t="shared" si="0"/>
        <v>89018</v>
      </c>
      <c r="D12" s="401">
        <v>266</v>
      </c>
      <c r="E12" s="401">
        <f t="shared" si="1"/>
        <v>13116</v>
      </c>
      <c r="N12" s="187" t="s">
        <v>628</v>
      </c>
      <c r="O12" s="409">
        <v>2759</v>
      </c>
      <c r="P12" s="409">
        <v>883</v>
      </c>
      <c r="R12" s="427"/>
      <c r="S12" s="427"/>
      <c r="T12" s="427"/>
    </row>
    <row r="13" spans="1:20" s="352" customFormat="1">
      <c r="A13" s="408">
        <v>44136</v>
      </c>
      <c r="B13" s="407">
        <v>790</v>
      </c>
      <c r="C13" s="407">
        <f t="shared" si="0"/>
        <v>89808</v>
      </c>
      <c r="D13" s="401">
        <v>87</v>
      </c>
      <c r="E13" s="401">
        <f t="shared" si="1"/>
        <v>13203</v>
      </c>
      <c r="N13" s="187" t="s">
        <v>629</v>
      </c>
      <c r="O13" s="409">
        <v>2319</v>
      </c>
      <c r="P13" s="409">
        <v>470</v>
      </c>
      <c r="R13" s="427"/>
      <c r="S13" s="427"/>
      <c r="T13" s="427"/>
    </row>
    <row r="14" spans="1:20" s="403" customFormat="1">
      <c r="A14" s="408">
        <v>44166</v>
      </c>
      <c r="B14" s="407">
        <v>1943</v>
      </c>
      <c r="C14" s="407">
        <f t="shared" si="0"/>
        <v>91751</v>
      </c>
      <c r="D14" s="401">
        <v>367</v>
      </c>
      <c r="E14" s="401">
        <f t="shared" si="1"/>
        <v>13570</v>
      </c>
      <c r="N14" s="187" t="s">
        <v>631</v>
      </c>
      <c r="O14" s="409">
        <v>1894</v>
      </c>
      <c r="P14" s="409">
        <v>349</v>
      </c>
      <c r="R14" s="427"/>
      <c r="S14" s="427"/>
      <c r="T14" s="427"/>
    </row>
    <row r="15" spans="1:20" s="403" customFormat="1">
      <c r="A15" s="408">
        <v>44197</v>
      </c>
      <c r="B15" s="407">
        <v>615</v>
      </c>
      <c r="C15" s="407">
        <f t="shared" si="0"/>
        <v>92366</v>
      </c>
      <c r="D15" s="401">
        <v>156</v>
      </c>
      <c r="E15" s="401">
        <f t="shared" si="1"/>
        <v>13726</v>
      </c>
      <c r="N15" s="187" t="s">
        <v>630</v>
      </c>
      <c r="O15" s="409">
        <v>1792</v>
      </c>
      <c r="P15" s="409">
        <v>403</v>
      </c>
      <c r="R15" s="427"/>
      <c r="S15" s="427"/>
      <c r="T15" s="427"/>
    </row>
    <row r="16" spans="1:20" s="403" customFormat="1">
      <c r="A16" s="429">
        <v>44228</v>
      </c>
      <c r="B16" s="407">
        <v>540</v>
      </c>
      <c r="C16" s="407">
        <f t="shared" si="0"/>
        <v>92906</v>
      </c>
      <c r="D16" s="430">
        <v>65</v>
      </c>
      <c r="E16" s="401">
        <f t="shared" si="1"/>
        <v>13791</v>
      </c>
      <c r="N16" s="187" t="s">
        <v>632</v>
      </c>
      <c r="O16" s="409">
        <v>824</v>
      </c>
      <c r="P16" s="409">
        <v>95</v>
      </c>
      <c r="R16" s="427"/>
      <c r="S16" s="427"/>
      <c r="T16" s="427"/>
    </row>
    <row r="17" spans="1:20" s="427" customFormat="1">
      <c r="A17" s="408">
        <v>44256</v>
      </c>
      <c r="B17" s="407">
        <v>833</v>
      </c>
      <c r="C17" s="407">
        <f t="shared" si="0"/>
        <v>93739</v>
      </c>
      <c r="D17" s="430">
        <v>131</v>
      </c>
      <c r="E17" s="401">
        <f t="shared" si="1"/>
        <v>13922</v>
      </c>
      <c r="N17" s="187" t="s">
        <v>634</v>
      </c>
      <c r="O17" s="409">
        <v>470</v>
      </c>
      <c r="P17" s="409">
        <v>197</v>
      </c>
    </row>
    <row r="18" spans="1:20" s="427" customFormat="1">
      <c r="A18" s="429">
        <v>44287</v>
      </c>
      <c r="B18" s="407">
        <v>157</v>
      </c>
      <c r="C18" s="407">
        <f t="shared" si="0"/>
        <v>93896</v>
      </c>
      <c r="D18" s="430">
        <v>39</v>
      </c>
      <c r="E18" s="401">
        <f t="shared" si="1"/>
        <v>13961</v>
      </c>
      <c r="N18" s="187" t="s">
        <v>633</v>
      </c>
      <c r="O18" s="409">
        <v>456</v>
      </c>
      <c r="P18" s="409">
        <v>64</v>
      </c>
    </row>
    <row r="19" spans="1:20" s="427" customFormat="1">
      <c r="A19" s="408">
        <v>44317</v>
      </c>
      <c r="B19" s="412">
        <v>104</v>
      </c>
      <c r="C19" s="412">
        <f t="shared" si="0"/>
        <v>94000</v>
      </c>
      <c r="D19" s="413">
        <v>15</v>
      </c>
      <c r="E19" s="413">
        <f t="shared" si="1"/>
        <v>13976</v>
      </c>
      <c r="N19" s="187" t="s">
        <v>635</v>
      </c>
      <c r="O19" s="409">
        <v>159</v>
      </c>
      <c r="P19" s="409">
        <v>15</v>
      </c>
    </row>
    <row r="20" spans="1:20" s="403" customFormat="1">
      <c r="A20" s="429"/>
      <c r="B20" s="401"/>
      <c r="C20" s="407"/>
      <c r="D20" s="401"/>
      <c r="E20" s="401"/>
      <c r="N20" s="187" t="s">
        <v>636</v>
      </c>
      <c r="O20" s="409">
        <v>95</v>
      </c>
      <c r="P20" s="409">
        <v>38</v>
      </c>
      <c r="R20" s="427"/>
      <c r="T20" s="6"/>
    </row>
    <row r="21" spans="1:20" s="403" customFormat="1" ht="26.25">
      <c r="A21" s="267"/>
      <c r="B21" s="401"/>
      <c r="C21" s="407"/>
      <c r="D21" s="401"/>
      <c r="E21" s="401"/>
      <c r="N21" s="414" t="s">
        <v>641</v>
      </c>
      <c r="O21" s="409">
        <v>41</v>
      </c>
      <c r="P21" s="409">
        <v>7</v>
      </c>
      <c r="R21" s="427"/>
      <c r="T21" s="6"/>
    </row>
    <row r="22" spans="1:20" ht="15" customHeight="1">
      <c r="A22" s="502" t="s">
        <v>645</v>
      </c>
      <c r="B22" s="502"/>
      <c r="C22" s="502"/>
      <c r="D22" s="502"/>
      <c r="E22" s="502"/>
      <c r="N22" s="187" t="s">
        <v>637</v>
      </c>
      <c r="O22" s="409">
        <v>28</v>
      </c>
      <c r="P22" s="409">
        <v>3</v>
      </c>
      <c r="R22" s="427"/>
      <c r="T22" s="6"/>
    </row>
    <row r="23" spans="1:20">
      <c r="A23" s="502"/>
      <c r="B23" s="502"/>
      <c r="C23" s="502"/>
      <c r="D23" s="502"/>
      <c r="E23" s="502"/>
      <c r="N23" s="187" t="s">
        <v>638</v>
      </c>
      <c r="O23" s="409">
        <v>14</v>
      </c>
      <c r="P23" s="409">
        <v>2</v>
      </c>
      <c r="R23" s="427"/>
      <c r="T23" s="6"/>
    </row>
    <row r="24" spans="1:20">
      <c r="A24" s="502"/>
      <c r="B24" s="502"/>
      <c r="C24" s="502"/>
      <c r="D24" s="502"/>
      <c r="E24" s="502"/>
      <c r="N24" s="187" t="s">
        <v>639</v>
      </c>
      <c r="O24" s="409">
        <v>6</v>
      </c>
      <c r="P24" s="409">
        <v>2</v>
      </c>
      <c r="R24" s="427"/>
      <c r="T24" s="6"/>
    </row>
    <row r="25" spans="1:20" ht="14.25" customHeight="1">
      <c r="A25" s="502"/>
      <c r="B25" s="502"/>
      <c r="C25" s="502"/>
      <c r="D25" s="502"/>
      <c r="E25" s="502"/>
      <c r="N25" s="187" t="s">
        <v>640</v>
      </c>
      <c r="O25" s="409">
        <v>3</v>
      </c>
      <c r="P25" s="409">
        <v>1</v>
      </c>
      <c r="R25" s="427"/>
      <c r="T25" s="6"/>
    </row>
    <row r="26" spans="1:20">
      <c r="A26" s="502"/>
      <c r="B26" s="502"/>
      <c r="C26" s="502"/>
      <c r="D26" s="502"/>
      <c r="E26" s="502"/>
      <c r="N26" s="426" t="s">
        <v>160</v>
      </c>
      <c r="O26" s="411">
        <f>SUM(O4:O25)</f>
        <v>94000</v>
      </c>
      <c r="P26" s="411">
        <f>SUM(P4:P25)</f>
        <v>13976</v>
      </c>
      <c r="T26" s="427"/>
    </row>
    <row r="27" spans="1:20" s="183" customFormat="1">
      <c r="A27" s="502"/>
      <c r="B27" s="502"/>
      <c r="C27" s="502"/>
      <c r="D27" s="502"/>
      <c r="E27" s="502"/>
      <c r="N27" s="427"/>
      <c r="O27" s="409"/>
      <c r="P27" s="409"/>
    </row>
    <row r="28" spans="1:20">
      <c r="A28" s="502"/>
      <c r="B28" s="502"/>
      <c r="C28" s="502"/>
      <c r="D28" s="502"/>
      <c r="E28" s="502"/>
      <c r="N28" s="427"/>
      <c r="O28" s="409"/>
      <c r="P28" s="409"/>
    </row>
    <row r="29" spans="1:20" ht="129" customHeight="1">
      <c r="A29" s="502"/>
      <c r="B29" s="502"/>
      <c r="C29" s="502"/>
      <c r="D29" s="502"/>
      <c r="E29" s="502"/>
      <c r="N29" s="183"/>
      <c r="O29" s="183"/>
      <c r="P29" s="183"/>
    </row>
    <row r="30" spans="1:20" s="416" customFormat="1" ht="129" customHeight="1">
      <c r="A30" s="502"/>
      <c r="B30" s="502"/>
      <c r="C30" s="502"/>
      <c r="D30" s="502"/>
      <c r="E30" s="502"/>
      <c r="N30" s="183"/>
      <c r="O30" s="183"/>
      <c r="P30" s="183"/>
    </row>
    <row r="31" spans="1:20" ht="39" customHeight="1">
      <c r="A31" s="525" t="s">
        <v>643</v>
      </c>
      <c r="B31" s="525"/>
      <c r="C31" s="525"/>
      <c r="D31" s="35"/>
      <c r="E31" s="35"/>
      <c r="O31" s="406"/>
    </row>
    <row r="32" spans="1:20">
      <c r="A32" s="16" t="s">
        <v>654</v>
      </c>
      <c r="B32" s="17"/>
      <c r="C32" s="17"/>
      <c r="D32" s="17"/>
      <c r="E32" s="17"/>
    </row>
    <row r="33" spans="1:5" ht="38.25">
      <c r="A33" s="184" t="s">
        <v>43</v>
      </c>
      <c r="B33" s="185" t="s">
        <v>461</v>
      </c>
      <c r="C33" s="184" t="s">
        <v>462</v>
      </c>
      <c r="D33" s="35"/>
      <c r="E33" s="35"/>
    </row>
    <row r="34" spans="1:5">
      <c r="A34" s="187" t="s">
        <v>116</v>
      </c>
      <c r="B34" s="35">
        <v>14872</v>
      </c>
      <c r="C34" s="35">
        <v>1351</v>
      </c>
      <c r="D34" s="35"/>
      <c r="E34" s="35"/>
    </row>
    <row r="35" spans="1:5">
      <c r="A35" s="187" t="s">
        <v>117</v>
      </c>
      <c r="B35" s="35">
        <v>905</v>
      </c>
      <c r="C35" s="35">
        <v>77</v>
      </c>
      <c r="D35" s="35"/>
      <c r="E35" s="35"/>
    </row>
    <row r="36" spans="1:5">
      <c r="A36" s="187" t="s">
        <v>118</v>
      </c>
      <c r="B36" s="35">
        <v>418</v>
      </c>
      <c r="C36" s="35">
        <v>74</v>
      </c>
      <c r="D36" s="35"/>
      <c r="E36" s="35"/>
    </row>
    <row r="37" spans="1:5">
      <c r="A37" s="187" t="s">
        <v>119</v>
      </c>
      <c r="B37" s="35">
        <v>13102</v>
      </c>
      <c r="C37" s="35">
        <v>1853</v>
      </c>
      <c r="D37" s="35"/>
      <c r="E37" s="35"/>
    </row>
    <row r="38" spans="1:5">
      <c r="A38" s="187" t="s">
        <v>464</v>
      </c>
      <c r="B38" s="35">
        <v>277</v>
      </c>
      <c r="C38" s="35">
        <v>51</v>
      </c>
      <c r="D38" s="35"/>
      <c r="E38" s="35"/>
    </row>
    <row r="39" spans="1:5">
      <c r="A39" s="187" t="s">
        <v>120</v>
      </c>
      <c r="B39" s="35">
        <v>1566</v>
      </c>
      <c r="C39" s="35">
        <v>274</v>
      </c>
      <c r="D39" s="35"/>
      <c r="E39" s="35"/>
    </row>
    <row r="40" spans="1:5">
      <c r="A40" s="187" t="s">
        <v>121</v>
      </c>
      <c r="B40" s="35">
        <v>107</v>
      </c>
      <c r="C40" s="35">
        <v>22</v>
      </c>
      <c r="D40" s="35"/>
      <c r="E40" s="35"/>
    </row>
    <row r="41" spans="1:5">
      <c r="A41" s="187" t="s">
        <v>122</v>
      </c>
      <c r="B41" s="35">
        <v>196</v>
      </c>
      <c r="C41" s="35">
        <v>53</v>
      </c>
      <c r="D41" s="35"/>
      <c r="E41" s="35"/>
    </row>
    <row r="42" spans="1:5">
      <c r="A42" s="187" t="s">
        <v>465</v>
      </c>
      <c r="B42" s="35">
        <v>2489</v>
      </c>
      <c r="C42" s="35">
        <v>630</v>
      </c>
      <c r="D42" s="35"/>
      <c r="E42" s="35"/>
    </row>
    <row r="43" spans="1:5" s="427" customFormat="1">
      <c r="A43" s="187" t="s">
        <v>123</v>
      </c>
      <c r="B43" s="17">
        <v>143</v>
      </c>
      <c r="C43" s="17">
        <v>45</v>
      </c>
      <c r="D43" s="35"/>
      <c r="E43" s="35"/>
    </row>
    <row r="44" spans="1:5">
      <c r="A44" s="187" t="s">
        <v>124</v>
      </c>
      <c r="B44" s="35">
        <v>1576</v>
      </c>
      <c r="C44" s="35">
        <v>234</v>
      </c>
      <c r="D44" s="35"/>
      <c r="E44" s="35"/>
    </row>
    <row r="45" spans="1:5">
      <c r="A45" s="187" t="s">
        <v>466</v>
      </c>
      <c r="B45" s="35">
        <v>1056</v>
      </c>
      <c r="C45" s="35">
        <v>205</v>
      </c>
      <c r="D45" s="35"/>
      <c r="E45" s="35"/>
    </row>
    <row r="46" spans="1:5">
      <c r="A46" s="187" t="s">
        <v>125</v>
      </c>
      <c r="B46" s="35">
        <v>1165</v>
      </c>
      <c r="C46" s="17">
        <v>255</v>
      </c>
      <c r="D46" s="17"/>
      <c r="E46" s="17"/>
    </row>
    <row r="47" spans="1:5">
      <c r="A47" s="187" t="s">
        <v>467</v>
      </c>
      <c r="B47" s="35">
        <v>13716</v>
      </c>
      <c r="C47" s="35">
        <v>1945</v>
      </c>
      <c r="D47" s="17"/>
      <c r="E47" s="35"/>
    </row>
    <row r="48" spans="1:5">
      <c r="A48" s="187" t="s">
        <v>468</v>
      </c>
      <c r="B48" s="17">
        <v>459</v>
      </c>
      <c r="C48" s="17">
        <v>101</v>
      </c>
      <c r="D48" s="17"/>
      <c r="E48" s="17"/>
    </row>
    <row r="49" spans="1:19">
      <c r="A49" s="187" t="s">
        <v>126</v>
      </c>
      <c r="B49" s="35">
        <v>2612</v>
      </c>
      <c r="C49" s="17">
        <v>512</v>
      </c>
      <c r="D49" s="17"/>
      <c r="E49" s="17"/>
    </row>
    <row r="50" spans="1:19">
      <c r="A50" s="187" t="s">
        <v>127</v>
      </c>
      <c r="B50" s="35">
        <v>4469</v>
      </c>
      <c r="C50" s="17">
        <v>742</v>
      </c>
      <c r="D50" s="17"/>
      <c r="E50" s="17"/>
    </row>
    <row r="51" spans="1:19">
      <c r="A51" s="187" t="s">
        <v>128</v>
      </c>
      <c r="B51" s="35">
        <v>1509</v>
      </c>
      <c r="C51" s="17">
        <v>418</v>
      </c>
      <c r="D51" s="17"/>
      <c r="E51" s="17"/>
    </row>
    <row r="52" spans="1:19" s="427" customFormat="1">
      <c r="A52" s="187" t="s">
        <v>129</v>
      </c>
      <c r="B52" s="35">
        <v>1596</v>
      </c>
      <c r="C52" s="35">
        <v>186</v>
      </c>
      <c r="D52" s="17"/>
      <c r="E52" s="17"/>
    </row>
    <row r="53" spans="1:19" s="427" customFormat="1">
      <c r="A53" s="187" t="s">
        <v>130</v>
      </c>
      <c r="B53" s="17">
        <v>122</v>
      </c>
      <c r="C53" s="17">
        <v>42</v>
      </c>
      <c r="D53" s="17"/>
      <c r="E53" s="17"/>
    </row>
    <row r="54" spans="1:19" s="427" customFormat="1">
      <c r="A54" s="187" t="s">
        <v>131</v>
      </c>
      <c r="B54" s="35">
        <v>2623</v>
      </c>
      <c r="C54" s="17">
        <v>424</v>
      </c>
      <c r="D54" s="17"/>
      <c r="E54" s="17"/>
    </row>
    <row r="55" spans="1:19" s="427" customFormat="1">
      <c r="A55" s="187" t="s">
        <v>132</v>
      </c>
      <c r="B55" s="35">
        <v>23420</v>
      </c>
      <c r="C55" s="35">
        <v>3421</v>
      </c>
      <c r="D55" s="17"/>
      <c r="E55" s="17"/>
    </row>
    <row r="56" spans="1:19" s="427" customFormat="1">
      <c r="A56" s="187" t="s">
        <v>133</v>
      </c>
      <c r="B56" s="35">
        <v>1540</v>
      </c>
      <c r="C56" s="17">
        <v>250</v>
      </c>
      <c r="D56" s="17"/>
      <c r="E56" s="17"/>
    </row>
    <row r="57" spans="1:19" s="427" customFormat="1">
      <c r="A57" s="187" t="s">
        <v>134</v>
      </c>
      <c r="B57" s="35">
        <v>1377</v>
      </c>
      <c r="C57" s="17">
        <v>216</v>
      </c>
      <c r="D57" s="17"/>
      <c r="E57" s="17"/>
    </row>
    <row r="58" spans="1:19">
      <c r="A58" s="187" t="s">
        <v>656</v>
      </c>
      <c r="B58" s="35">
        <v>384</v>
      </c>
      <c r="C58" s="35">
        <v>91</v>
      </c>
      <c r="D58" s="17"/>
      <c r="E58" s="17"/>
      <c r="P58" s="427"/>
      <c r="Q58" s="427"/>
      <c r="R58" s="427"/>
      <c r="S58" s="427"/>
    </row>
    <row r="59" spans="1:19" s="427" customFormat="1">
      <c r="A59" s="187" t="s">
        <v>135</v>
      </c>
      <c r="B59" s="17">
        <v>84</v>
      </c>
      <c r="C59" s="17">
        <v>23</v>
      </c>
      <c r="D59" s="17"/>
      <c r="E59" s="17"/>
    </row>
    <row r="60" spans="1:19">
      <c r="A60" s="187" t="s">
        <v>136</v>
      </c>
      <c r="B60" s="35">
        <v>1313</v>
      </c>
      <c r="C60" s="17">
        <v>235</v>
      </c>
      <c r="D60" s="17"/>
      <c r="E60" s="17"/>
      <c r="P60" s="427"/>
      <c r="Q60" s="427"/>
      <c r="R60" s="427"/>
      <c r="S60" s="427"/>
    </row>
    <row r="61" spans="1:19" s="427" customFormat="1">
      <c r="A61" s="187" t="s">
        <v>657</v>
      </c>
      <c r="B61" s="35">
        <v>84</v>
      </c>
      <c r="C61" s="35">
        <v>23</v>
      </c>
      <c r="D61" s="17"/>
      <c r="E61" s="17"/>
    </row>
    <row r="62" spans="1:19">
      <c r="A62" s="187" t="s">
        <v>137</v>
      </c>
      <c r="B62" s="17">
        <v>427</v>
      </c>
      <c r="C62" s="17">
        <v>121</v>
      </c>
      <c r="D62" s="17"/>
      <c r="E62" s="17"/>
      <c r="P62" s="427"/>
      <c r="Q62" s="427"/>
      <c r="R62" s="427"/>
      <c r="S62" s="427"/>
    </row>
    <row r="63" spans="1:19" s="427" customFormat="1">
      <c r="A63" s="187" t="s">
        <v>655</v>
      </c>
      <c r="B63" s="17">
        <v>321</v>
      </c>
      <c r="C63" s="17">
        <v>80</v>
      </c>
      <c r="D63" s="17"/>
      <c r="E63" s="17"/>
    </row>
    <row r="64" spans="1:19">
      <c r="A64" s="187" t="s">
        <v>469</v>
      </c>
      <c r="B64" s="17">
        <v>72</v>
      </c>
      <c r="C64" s="17">
        <v>22</v>
      </c>
      <c r="D64" s="17"/>
      <c r="E64" s="17"/>
      <c r="P64" s="427"/>
      <c r="Q64" s="427"/>
      <c r="R64" s="427"/>
      <c r="S64" s="427"/>
    </row>
    <row r="65" spans="1:19">
      <c r="A65" s="188" t="s">
        <v>463</v>
      </c>
      <c r="B65" s="186">
        <f>SUM(B34:B64)</f>
        <v>94000</v>
      </c>
      <c r="C65" s="186">
        <f>SUM(C34:C64)</f>
        <v>13976</v>
      </c>
      <c r="D65" s="403"/>
      <c r="E65" s="403"/>
      <c r="P65" s="427"/>
      <c r="Q65" s="427"/>
      <c r="R65" s="427"/>
      <c r="S65" s="427"/>
    </row>
    <row r="66" spans="1:19">
      <c r="B66" s="6"/>
      <c r="C66" s="6"/>
      <c r="D66" s="6"/>
      <c r="E66" s="6"/>
      <c r="P66" s="427"/>
      <c r="Q66" s="427"/>
      <c r="R66" s="427"/>
      <c r="S66" s="427"/>
    </row>
    <row r="67" spans="1:19">
      <c r="A67" s="268" t="s">
        <v>488</v>
      </c>
      <c r="B67" s="307"/>
    </row>
    <row r="69" spans="1:19">
      <c r="A69" s="38" t="s">
        <v>310</v>
      </c>
      <c r="B69" s="38"/>
    </row>
    <row r="70" spans="1:19">
      <c r="A70" s="38" t="s">
        <v>312</v>
      </c>
      <c r="B70" s="38"/>
    </row>
  </sheetData>
  <sheetProtection password="CCE3" sheet="1" objects="1" scenarios="1"/>
  <mergeCells count="6">
    <mergeCell ref="N1:P1"/>
    <mergeCell ref="A31:C31"/>
    <mergeCell ref="A1:E1"/>
    <mergeCell ref="B3:C3"/>
    <mergeCell ref="D3:E3"/>
    <mergeCell ref="A22:E30"/>
  </mergeCells>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showGridLines="0" zoomScale="80" zoomScaleNormal="80" workbookViewId="0">
      <selection activeCell="P20" sqref="P20"/>
    </sheetView>
  </sheetViews>
  <sheetFormatPr baseColWidth="10" defaultRowHeight="15"/>
  <cols>
    <col min="1" max="1" width="16.28515625" customWidth="1"/>
    <col min="2" max="2" width="14.5703125" customWidth="1"/>
    <col min="3" max="6" width="14.7109375" customWidth="1"/>
    <col min="8" max="8" width="13" customWidth="1"/>
    <col min="9" max="9" width="11.42578125" style="354"/>
    <col min="12" max="12" width="11.42578125" style="354"/>
    <col min="14" max="14" width="11.42578125" style="415"/>
  </cols>
  <sheetData>
    <row r="1" spans="1:19" ht="53.25" customHeight="1">
      <c r="A1" s="529" t="s">
        <v>494</v>
      </c>
      <c r="B1" s="529"/>
      <c r="C1" s="529"/>
      <c r="D1" s="529"/>
      <c r="E1" s="529"/>
      <c r="F1" s="529"/>
    </row>
    <row r="2" spans="1:19" ht="30" customHeight="1">
      <c r="A2" s="22" t="s">
        <v>94</v>
      </c>
      <c r="B2" s="165" t="s">
        <v>95</v>
      </c>
      <c r="C2" s="165" t="s">
        <v>96</v>
      </c>
      <c r="D2" s="167" t="s">
        <v>389</v>
      </c>
      <c r="E2" s="167" t="s">
        <v>388</v>
      </c>
      <c r="F2" s="166" t="s">
        <v>495</v>
      </c>
    </row>
    <row r="3" spans="1:19" ht="15" customHeight="1">
      <c r="A3" s="25">
        <v>44197</v>
      </c>
      <c r="B3" s="27">
        <v>6675</v>
      </c>
      <c r="C3" s="27">
        <v>6466</v>
      </c>
      <c r="D3" s="27">
        <v>1895</v>
      </c>
      <c r="E3" s="197">
        <v>11246</v>
      </c>
      <c r="F3" s="26">
        <v>13141</v>
      </c>
      <c r="G3" s="6"/>
    </row>
    <row r="4" spans="1:19" ht="15" customHeight="1">
      <c r="A4" s="25">
        <v>44228</v>
      </c>
      <c r="B4" s="393">
        <v>6908</v>
      </c>
      <c r="C4" s="393">
        <v>6347</v>
      </c>
      <c r="D4" s="318">
        <v>1984</v>
      </c>
      <c r="E4" s="318">
        <v>11271</v>
      </c>
      <c r="F4" s="26">
        <v>13255</v>
      </c>
      <c r="G4" s="6"/>
    </row>
    <row r="5" spans="1:19">
      <c r="A5" s="25">
        <v>44256</v>
      </c>
      <c r="B5" s="27">
        <v>9348</v>
      </c>
      <c r="C5" s="27">
        <v>7850</v>
      </c>
      <c r="D5" s="318">
        <v>2911</v>
      </c>
      <c r="E5" s="197">
        <v>14287</v>
      </c>
      <c r="F5" s="26">
        <v>17198</v>
      </c>
      <c r="G5" s="6"/>
    </row>
    <row r="6" spans="1:19">
      <c r="A6" s="25">
        <v>44287</v>
      </c>
      <c r="B6" s="198">
        <v>8561</v>
      </c>
      <c r="C6" s="198">
        <v>7226</v>
      </c>
      <c r="D6" s="318">
        <v>2222</v>
      </c>
      <c r="E6" s="420">
        <v>13565</v>
      </c>
      <c r="F6" s="26">
        <v>15787</v>
      </c>
      <c r="G6" s="6"/>
    </row>
    <row r="7" spans="1:19">
      <c r="A7" s="25">
        <v>44317</v>
      </c>
      <c r="B7" s="198">
        <v>8952</v>
      </c>
      <c r="C7" s="198">
        <v>7715</v>
      </c>
      <c r="D7" s="198">
        <v>2416</v>
      </c>
      <c r="E7" s="198">
        <v>14251</v>
      </c>
      <c r="F7" s="26">
        <v>16667</v>
      </c>
      <c r="G7" s="6"/>
      <c r="Q7" s="135"/>
      <c r="R7" s="135"/>
      <c r="S7" s="135"/>
    </row>
    <row r="8" spans="1:19">
      <c r="A8" s="25">
        <v>44348</v>
      </c>
      <c r="B8" s="198">
        <v>10765</v>
      </c>
      <c r="C8" s="198">
        <v>9490</v>
      </c>
      <c r="D8" s="198">
        <v>2589</v>
      </c>
      <c r="E8" s="198">
        <v>17666</v>
      </c>
      <c r="F8" s="26">
        <v>20255</v>
      </c>
      <c r="G8" s="6"/>
      <c r="Q8" s="135"/>
      <c r="R8" s="135"/>
      <c r="S8" s="135"/>
    </row>
    <row r="9" spans="1:19">
      <c r="A9" s="25">
        <v>44378</v>
      </c>
      <c r="B9" s="198">
        <v>11412</v>
      </c>
      <c r="C9" s="198">
        <v>10197</v>
      </c>
      <c r="D9" s="198">
        <v>2519</v>
      </c>
      <c r="E9" s="198">
        <v>19090</v>
      </c>
      <c r="F9" s="26">
        <v>21609</v>
      </c>
      <c r="Q9" s="135"/>
      <c r="R9" s="135"/>
      <c r="S9" s="135"/>
    </row>
    <row r="10" spans="1:19" s="308" customFormat="1">
      <c r="A10" s="25">
        <v>44409</v>
      </c>
      <c r="B10" s="198">
        <v>11447</v>
      </c>
      <c r="C10" s="198">
        <v>10400</v>
      </c>
      <c r="D10" s="198">
        <v>3441</v>
      </c>
      <c r="E10" s="198">
        <v>18406</v>
      </c>
      <c r="F10" s="26">
        <v>21847</v>
      </c>
      <c r="I10" s="354"/>
      <c r="L10" s="354"/>
      <c r="N10" s="415"/>
      <c r="Q10" s="135"/>
      <c r="R10" s="135"/>
      <c r="S10" s="135"/>
    </row>
    <row r="11" spans="1:19" s="316" customFormat="1">
      <c r="A11" s="25">
        <v>44440</v>
      </c>
      <c r="B11" s="198">
        <v>13510</v>
      </c>
      <c r="C11" s="198">
        <v>13641</v>
      </c>
      <c r="D11" s="27">
        <v>3552</v>
      </c>
      <c r="E11" s="27">
        <v>23599</v>
      </c>
      <c r="F11" s="26">
        <v>27151</v>
      </c>
      <c r="I11" s="354"/>
      <c r="L11" s="354"/>
      <c r="N11" s="415"/>
      <c r="Q11" s="135"/>
      <c r="R11" s="135"/>
      <c r="S11" s="135"/>
    </row>
    <row r="12" spans="1:19" s="316" customFormat="1">
      <c r="A12" s="25">
        <v>44470</v>
      </c>
      <c r="B12" s="27">
        <v>14023</v>
      </c>
      <c r="C12" s="27">
        <v>14193</v>
      </c>
      <c r="D12" s="27">
        <v>2966</v>
      </c>
      <c r="E12" s="318">
        <v>25250</v>
      </c>
      <c r="F12" s="26">
        <v>28216</v>
      </c>
      <c r="I12" s="354"/>
      <c r="L12" s="354"/>
      <c r="N12" s="415"/>
      <c r="Q12" s="135"/>
      <c r="R12" s="135"/>
      <c r="S12" s="135"/>
    </row>
    <row r="13" spans="1:19" s="316" customFormat="1">
      <c r="A13" s="137">
        <v>44501</v>
      </c>
      <c r="B13" s="196">
        <v>16712</v>
      </c>
      <c r="C13" s="196">
        <v>16588</v>
      </c>
      <c r="D13" s="196">
        <v>4796</v>
      </c>
      <c r="E13" s="196">
        <v>28504</v>
      </c>
      <c r="F13" s="138">
        <v>33300</v>
      </c>
      <c r="I13" s="354"/>
      <c r="L13" s="354"/>
      <c r="N13" s="415"/>
      <c r="Q13" s="135"/>
      <c r="R13" s="135"/>
      <c r="S13" s="135"/>
    </row>
    <row r="14" spans="1:19" s="316" customFormat="1">
      <c r="A14" s="25">
        <v>44531</v>
      </c>
      <c r="B14" s="490"/>
      <c r="C14" s="490"/>
      <c r="D14" s="27"/>
      <c r="E14" s="27"/>
      <c r="F14" s="438"/>
      <c r="I14" s="354"/>
      <c r="L14" s="354"/>
      <c r="N14" s="415"/>
      <c r="Q14" s="135"/>
      <c r="R14" s="135"/>
      <c r="S14" s="135"/>
    </row>
    <row r="15" spans="1:19" s="415" customFormat="1" ht="15" customHeight="1">
      <c r="A15" s="530" t="s">
        <v>750</v>
      </c>
      <c r="B15" s="530"/>
      <c r="C15" s="530"/>
      <c r="D15" s="530"/>
      <c r="E15" s="530"/>
      <c r="F15" s="530"/>
      <c r="Q15" s="135"/>
      <c r="R15" s="135"/>
      <c r="S15" s="135"/>
    </row>
    <row r="16" spans="1:19" ht="15" customHeight="1">
      <c r="A16" s="530"/>
      <c r="B16" s="530"/>
      <c r="C16" s="530"/>
      <c r="D16" s="530"/>
      <c r="E16" s="530"/>
      <c r="F16" s="530"/>
      <c r="G16" s="6"/>
      <c r="H16" s="6"/>
      <c r="I16" s="161"/>
    </row>
    <row r="17" spans="1:21">
      <c r="A17" s="530"/>
      <c r="B17" s="530"/>
      <c r="C17" s="530"/>
      <c r="D17" s="530"/>
      <c r="E17" s="530"/>
      <c r="F17" s="530"/>
      <c r="G17" s="161"/>
      <c r="H17" s="161"/>
      <c r="I17" s="161"/>
    </row>
    <row r="18" spans="1:21" ht="18" customHeight="1">
      <c r="A18" s="530"/>
      <c r="B18" s="530"/>
      <c r="C18" s="530"/>
      <c r="D18" s="530"/>
      <c r="E18" s="530"/>
      <c r="F18" s="530"/>
      <c r="G18" s="161"/>
      <c r="H18" s="529" t="s">
        <v>496</v>
      </c>
      <c r="I18" s="529"/>
      <c r="J18" s="529"/>
      <c r="K18" s="529"/>
      <c r="L18" s="529"/>
      <c r="M18" s="529"/>
      <c r="N18" s="529"/>
      <c r="O18" s="529"/>
      <c r="P18" s="529"/>
      <c r="Q18" s="529"/>
      <c r="R18" s="529"/>
      <c r="S18" s="529"/>
      <c r="T18" s="529"/>
      <c r="U18" s="529"/>
    </row>
    <row r="19" spans="1:21" ht="42.75" customHeight="1">
      <c r="A19" s="530"/>
      <c r="B19" s="530"/>
      <c r="C19" s="530"/>
      <c r="D19" s="530"/>
      <c r="E19" s="530"/>
      <c r="F19" s="530"/>
      <c r="H19" s="24" t="s">
        <v>94</v>
      </c>
      <c r="I19" s="22" t="s">
        <v>497</v>
      </c>
      <c r="J19" s="21" t="s">
        <v>498</v>
      </c>
      <c r="K19" s="22" t="s">
        <v>570</v>
      </c>
      <c r="L19" s="21" t="s">
        <v>499</v>
      </c>
      <c r="M19" s="22" t="s">
        <v>571</v>
      </c>
      <c r="N19" s="21" t="s">
        <v>646</v>
      </c>
      <c r="T19" s="168"/>
    </row>
    <row r="20" spans="1:21" ht="27.75" customHeight="1">
      <c r="A20" s="530"/>
      <c r="B20" s="530"/>
      <c r="C20" s="530"/>
      <c r="D20" s="530"/>
      <c r="E20" s="530"/>
      <c r="F20" s="530"/>
      <c r="H20" s="25" t="s">
        <v>561</v>
      </c>
      <c r="I20" s="27">
        <v>29181</v>
      </c>
      <c r="J20" s="27">
        <v>28756</v>
      </c>
      <c r="K20" s="26">
        <f>F3</f>
        <v>13141</v>
      </c>
      <c r="L20" s="310">
        <f>((J20-I20)/I20)*100</f>
        <v>-1.4564271272403275</v>
      </c>
      <c r="M20" s="310">
        <f>((K20-J20)/J20)*100</f>
        <v>-54.301710947280569</v>
      </c>
      <c r="N20" s="310">
        <f t="shared" ref="N20:N30" si="0">((K20-I20)/I20)*100</f>
        <v>-54.967273225729073</v>
      </c>
      <c r="T20" s="168"/>
    </row>
    <row r="21" spans="1:21">
      <c r="A21" s="530"/>
      <c r="B21" s="530"/>
      <c r="C21" s="530"/>
      <c r="D21" s="530"/>
      <c r="E21" s="530"/>
      <c r="F21" s="530"/>
      <c r="H21" s="25" t="s">
        <v>80</v>
      </c>
      <c r="I21" s="27">
        <v>26188</v>
      </c>
      <c r="J21" s="393">
        <v>26145</v>
      </c>
      <c r="K21" s="26">
        <v>13255</v>
      </c>
      <c r="L21" s="310">
        <f t="shared" ref="L21:L31" si="1">((J21-I21)/I21)*100</f>
        <v>-0.16419734229418054</v>
      </c>
      <c r="M21" s="310">
        <f t="shared" ref="M21:M26" si="2">((K21-J21)/J21)*100</f>
        <v>-49.301969783897491</v>
      </c>
      <c r="N21" s="310">
        <f t="shared" si="0"/>
        <v>-49.385214602107837</v>
      </c>
      <c r="T21" s="168"/>
    </row>
    <row r="22" spans="1:21">
      <c r="A22" s="530"/>
      <c r="B22" s="530"/>
      <c r="C22" s="530"/>
      <c r="D22" s="530"/>
      <c r="E22" s="530"/>
      <c r="F22" s="530"/>
      <c r="H22" s="25" t="s">
        <v>81</v>
      </c>
      <c r="I22" s="27">
        <v>29566</v>
      </c>
      <c r="J22" s="27">
        <v>19538</v>
      </c>
      <c r="K22" s="26">
        <v>17198</v>
      </c>
      <c r="L22" s="310">
        <f t="shared" si="1"/>
        <v>-33.917337482243113</v>
      </c>
      <c r="M22" s="310">
        <f t="shared" si="2"/>
        <v>-11.976660866004709</v>
      </c>
      <c r="N22" s="310">
        <f t="shared" si="0"/>
        <v>-41.83183386322127</v>
      </c>
    </row>
    <row r="23" spans="1:21">
      <c r="A23" s="530"/>
      <c r="B23" s="530"/>
      <c r="C23" s="530"/>
      <c r="D23" s="530"/>
      <c r="E23" s="530"/>
      <c r="F23" s="530"/>
      <c r="G23" s="12"/>
      <c r="H23" s="25" t="s">
        <v>82</v>
      </c>
      <c r="I23" s="27">
        <v>28557</v>
      </c>
      <c r="J23" s="420">
        <v>6497</v>
      </c>
      <c r="K23" s="26">
        <v>15787</v>
      </c>
      <c r="L23" s="310">
        <f t="shared" si="1"/>
        <v>-77.249010750428965</v>
      </c>
      <c r="M23" s="310">
        <f t="shared" si="2"/>
        <v>142.98907187932892</v>
      </c>
      <c r="N23" s="310">
        <f t="shared" si="0"/>
        <v>-44.717582379101444</v>
      </c>
    </row>
    <row r="24" spans="1:21">
      <c r="A24" s="530"/>
      <c r="B24" s="530"/>
      <c r="C24" s="530"/>
      <c r="D24" s="530"/>
      <c r="E24" s="530"/>
      <c r="F24" s="530"/>
      <c r="G24" s="6"/>
      <c r="H24" s="25" t="s">
        <v>83</v>
      </c>
      <c r="I24" s="27">
        <v>29444</v>
      </c>
      <c r="J24" s="27">
        <v>7911</v>
      </c>
      <c r="K24" s="26">
        <v>16667</v>
      </c>
      <c r="L24" s="310">
        <f t="shared" si="1"/>
        <v>-73.13204727618529</v>
      </c>
      <c r="M24" s="310">
        <f t="shared" si="2"/>
        <v>110.68132979395777</v>
      </c>
      <c r="N24" s="310">
        <f t="shared" si="0"/>
        <v>-43.394239913055294</v>
      </c>
    </row>
    <row r="25" spans="1:21">
      <c r="A25" s="530"/>
      <c r="B25" s="530"/>
      <c r="C25" s="530"/>
      <c r="D25" s="530"/>
      <c r="E25" s="530"/>
      <c r="F25" s="530"/>
      <c r="G25" s="6"/>
      <c r="H25" s="25" t="s">
        <v>84</v>
      </c>
      <c r="I25" s="27">
        <v>30042</v>
      </c>
      <c r="J25" s="27">
        <v>12822</v>
      </c>
      <c r="K25" s="26">
        <v>20255</v>
      </c>
      <c r="L25" s="310">
        <f t="shared" si="1"/>
        <v>-57.319752346714601</v>
      </c>
      <c r="M25" s="310">
        <f t="shared" si="2"/>
        <v>57.970675401653402</v>
      </c>
      <c r="N25" s="310">
        <f t="shared" si="0"/>
        <v>-32.577724519006722</v>
      </c>
    </row>
    <row r="26" spans="1:21">
      <c r="A26" s="530"/>
      <c r="B26" s="530"/>
      <c r="C26" s="530"/>
      <c r="D26" s="530"/>
      <c r="E26" s="530"/>
      <c r="F26" s="530"/>
      <c r="G26" s="6"/>
      <c r="H26" s="25" t="s">
        <v>85</v>
      </c>
      <c r="I26" s="27">
        <v>35388</v>
      </c>
      <c r="J26" s="27">
        <v>17983</v>
      </c>
      <c r="K26" s="26">
        <v>21609</v>
      </c>
      <c r="L26" s="310">
        <f t="shared" si="1"/>
        <v>-49.18333898496666</v>
      </c>
      <c r="M26" s="310">
        <f t="shared" si="2"/>
        <v>20.163487738419619</v>
      </c>
      <c r="N26" s="310">
        <f t="shared" si="0"/>
        <v>-38.936927772126147</v>
      </c>
    </row>
    <row r="27" spans="1:21">
      <c r="A27" s="530"/>
      <c r="B27" s="530"/>
      <c r="C27" s="530"/>
      <c r="D27" s="530"/>
      <c r="E27" s="530"/>
      <c r="F27" s="530"/>
      <c r="H27" s="25" t="s">
        <v>86</v>
      </c>
      <c r="I27" s="27">
        <v>30425</v>
      </c>
      <c r="J27" s="318">
        <v>15247</v>
      </c>
      <c r="K27" s="26">
        <v>21847</v>
      </c>
      <c r="L27" s="310">
        <f t="shared" si="1"/>
        <v>-49.886606409202962</v>
      </c>
      <c r="M27" s="310">
        <f>((K27-J27)/J27)*100</f>
        <v>43.287204040139045</v>
      </c>
      <c r="N27" s="310">
        <f t="shared" si="0"/>
        <v>-28.193919474116679</v>
      </c>
    </row>
    <row r="28" spans="1:21">
      <c r="A28" s="530"/>
      <c r="B28" s="530"/>
      <c r="C28" s="530"/>
      <c r="D28" s="530"/>
      <c r="E28" s="530"/>
      <c r="F28" s="530"/>
      <c r="H28" s="25" t="s">
        <v>87</v>
      </c>
      <c r="I28" s="27">
        <v>33658</v>
      </c>
      <c r="J28" s="318">
        <v>17475</v>
      </c>
      <c r="K28" s="26">
        <v>27151</v>
      </c>
      <c r="L28" s="310">
        <f t="shared" si="1"/>
        <v>-48.080694040049913</v>
      </c>
      <c r="M28" s="310">
        <f>((K28-J28)/J28)*100</f>
        <v>55.370529327610875</v>
      </c>
      <c r="N28" s="310">
        <f t="shared" si="0"/>
        <v>-19.332699506803731</v>
      </c>
    </row>
    <row r="29" spans="1:21">
      <c r="H29" s="25" t="s">
        <v>88</v>
      </c>
      <c r="I29" s="27">
        <v>35515</v>
      </c>
      <c r="J29" s="318">
        <v>17219</v>
      </c>
      <c r="K29" s="26">
        <v>28216</v>
      </c>
      <c r="L29" s="310">
        <f t="shared" si="1"/>
        <v>-51.51626073490074</v>
      </c>
      <c r="M29" s="310">
        <f>((K29-J29)/J29)*100</f>
        <v>63.865497415645514</v>
      </c>
      <c r="N29" s="310">
        <f t="shared" si="0"/>
        <v>-20.551879487540475</v>
      </c>
    </row>
    <row r="30" spans="1:21">
      <c r="H30" s="137" t="s">
        <v>89</v>
      </c>
      <c r="I30" s="196">
        <v>31833</v>
      </c>
      <c r="J30" s="135">
        <v>16755</v>
      </c>
      <c r="K30" s="138">
        <v>33300</v>
      </c>
      <c r="L30" s="301">
        <f t="shared" si="1"/>
        <v>-47.365941004617852</v>
      </c>
      <c r="M30" s="301">
        <f>((K30-J30)/J30)*100</f>
        <v>98.74664279319606</v>
      </c>
      <c r="N30" s="301">
        <f t="shared" si="0"/>
        <v>4.6084252191122426</v>
      </c>
    </row>
    <row r="31" spans="1:21">
      <c r="H31" s="25" t="s">
        <v>90</v>
      </c>
      <c r="I31" s="27">
        <v>28959</v>
      </c>
      <c r="J31" s="318">
        <v>15429</v>
      </c>
      <c r="K31" s="26"/>
      <c r="L31" s="12">
        <f t="shared" si="1"/>
        <v>-46.721226561690663</v>
      </c>
      <c r="M31" s="301"/>
      <c r="N31" s="301"/>
    </row>
    <row r="33" spans="1:20" ht="15" customHeight="1">
      <c r="C33" s="38"/>
      <c r="D33" s="38"/>
      <c r="E33" s="38"/>
      <c r="H33" s="505" t="s">
        <v>751</v>
      </c>
      <c r="I33" s="505"/>
      <c r="J33" s="505"/>
      <c r="K33" s="505"/>
      <c r="L33" s="505"/>
      <c r="M33" s="505"/>
      <c r="N33" s="505"/>
      <c r="O33" s="505"/>
      <c r="P33" s="505"/>
      <c r="Q33" s="505"/>
      <c r="R33" s="505"/>
      <c r="S33" s="505"/>
      <c r="T33" s="505"/>
    </row>
    <row r="34" spans="1:20">
      <c r="H34" s="505"/>
      <c r="I34" s="505"/>
      <c r="J34" s="505"/>
      <c r="K34" s="505"/>
      <c r="L34" s="505"/>
      <c r="M34" s="505"/>
      <c r="N34" s="505"/>
      <c r="O34" s="505"/>
      <c r="P34" s="505"/>
      <c r="Q34" s="505"/>
      <c r="R34" s="505"/>
      <c r="S34" s="505"/>
      <c r="T34" s="505"/>
    </row>
    <row r="35" spans="1:20">
      <c r="H35" s="505"/>
      <c r="I35" s="505"/>
      <c r="J35" s="505"/>
      <c r="K35" s="505"/>
      <c r="L35" s="505"/>
      <c r="M35" s="505"/>
      <c r="N35" s="505"/>
      <c r="O35" s="505"/>
      <c r="P35" s="505"/>
      <c r="Q35" s="505"/>
      <c r="R35" s="505"/>
      <c r="S35" s="505"/>
      <c r="T35" s="505"/>
    </row>
    <row r="36" spans="1:20">
      <c r="H36" s="505"/>
      <c r="I36" s="505"/>
      <c r="J36" s="505"/>
      <c r="K36" s="505"/>
      <c r="L36" s="505"/>
      <c r="M36" s="505"/>
      <c r="N36" s="505"/>
      <c r="O36" s="505"/>
      <c r="P36" s="505"/>
      <c r="Q36" s="505"/>
      <c r="R36" s="505"/>
      <c r="S36" s="505"/>
      <c r="T36" s="505"/>
    </row>
    <row r="37" spans="1:20">
      <c r="H37" s="505"/>
      <c r="I37" s="505"/>
      <c r="J37" s="505"/>
      <c r="K37" s="505"/>
      <c r="L37" s="505"/>
      <c r="M37" s="505"/>
      <c r="N37" s="505"/>
      <c r="O37" s="505"/>
      <c r="P37" s="505"/>
      <c r="Q37" s="505"/>
      <c r="R37" s="505"/>
      <c r="S37" s="505"/>
      <c r="T37" s="505"/>
    </row>
    <row r="38" spans="1:20">
      <c r="H38" s="505"/>
      <c r="I38" s="505"/>
      <c r="J38" s="505"/>
      <c r="K38" s="505"/>
      <c r="L38" s="505"/>
      <c r="M38" s="505"/>
      <c r="N38" s="505"/>
      <c r="O38" s="505"/>
      <c r="P38" s="505"/>
      <c r="Q38" s="505"/>
      <c r="R38" s="505"/>
      <c r="S38" s="505"/>
      <c r="T38" s="505"/>
    </row>
    <row r="39" spans="1:20">
      <c r="H39" s="505"/>
      <c r="I39" s="505"/>
      <c r="J39" s="505"/>
      <c r="K39" s="505"/>
      <c r="L39" s="505"/>
      <c r="M39" s="505"/>
      <c r="N39" s="505"/>
      <c r="O39" s="505"/>
      <c r="P39" s="505"/>
      <c r="Q39" s="505"/>
      <c r="R39" s="505"/>
      <c r="S39" s="505"/>
      <c r="T39" s="505"/>
    </row>
    <row r="40" spans="1:20">
      <c r="H40" s="505"/>
      <c r="I40" s="505"/>
      <c r="J40" s="505"/>
      <c r="K40" s="505"/>
      <c r="L40" s="505"/>
      <c r="M40" s="505"/>
      <c r="N40" s="505"/>
      <c r="O40" s="505"/>
      <c r="P40" s="505"/>
      <c r="Q40" s="505"/>
      <c r="R40" s="505"/>
      <c r="S40" s="505"/>
      <c r="T40" s="505"/>
    </row>
    <row r="41" spans="1:20">
      <c r="H41" s="505"/>
      <c r="I41" s="505"/>
      <c r="J41" s="505"/>
      <c r="K41" s="505"/>
      <c r="L41" s="505"/>
      <c r="M41" s="505"/>
      <c r="N41" s="505"/>
      <c r="O41" s="505"/>
      <c r="P41" s="505"/>
      <c r="Q41" s="505"/>
      <c r="R41" s="505"/>
      <c r="S41" s="505"/>
      <c r="T41" s="505"/>
    </row>
    <row r="42" spans="1:20">
      <c r="M42" s="6"/>
      <c r="N42" s="6"/>
    </row>
    <row r="43" spans="1:20">
      <c r="H43" s="6"/>
      <c r="I43" s="6"/>
      <c r="J43" s="6"/>
      <c r="K43" s="6"/>
      <c r="L43" s="6"/>
      <c r="M43" s="6"/>
      <c r="N43" s="6"/>
      <c r="O43" s="6"/>
    </row>
    <row r="44" spans="1:20">
      <c r="O44" s="6"/>
    </row>
    <row r="46" spans="1:20">
      <c r="A46" s="268" t="s">
        <v>488</v>
      </c>
    </row>
    <row r="48" spans="1:20">
      <c r="A48" s="38" t="s">
        <v>103</v>
      </c>
      <c r="B48" s="38" t="s">
        <v>500</v>
      </c>
    </row>
    <row r="49" spans="1:9">
      <c r="A49" s="38" t="s">
        <v>105</v>
      </c>
      <c r="B49" s="38" t="s">
        <v>47</v>
      </c>
    </row>
    <row r="55" spans="1:9">
      <c r="I55" s="415"/>
    </row>
    <row r="56" spans="1:9">
      <c r="I56" s="415"/>
    </row>
    <row r="57" spans="1:9">
      <c r="I57" s="415"/>
    </row>
  </sheetData>
  <sheetProtection password="CCE3" sheet="1" objects="1" scenarios="1"/>
  <mergeCells count="4">
    <mergeCell ref="A1:F1"/>
    <mergeCell ref="H18:U18"/>
    <mergeCell ref="H33:T41"/>
    <mergeCell ref="A15:F28"/>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X28"/>
  <sheetViews>
    <sheetView showGridLines="0" zoomScale="80" zoomScaleNormal="80" workbookViewId="0">
      <selection activeCell="N43" sqref="N43"/>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520" t="s">
        <v>731</v>
      </c>
      <c r="B1" s="520"/>
      <c r="C1" s="520"/>
      <c r="D1" s="520"/>
      <c r="E1" s="520"/>
      <c r="F1" s="520"/>
      <c r="G1" s="520"/>
      <c r="H1" s="520"/>
    </row>
    <row r="2" spans="1:24" ht="30.75" customHeight="1">
      <c r="A2" s="60" t="s">
        <v>94</v>
      </c>
      <c r="B2" s="59" t="s">
        <v>107</v>
      </c>
      <c r="C2" s="60" t="s">
        <v>111</v>
      </c>
      <c r="D2" s="59" t="s">
        <v>109</v>
      </c>
      <c r="E2" s="60" t="s">
        <v>108</v>
      </c>
      <c r="F2" s="59" t="s">
        <v>110</v>
      </c>
      <c r="G2" s="60" t="s">
        <v>140</v>
      </c>
      <c r="H2" s="61" t="s">
        <v>141</v>
      </c>
    </row>
    <row r="3" spans="1:24">
      <c r="A3" s="189" t="s">
        <v>727</v>
      </c>
      <c r="B3" s="6">
        <v>633</v>
      </c>
      <c r="C3" s="6">
        <v>1189</v>
      </c>
      <c r="D3" s="6">
        <v>2385</v>
      </c>
      <c r="E3" s="6">
        <v>4728</v>
      </c>
      <c r="F3" s="6">
        <v>10181</v>
      </c>
      <c r="G3" s="6">
        <v>14184</v>
      </c>
      <c r="H3" s="138">
        <v>33300</v>
      </c>
      <c r="N3" s="6"/>
      <c r="O3" s="6"/>
      <c r="P3" s="6"/>
      <c r="Q3" s="6"/>
      <c r="R3" s="6"/>
      <c r="S3" s="6"/>
      <c r="T3" s="6"/>
      <c r="U3" s="6"/>
      <c r="V3" s="6"/>
      <c r="W3" s="6"/>
    </row>
    <row r="4" spans="1:24">
      <c r="A4" s="62"/>
      <c r="C4" s="6"/>
      <c r="D4" s="6"/>
      <c r="E4" s="6"/>
      <c r="F4" s="6"/>
      <c r="G4" s="6"/>
      <c r="J4" s="354"/>
      <c r="K4" s="354"/>
      <c r="L4" s="354"/>
      <c r="M4" s="354"/>
      <c r="N4" s="354"/>
      <c r="O4" s="6"/>
      <c r="P4" s="6"/>
      <c r="Q4" s="6"/>
      <c r="R4" s="6"/>
      <c r="S4" s="6"/>
      <c r="T4" s="6"/>
      <c r="U4" s="6"/>
      <c r="V4" s="6"/>
      <c r="W4" s="6"/>
    </row>
    <row r="5" spans="1:24">
      <c r="I5" s="6"/>
      <c r="J5" s="135"/>
      <c r="K5" s="135"/>
      <c r="L5" s="135"/>
      <c r="M5" s="135"/>
      <c r="N5" s="135"/>
      <c r="O5" s="135"/>
      <c r="P5" s="135"/>
      <c r="Q5" s="6"/>
      <c r="R5" s="6"/>
      <c r="S5" s="6"/>
      <c r="T5" s="6"/>
      <c r="U5" s="6"/>
      <c r="V5" s="6"/>
      <c r="W5" s="6"/>
    </row>
    <row r="6" spans="1:24">
      <c r="H6" s="6"/>
      <c r="I6" s="390"/>
      <c r="J6" s="6"/>
      <c r="K6" s="6"/>
      <c r="L6" s="6"/>
      <c r="M6" s="6"/>
      <c r="N6" s="6"/>
      <c r="O6" s="6"/>
      <c r="P6" s="6"/>
      <c r="Q6" s="63"/>
      <c r="R6" s="6"/>
      <c r="S6" s="6"/>
      <c r="T6" s="6"/>
      <c r="X6" s="6"/>
    </row>
    <row r="7" spans="1:24">
      <c r="I7" s="6"/>
      <c r="J7" s="6"/>
      <c r="K7" s="6"/>
      <c r="L7" s="6"/>
      <c r="M7" s="6"/>
      <c r="N7" s="6"/>
      <c r="O7" s="6"/>
      <c r="P7" s="6"/>
      <c r="Q7" s="6"/>
      <c r="R7" s="6"/>
      <c r="S7" s="6"/>
      <c r="T7" s="6"/>
    </row>
    <row r="8" spans="1:24">
      <c r="I8" s="135"/>
      <c r="J8" s="135"/>
      <c r="K8" s="135"/>
      <c r="L8" s="135"/>
      <c r="M8" s="135"/>
      <c r="N8" s="135"/>
      <c r="O8" s="135"/>
      <c r="P8" s="452"/>
    </row>
    <row r="9" spans="1:24">
      <c r="I9" s="6"/>
      <c r="J9" s="135"/>
      <c r="K9" s="135"/>
      <c r="L9" s="135"/>
      <c r="M9" s="135"/>
      <c r="N9" s="135"/>
      <c r="O9" s="135"/>
      <c r="P9" s="6"/>
    </row>
    <row r="10" spans="1:24">
      <c r="C10" s="6"/>
      <c r="D10" s="6"/>
      <c r="E10" s="6"/>
      <c r="F10" s="6"/>
      <c r="G10" s="6"/>
      <c r="H10" s="6"/>
      <c r="I10" s="135"/>
      <c r="J10" s="135"/>
      <c r="K10" s="135"/>
      <c r="L10" s="135"/>
      <c r="M10" s="135"/>
      <c r="N10" s="135"/>
      <c r="O10" s="135"/>
      <c r="P10" s="6"/>
    </row>
    <row r="11" spans="1:24">
      <c r="H11" s="135"/>
      <c r="I11" s="135"/>
      <c r="J11" s="135"/>
      <c r="K11" s="135"/>
      <c r="L11" s="135"/>
      <c r="M11" s="135"/>
      <c r="N11" s="135"/>
      <c r="O11" s="135"/>
      <c r="P11" s="135"/>
    </row>
    <row r="12" spans="1:24">
      <c r="G12" s="6"/>
      <c r="H12" s="6"/>
      <c r="I12" s="6"/>
      <c r="J12" s="6"/>
      <c r="K12" s="6"/>
      <c r="L12" s="6"/>
      <c r="M12" s="6"/>
      <c r="N12" s="6"/>
      <c r="O12" s="6"/>
      <c r="P12" s="6"/>
    </row>
    <row r="13" spans="1:24">
      <c r="G13" s="6"/>
      <c r="H13" s="6"/>
      <c r="I13" s="135"/>
      <c r="J13" s="135"/>
      <c r="K13" s="134"/>
      <c r="L13" s="134"/>
      <c r="M13" s="134"/>
      <c r="N13" s="134"/>
      <c r="O13" s="134"/>
      <c r="P13" s="134"/>
    </row>
    <row r="14" spans="1:24">
      <c r="J14" s="6"/>
    </row>
    <row r="15" spans="1:24">
      <c r="J15" s="6"/>
    </row>
    <row r="16" spans="1:24">
      <c r="K16" s="6"/>
    </row>
    <row r="24" spans="1:11">
      <c r="A24" s="38" t="s">
        <v>103</v>
      </c>
      <c r="B24" s="38" t="s">
        <v>104</v>
      </c>
    </row>
    <row r="25" spans="1:11">
      <c r="A25" s="38" t="s">
        <v>105</v>
      </c>
      <c r="B25" s="38" t="s">
        <v>47</v>
      </c>
    </row>
    <row r="27" spans="1:11">
      <c r="F27" s="6"/>
      <c r="G27" s="6"/>
      <c r="H27" s="6"/>
      <c r="J27" s="6"/>
      <c r="K27" s="6"/>
    </row>
    <row r="28" spans="1:11">
      <c r="F28" s="6"/>
      <c r="G28" s="6"/>
      <c r="H28" s="6"/>
      <c r="J28" s="6"/>
      <c r="K28" s="6"/>
    </row>
  </sheetData>
  <sheetProtection password="CCE3"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Q28"/>
  <sheetViews>
    <sheetView showGridLines="0" zoomScale="80" zoomScaleNormal="80" workbookViewId="0">
      <selection activeCell="L19" sqref="L19"/>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520" t="s">
        <v>732</v>
      </c>
      <c r="B1" s="520"/>
      <c r="C1" s="520"/>
      <c r="D1" s="520"/>
      <c r="E1" s="520"/>
      <c r="F1" s="520"/>
      <c r="G1" s="520"/>
      <c r="H1" s="520"/>
    </row>
    <row r="2" spans="1:17" ht="38.25">
      <c r="A2" s="60" t="s">
        <v>94</v>
      </c>
      <c r="B2" s="59" t="s">
        <v>175</v>
      </c>
      <c r="C2" s="59" t="s">
        <v>174</v>
      </c>
      <c r="D2" s="59" t="s">
        <v>173</v>
      </c>
      <c r="E2" s="60" t="s">
        <v>172</v>
      </c>
      <c r="F2" s="59" t="s">
        <v>171</v>
      </c>
      <c r="G2" s="60" t="s">
        <v>177</v>
      </c>
      <c r="H2" s="61" t="s">
        <v>141</v>
      </c>
    </row>
    <row r="3" spans="1:17">
      <c r="A3" s="189" t="s">
        <v>727</v>
      </c>
      <c r="B3" s="135">
        <v>1093</v>
      </c>
      <c r="C3" s="135">
        <v>9364</v>
      </c>
      <c r="D3" s="135">
        <v>18301</v>
      </c>
      <c r="E3" s="135">
        <v>3369</v>
      </c>
      <c r="F3" s="135">
        <v>1145</v>
      </c>
      <c r="G3" s="134">
        <v>28</v>
      </c>
      <c r="H3" s="138">
        <v>33300</v>
      </c>
    </row>
    <row r="7" spans="1:17">
      <c r="J7" s="135"/>
      <c r="K7" s="135"/>
      <c r="L7" s="135"/>
      <c r="M7" s="135"/>
      <c r="N7" s="135"/>
      <c r="O7" s="135"/>
      <c r="P7" s="135"/>
      <c r="Q7" s="134"/>
    </row>
    <row r="8" spans="1:17">
      <c r="J8" s="6"/>
      <c r="K8" s="6"/>
      <c r="L8" s="6"/>
      <c r="O8" s="6"/>
    </row>
    <row r="27" spans="1:2">
      <c r="A27" s="38" t="s">
        <v>103</v>
      </c>
      <c r="B27" s="38" t="s">
        <v>104</v>
      </c>
    </row>
    <row r="28" spans="1:2">
      <c r="A28" s="38" t="s">
        <v>105</v>
      </c>
      <c r="B28" s="38" t="s">
        <v>47</v>
      </c>
    </row>
  </sheetData>
  <sheetProtection password="CCE3" sheet="1" objects="1" scenarios="1"/>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36"/>
  <sheetViews>
    <sheetView showGridLines="0" zoomScale="80" zoomScaleNormal="80" workbookViewId="0">
      <selection activeCell="I11" sqref="I11"/>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520" t="s">
        <v>733</v>
      </c>
      <c r="B1" s="520"/>
      <c r="C1" s="520"/>
      <c r="D1" s="520"/>
      <c r="E1" s="520"/>
      <c r="F1" s="520"/>
      <c r="G1" s="520"/>
      <c r="H1" s="520"/>
      <c r="I1" s="520"/>
      <c r="J1" s="520"/>
      <c r="K1" s="520"/>
      <c r="L1" s="520"/>
    </row>
    <row r="2" spans="1:16" ht="96.75" customHeight="1">
      <c r="A2" s="60" t="s">
        <v>94</v>
      </c>
      <c r="B2" s="59" t="s">
        <v>550</v>
      </c>
      <c r="C2" s="60" t="s">
        <v>148</v>
      </c>
      <c r="D2" s="59" t="s">
        <v>149</v>
      </c>
      <c r="E2" s="60" t="s">
        <v>150</v>
      </c>
      <c r="F2" s="59" t="s">
        <v>151</v>
      </c>
      <c r="G2" s="60" t="s">
        <v>152</v>
      </c>
      <c r="H2" s="59" t="s">
        <v>153</v>
      </c>
      <c r="I2" s="60" t="s">
        <v>154</v>
      </c>
      <c r="J2" s="59" t="s">
        <v>155</v>
      </c>
      <c r="K2" s="60" t="s">
        <v>156</v>
      </c>
      <c r="L2" s="61" t="s">
        <v>141</v>
      </c>
    </row>
    <row r="3" spans="1:16">
      <c r="A3" s="189" t="s">
        <v>727</v>
      </c>
      <c r="B3" s="413">
        <v>3</v>
      </c>
      <c r="C3" s="135">
        <v>61</v>
      </c>
      <c r="D3" s="135">
        <v>2907</v>
      </c>
      <c r="E3" s="135">
        <v>2667</v>
      </c>
      <c r="F3" s="135">
        <v>2452</v>
      </c>
      <c r="G3" s="135">
        <v>11544</v>
      </c>
      <c r="H3" s="135">
        <v>128</v>
      </c>
      <c r="I3" s="135">
        <v>2492</v>
      </c>
      <c r="J3" s="135">
        <v>1442</v>
      </c>
      <c r="K3" s="135">
        <v>9604</v>
      </c>
      <c r="L3" s="138">
        <v>33300</v>
      </c>
    </row>
    <row r="4" spans="1:16">
      <c r="A4" s="62"/>
    </row>
    <row r="8" spans="1:16">
      <c r="G8" s="135"/>
      <c r="H8" s="135"/>
      <c r="I8" s="135"/>
      <c r="J8" s="135"/>
      <c r="K8" s="135"/>
      <c r="L8" s="135"/>
      <c r="M8" s="135"/>
      <c r="N8" s="135"/>
      <c r="O8" s="135"/>
      <c r="P8" s="135"/>
    </row>
    <row r="35" spans="1:2">
      <c r="A35" s="38" t="s">
        <v>103</v>
      </c>
      <c r="B35" s="38" t="s">
        <v>104</v>
      </c>
    </row>
    <row r="36" spans="1:2">
      <c r="A36" s="38" t="s">
        <v>105</v>
      </c>
      <c r="B36" s="38" t="s">
        <v>47</v>
      </c>
    </row>
  </sheetData>
  <sheetProtection password="CCE3" sheet="1" objects="1" scenarios="1"/>
  <mergeCells count="1">
    <mergeCell ref="A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0"/>
  <sheetViews>
    <sheetView showGridLines="0" zoomScale="80" zoomScaleNormal="80" workbookViewId="0">
      <selection activeCell="AC3" sqref="AC3"/>
    </sheetView>
  </sheetViews>
  <sheetFormatPr baseColWidth="10" defaultRowHeight="15"/>
  <cols>
    <col min="1" max="1" width="25.7109375" style="271" customWidth="1"/>
    <col min="2" max="2" width="11.42578125" style="271"/>
    <col min="3" max="3" width="11.42578125" style="454"/>
    <col min="4" max="4" width="11.42578125" style="271"/>
    <col min="5" max="5" width="11.42578125" style="454"/>
    <col min="6" max="6" width="11.42578125" style="271"/>
    <col min="7" max="7" width="11.42578125" style="454"/>
    <col min="8" max="8" width="11.42578125" style="271"/>
    <col min="9" max="9" width="11.42578125" style="454"/>
    <col min="10" max="10" width="11.42578125" style="271"/>
    <col min="11" max="11" width="11.42578125" style="454"/>
    <col min="12" max="12" width="11.42578125" style="271"/>
    <col min="13" max="13" width="11.42578125" style="454"/>
    <col min="14" max="14" width="11.42578125" style="271"/>
    <col min="15" max="15" width="11.42578125" style="454"/>
    <col min="16" max="16" width="11.42578125" style="271"/>
    <col min="17" max="17" width="11.42578125" style="454"/>
    <col min="18" max="18" width="11.42578125" style="271"/>
    <col min="19" max="19" width="11.42578125" style="454"/>
    <col min="20" max="16384" width="11.42578125" style="271"/>
  </cols>
  <sheetData>
    <row r="1" spans="1:21" ht="28.5" customHeight="1">
      <c r="A1" s="497" t="s">
        <v>502</v>
      </c>
      <c r="B1" s="497"/>
      <c r="C1" s="497"/>
      <c r="D1" s="497"/>
      <c r="E1" s="497"/>
      <c r="F1" s="497"/>
      <c r="G1" s="497"/>
      <c r="H1" s="497"/>
      <c r="I1" s="497"/>
      <c r="J1" s="497"/>
      <c r="K1" s="497"/>
      <c r="L1" s="497"/>
      <c r="M1" s="497"/>
      <c r="N1" s="497"/>
      <c r="O1" s="497"/>
      <c r="P1" s="497"/>
      <c r="Q1" s="497"/>
      <c r="R1" s="497"/>
      <c r="S1" s="497"/>
      <c r="T1" s="497"/>
      <c r="U1" s="497"/>
    </row>
    <row r="2" spans="1:21" ht="15.75">
      <c r="A2" s="496" t="s">
        <v>43</v>
      </c>
      <c r="B2" s="498">
        <v>2011</v>
      </c>
      <c r="C2" s="498"/>
      <c r="D2" s="498">
        <v>2012</v>
      </c>
      <c r="E2" s="498"/>
      <c r="F2" s="498">
        <v>2013</v>
      </c>
      <c r="G2" s="498"/>
      <c r="H2" s="498">
        <v>2014</v>
      </c>
      <c r="I2" s="498"/>
      <c r="J2" s="498">
        <v>2015</v>
      </c>
      <c r="K2" s="498"/>
      <c r="L2" s="498">
        <v>2016</v>
      </c>
      <c r="M2" s="498"/>
      <c r="N2" s="498">
        <v>2017</v>
      </c>
      <c r="O2" s="498"/>
      <c r="P2" s="498">
        <v>2018</v>
      </c>
      <c r="Q2" s="498"/>
      <c r="R2" s="498">
        <v>2019</v>
      </c>
      <c r="S2" s="498"/>
      <c r="T2" s="498">
        <v>2020</v>
      </c>
      <c r="U2" s="498"/>
    </row>
    <row r="3" spans="1:21" s="454" customFormat="1" ht="38.25">
      <c r="A3" s="496"/>
      <c r="B3" s="455" t="s">
        <v>38</v>
      </c>
      <c r="C3" s="456" t="s">
        <v>702</v>
      </c>
      <c r="D3" s="455" t="s">
        <v>38</v>
      </c>
      <c r="E3" s="456" t="s">
        <v>702</v>
      </c>
      <c r="F3" s="455" t="s">
        <v>38</v>
      </c>
      <c r="G3" s="456" t="s">
        <v>702</v>
      </c>
      <c r="H3" s="455" t="s">
        <v>38</v>
      </c>
      <c r="I3" s="456" t="s">
        <v>702</v>
      </c>
      <c r="J3" s="455" t="s">
        <v>38</v>
      </c>
      <c r="K3" s="456" t="s">
        <v>702</v>
      </c>
      <c r="L3" s="455" t="s">
        <v>38</v>
      </c>
      <c r="M3" s="456" t="s">
        <v>702</v>
      </c>
      <c r="N3" s="455" t="s">
        <v>38</v>
      </c>
      <c r="O3" s="456" t="s">
        <v>702</v>
      </c>
      <c r="P3" s="455" t="s">
        <v>38</v>
      </c>
      <c r="Q3" s="456" t="s">
        <v>702</v>
      </c>
      <c r="R3" s="455" t="s">
        <v>38</v>
      </c>
      <c r="S3" s="456" t="s">
        <v>702</v>
      </c>
      <c r="T3" s="455" t="s">
        <v>38</v>
      </c>
      <c r="U3" s="456" t="s">
        <v>702</v>
      </c>
    </row>
    <row r="4" spans="1:21">
      <c r="A4" s="3" t="s">
        <v>1</v>
      </c>
      <c r="B4" s="6">
        <v>45134</v>
      </c>
      <c r="C4" s="457">
        <f>(B4*100)/$B$35</f>
        <v>4.9676684405457019</v>
      </c>
      <c r="D4" s="6">
        <v>46894</v>
      </c>
      <c r="E4" s="457">
        <f>(D4*100)/$D$35</f>
        <v>5.2180976543374724</v>
      </c>
      <c r="F4" s="6">
        <v>49387</v>
      </c>
      <c r="G4" s="457">
        <f>(F4*100)/$F$35</f>
        <v>5.502227094571861</v>
      </c>
      <c r="H4" s="6">
        <v>46667</v>
      </c>
      <c r="I4" s="457">
        <f>(H4*100)/$H$35</f>
        <v>5.2438602326459431</v>
      </c>
      <c r="J4" s="6">
        <v>45405</v>
      </c>
      <c r="K4" s="457">
        <f>(J4*100)/$J$35</f>
        <v>5.1121164083117909</v>
      </c>
      <c r="L4" s="6">
        <v>47316</v>
      </c>
      <c r="M4" s="457">
        <f>(L4*100)/$L$35</f>
        <v>5.3097762231641177</v>
      </c>
      <c r="N4" s="6">
        <v>46833</v>
      </c>
      <c r="O4" s="457">
        <f>(N4*100)/$N$35</f>
        <v>5.2348664708328307</v>
      </c>
      <c r="P4" s="6">
        <v>47280</v>
      </c>
      <c r="Q4" s="457">
        <f>(P4*100)/$P$35</f>
        <v>5.2259666877783344</v>
      </c>
      <c r="R4" s="6">
        <v>47869</v>
      </c>
      <c r="S4" s="457">
        <f>(R4*100)/$R$35</f>
        <v>5.2153913368437452</v>
      </c>
      <c r="T4" s="6">
        <v>49030</v>
      </c>
      <c r="U4" s="457">
        <f>(T4*100)/$T$35</f>
        <v>5.2799686410999733</v>
      </c>
    </row>
    <row r="5" spans="1:21">
      <c r="A5" s="3" t="s">
        <v>2</v>
      </c>
      <c r="B5" s="6">
        <v>5536</v>
      </c>
      <c r="C5" s="457">
        <f t="shared" ref="C5:C35" si="0">(B5*100)/$B$35</f>
        <v>0.60931919366466536</v>
      </c>
      <c r="D5" s="6">
        <v>5507</v>
      </c>
      <c r="E5" s="457">
        <f t="shared" ref="E5:E35" si="1">(D5*100)/$D$35</f>
        <v>0.6127876441002359</v>
      </c>
      <c r="F5" s="6">
        <v>5497</v>
      </c>
      <c r="G5" s="457">
        <f t="shared" ref="G5:G35" si="2">(F5*100)/$F$35</f>
        <v>0.61242315465327957</v>
      </c>
      <c r="H5" s="6">
        <v>5464</v>
      </c>
      <c r="I5" s="457">
        <f t="shared" ref="I5:I35" si="3">(H5*100)/$H$35</f>
        <v>0.61397673540569209</v>
      </c>
      <c r="J5" s="6">
        <v>5499</v>
      </c>
      <c r="K5" s="457">
        <f t="shared" ref="K5:K35" si="4">(J5*100)/$J$35</f>
        <v>0.61912846887581852</v>
      </c>
      <c r="L5" s="6">
        <v>5458</v>
      </c>
      <c r="M5" s="457">
        <f t="shared" ref="M5:M35" si="5">(L5*100)/$L$35</f>
        <v>0.6124938419568382</v>
      </c>
      <c r="N5" s="6">
        <v>5531</v>
      </c>
      <c r="O5" s="457">
        <f t="shared" ref="O5:O35" si="6">(N5*100)/$N$35</f>
        <v>0.61824026755015449</v>
      </c>
      <c r="P5" s="6">
        <v>5562</v>
      </c>
      <c r="Q5" s="457">
        <f t="shared" ref="Q5:Q35" si="7">(P5*100)/$P$35</f>
        <v>0.61478059893026848</v>
      </c>
      <c r="R5" s="6">
        <v>5551</v>
      </c>
      <c r="S5" s="457">
        <f t="shared" ref="S5:S35" si="8">(R5*100)/$R$35</f>
        <v>0.60478884686999168</v>
      </c>
      <c r="T5" s="6">
        <v>5593</v>
      </c>
      <c r="U5" s="457">
        <f t="shared" ref="U5:U35" si="9">(T5*100)/$T$35</f>
        <v>0.60230195002390685</v>
      </c>
    </row>
    <row r="6" spans="1:21">
      <c r="A6" s="3" t="s">
        <v>3</v>
      </c>
      <c r="B6" s="6">
        <v>7924</v>
      </c>
      <c r="C6" s="457">
        <f t="shared" si="0"/>
        <v>0.87215413486250148</v>
      </c>
      <c r="D6" s="6">
        <v>8090</v>
      </c>
      <c r="E6" s="457">
        <f t="shared" si="1"/>
        <v>0.9002091957092625</v>
      </c>
      <c r="F6" s="6">
        <v>7392</v>
      </c>
      <c r="G6" s="457">
        <f t="shared" si="2"/>
        <v>0.82354592672312943</v>
      </c>
      <c r="H6" s="6">
        <v>7670</v>
      </c>
      <c r="I6" s="457">
        <f t="shared" si="3"/>
        <v>0.86185972923895648</v>
      </c>
      <c r="J6" s="6">
        <v>7327</v>
      </c>
      <c r="K6" s="457">
        <f t="shared" si="4"/>
        <v>0.8249416787512498</v>
      </c>
      <c r="L6" s="6">
        <v>7423</v>
      </c>
      <c r="M6" s="457">
        <f t="shared" si="5"/>
        <v>0.83300509139714352</v>
      </c>
      <c r="N6" s="6">
        <v>7594</v>
      </c>
      <c r="O6" s="457">
        <f t="shared" si="6"/>
        <v>0.84883684537622006</v>
      </c>
      <c r="P6" s="6">
        <v>7831</v>
      </c>
      <c r="Q6" s="457">
        <f t="shared" si="7"/>
        <v>0.86557836573587421</v>
      </c>
      <c r="R6" s="6">
        <v>7988</v>
      </c>
      <c r="S6" s="457">
        <f t="shared" si="8"/>
        <v>0.87030324424382877</v>
      </c>
      <c r="T6" s="6">
        <v>8111</v>
      </c>
      <c r="U6" s="457">
        <f t="shared" si="9"/>
        <v>0.87346166934452141</v>
      </c>
    </row>
    <row r="7" spans="1:21">
      <c r="A7" s="3" t="s">
        <v>4</v>
      </c>
      <c r="B7" s="6">
        <v>75339</v>
      </c>
      <c r="C7" s="457">
        <f t="shared" si="0"/>
        <v>8.2921782390719336</v>
      </c>
      <c r="D7" s="6">
        <v>77718</v>
      </c>
      <c r="E7" s="457">
        <f t="shared" si="1"/>
        <v>8.6480170917345447</v>
      </c>
      <c r="F7" s="6">
        <v>80987</v>
      </c>
      <c r="G7" s="457">
        <f t="shared" si="2"/>
        <v>9.0227968029661909</v>
      </c>
      <c r="H7" s="6">
        <v>79890</v>
      </c>
      <c r="I7" s="457">
        <f t="shared" si="3"/>
        <v>8.977050035058701</v>
      </c>
      <c r="J7" s="6">
        <v>79928</v>
      </c>
      <c r="K7" s="457">
        <f t="shared" si="4"/>
        <v>8.9990362357349376</v>
      </c>
      <c r="L7" s="6">
        <v>79172</v>
      </c>
      <c r="M7" s="457">
        <f t="shared" si="5"/>
        <v>8.8846395118004384</v>
      </c>
      <c r="N7" s="6">
        <v>78930</v>
      </c>
      <c r="O7" s="457">
        <f t="shared" si="6"/>
        <v>8.8225825922498089</v>
      </c>
      <c r="P7" s="6">
        <v>79448</v>
      </c>
      <c r="Q7" s="457">
        <f t="shared" si="7"/>
        <v>8.7815694037777732</v>
      </c>
      <c r="R7" s="6">
        <v>81216</v>
      </c>
      <c r="S7" s="457">
        <f t="shared" si="8"/>
        <v>8.8485914226973961</v>
      </c>
      <c r="T7" s="6">
        <v>82777</v>
      </c>
      <c r="U7" s="457">
        <f t="shared" si="9"/>
        <v>8.9141334734720079</v>
      </c>
    </row>
    <row r="8" spans="1:21">
      <c r="A8" s="3" t="s">
        <v>5</v>
      </c>
      <c r="B8" s="6">
        <v>5103</v>
      </c>
      <c r="C8" s="457">
        <f t="shared" si="0"/>
        <v>0.56166109921798901</v>
      </c>
      <c r="D8" s="6">
        <v>4916</v>
      </c>
      <c r="E8" s="457">
        <f t="shared" si="1"/>
        <v>0.54702452485868158</v>
      </c>
      <c r="F8" s="6">
        <v>4961</v>
      </c>
      <c r="G8" s="457">
        <f t="shared" si="2"/>
        <v>0.5527071621311479</v>
      </c>
      <c r="H8" s="6">
        <v>4884</v>
      </c>
      <c r="I8" s="457">
        <f t="shared" si="3"/>
        <v>0.54880350946584922</v>
      </c>
      <c r="J8" s="6">
        <v>4859</v>
      </c>
      <c r="K8" s="457">
        <f t="shared" si="4"/>
        <v>0.54707132756275723</v>
      </c>
      <c r="L8" s="6">
        <v>4832</v>
      </c>
      <c r="M8" s="457">
        <f t="shared" si="5"/>
        <v>0.5422444566389597</v>
      </c>
      <c r="N8" s="6">
        <v>4797</v>
      </c>
      <c r="O8" s="457">
        <f t="shared" si="6"/>
        <v>0.53619572653011949</v>
      </c>
      <c r="P8" s="6">
        <v>4755</v>
      </c>
      <c r="Q8" s="457">
        <f t="shared" si="7"/>
        <v>0.52558104061730071</v>
      </c>
      <c r="R8" s="6">
        <v>4778</v>
      </c>
      <c r="S8" s="457">
        <f t="shared" si="8"/>
        <v>0.52056946682486405</v>
      </c>
      <c r="T8" s="6">
        <v>4786</v>
      </c>
      <c r="U8" s="457">
        <f t="shared" si="9"/>
        <v>0.5153973060637258</v>
      </c>
    </row>
    <row r="9" spans="1:21">
      <c r="A9" s="3" t="s">
        <v>6</v>
      </c>
      <c r="B9" s="6">
        <v>25957</v>
      </c>
      <c r="C9" s="457">
        <f t="shared" si="0"/>
        <v>2.8569541744858595</v>
      </c>
      <c r="D9" s="6">
        <v>26290</v>
      </c>
      <c r="E9" s="457">
        <f t="shared" si="1"/>
        <v>2.9254017002715091</v>
      </c>
      <c r="F9" s="6">
        <v>26134</v>
      </c>
      <c r="G9" s="457">
        <f t="shared" si="2"/>
        <v>2.9116002771891591</v>
      </c>
      <c r="H9" s="6">
        <v>26543</v>
      </c>
      <c r="I9" s="457">
        <f t="shared" si="3"/>
        <v>2.9825740277952573</v>
      </c>
      <c r="J9" s="6">
        <v>26490</v>
      </c>
      <c r="K9" s="457">
        <f t="shared" si="4"/>
        <v>2.982490114660926</v>
      </c>
      <c r="L9" s="6">
        <v>26746</v>
      </c>
      <c r="M9" s="457">
        <f t="shared" si="5"/>
        <v>3.0014218206261623</v>
      </c>
      <c r="N9" s="6">
        <v>27149</v>
      </c>
      <c r="O9" s="457">
        <f t="shared" si="6"/>
        <v>3.0346420220067154</v>
      </c>
      <c r="P9" s="6">
        <v>27641</v>
      </c>
      <c r="Q9" s="457">
        <f t="shared" si="7"/>
        <v>3.0552230375820839</v>
      </c>
      <c r="R9" s="6">
        <v>27985</v>
      </c>
      <c r="S9" s="457">
        <f t="shared" si="8"/>
        <v>3.0490030408316908</v>
      </c>
      <c r="T9" s="6">
        <v>28383</v>
      </c>
      <c r="U9" s="457">
        <f t="shared" si="9"/>
        <v>3.0565235557891199</v>
      </c>
    </row>
    <row r="10" spans="1:21">
      <c r="A10" s="3" t="s">
        <v>7</v>
      </c>
      <c r="B10" s="6">
        <v>3015</v>
      </c>
      <c r="C10" s="457">
        <f t="shared" si="0"/>
        <v>0.3318456229947554</v>
      </c>
      <c r="D10" s="6">
        <v>2963</v>
      </c>
      <c r="E10" s="457">
        <f t="shared" si="1"/>
        <v>0.32970579071527129</v>
      </c>
      <c r="F10" s="6">
        <v>2873</v>
      </c>
      <c r="G10" s="457">
        <f t="shared" si="2"/>
        <v>0.32008217633597824</v>
      </c>
      <c r="H10" s="6">
        <v>2846</v>
      </c>
      <c r="I10" s="457">
        <f t="shared" si="3"/>
        <v>0.31979827762895308</v>
      </c>
      <c r="J10" s="6">
        <v>2820</v>
      </c>
      <c r="K10" s="457">
        <f t="shared" si="4"/>
        <v>0.31750177891067616</v>
      </c>
      <c r="L10" s="6">
        <v>2783</v>
      </c>
      <c r="M10" s="457">
        <f t="shared" si="5"/>
        <v>0.31230677210807634</v>
      </c>
      <c r="N10" s="6">
        <v>2743</v>
      </c>
      <c r="O10" s="457">
        <f t="shared" si="6"/>
        <v>0.30660514443863202</v>
      </c>
      <c r="P10" s="6">
        <v>2768</v>
      </c>
      <c r="Q10" s="457">
        <f t="shared" si="7"/>
        <v>0.3059533796905759</v>
      </c>
      <c r="R10" s="6">
        <v>2786</v>
      </c>
      <c r="S10" s="457">
        <f t="shared" si="8"/>
        <v>0.30353841242655316</v>
      </c>
      <c r="T10" s="6">
        <v>2818</v>
      </c>
      <c r="U10" s="457">
        <f t="shared" si="9"/>
        <v>0.30346627841361873</v>
      </c>
    </row>
    <row r="11" spans="1:21">
      <c r="A11" s="3" t="s">
        <v>8</v>
      </c>
      <c r="B11" s="6">
        <v>5327</v>
      </c>
      <c r="C11" s="457">
        <f t="shared" si="0"/>
        <v>0.58631563306569223</v>
      </c>
      <c r="D11" s="6">
        <v>5090</v>
      </c>
      <c r="E11" s="457">
        <f t="shared" si="1"/>
        <v>0.56638625539680421</v>
      </c>
      <c r="F11" s="6">
        <v>5086</v>
      </c>
      <c r="G11" s="457">
        <f t="shared" si="2"/>
        <v>0.56663346635739131</v>
      </c>
      <c r="H11" s="6">
        <v>5169</v>
      </c>
      <c r="I11" s="457">
        <f t="shared" si="3"/>
        <v>0.58082828428111688</v>
      </c>
      <c r="J11" s="6">
        <v>4966</v>
      </c>
      <c r="K11" s="457">
        <f t="shared" si="4"/>
        <v>0.55911838087603472</v>
      </c>
      <c r="L11" s="6">
        <v>4916</v>
      </c>
      <c r="M11" s="457">
        <f t="shared" si="5"/>
        <v>0.55167089172953765</v>
      </c>
      <c r="N11" s="6">
        <v>4827</v>
      </c>
      <c r="O11" s="457">
        <f t="shared" si="6"/>
        <v>0.53954904564537975</v>
      </c>
      <c r="P11" s="6">
        <v>4819</v>
      </c>
      <c r="Q11" s="457">
        <f t="shared" si="7"/>
        <v>0.53265510719974185</v>
      </c>
      <c r="R11" s="6">
        <v>4871</v>
      </c>
      <c r="S11" s="457">
        <f t="shared" si="8"/>
        <v>0.53070194075008637</v>
      </c>
      <c r="T11" s="6">
        <v>4869</v>
      </c>
      <c r="U11" s="457">
        <f t="shared" si="9"/>
        <v>0.52433545407945692</v>
      </c>
    </row>
    <row r="12" spans="1:21">
      <c r="A12" s="3" t="s">
        <v>9</v>
      </c>
      <c r="B12" s="6">
        <v>41555</v>
      </c>
      <c r="C12" s="457">
        <f t="shared" si="0"/>
        <v>4.5737462233986932</v>
      </c>
      <c r="D12" s="6">
        <v>42545</v>
      </c>
      <c r="E12" s="457">
        <f t="shared" si="1"/>
        <v>4.7341656651978461</v>
      </c>
      <c r="F12" s="6">
        <v>43608</v>
      </c>
      <c r="G12" s="457">
        <f t="shared" si="2"/>
        <v>4.858386197584176</v>
      </c>
      <c r="H12" s="6">
        <v>43455</v>
      </c>
      <c r="I12" s="457">
        <f t="shared" si="3"/>
        <v>4.8829354020963303</v>
      </c>
      <c r="J12" s="6">
        <v>44846</v>
      </c>
      <c r="K12" s="457">
        <f t="shared" si="4"/>
        <v>5.0491789989461644</v>
      </c>
      <c r="L12" s="6">
        <v>45332</v>
      </c>
      <c r="M12" s="457">
        <f t="shared" si="5"/>
        <v>5.0871328038818957</v>
      </c>
      <c r="N12" s="6">
        <v>46816</v>
      </c>
      <c r="O12" s="457">
        <f t="shared" si="6"/>
        <v>5.2329662566675159</v>
      </c>
      <c r="P12" s="6">
        <v>48374</v>
      </c>
      <c r="Q12" s="457">
        <f t="shared" si="7"/>
        <v>5.3468890134219365</v>
      </c>
      <c r="R12" s="6">
        <v>50146</v>
      </c>
      <c r="S12" s="457">
        <f t="shared" si="8"/>
        <v>5.4634735210128991</v>
      </c>
      <c r="T12" s="6">
        <v>51233</v>
      </c>
      <c r="U12" s="457">
        <f t="shared" si="9"/>
        <v>5.5172064733729336</v>
      </c>
    </row>
    <row r="13" spans="1:21">
      <c r="A13" s="3" t="s">
        <v>10</v>
      </c>
      <c r="B13" s="6">
        <v>5455</v>
      </c>
      <c r="C13" s="457">
        <f t="shared" si="0"/>
        <v>0.6004039381215226</v>
      </c>
      <c r="D13" s="6">
        <v>5441</v>
      </c>
      <c r="E13" s="457">
        <f t="shared" si="1"/>
        <v>0.60544353941336182</v>
      </c>
      <c r="F13" s="6">
        <v>5448</v>
      </c>
      <c r="G13" s="457">
        <f t="shared" si="2"/>
        <v>0.60696404339659216</v>
      </c>
      <c r="H13" s="6">
        <v>5482</v>
      </c>
      <c r="I13" s="457">
        <f t="shared" si="3"/>
        <v>0.61599935276244588</v>
      </c>
      <c r="J13" s="6">
        <v>5433</v>
      </c>
      <c r="K13" s="457">
        <f t="shared" si="4"/>
        <v>0.6116975761779091</v>
      </c>
      <c r="L13" s="6">
        <v>5423</v>
      </c>
      <c r="M13" s="457">
        <f t="shared" si="5"/>
        <v>0.6085661606690973</v>
      </c>
      <c r="N13" s="6">
        <v>5426</v>
      </c>
      <c r="O13" s="457">
        <f t="shared" si="6"/>
        <v>0.6065036506467435</v>
      </c>
      <c r="P13" s="6">
        <v>5428</v>
      </c>
      <c r="Q13" s="457">
        <f t="shared" si="7"/>
        <v>0.59996927202328254</v>
      </c>
      <c r="R13" s="6">
        <v>5520</v>
      </c>
      <c r="S13" s="457">
        <f t="shared" si="8"/>
        <v>0.6014113555615842</v>
      </c>
      <c r="T13" s="6">
        <v>5540</v>
      </c>
      <c r="U13" s="457">
        <f t="shared" si="9"/>
        <v>0.59659445791747612</v>
      </c>
    </row>
    <row r="14" spans="1:21">
      <c r="A14" s="3" t="s">
        <v>11</v>
      </c>
      <c r="B14" s="6">
        <v>20396</v>
      </c>
      <c r="C14" s="457">
        <f t="shared" si="0"/>
        <v>2.244883358739977</v>
      </c>
      <c r="D14" s="6">
        <v>20387</v>
      </c>
      <c r="E14" s="457">
        <f t="shared" si="1"/>
        <v>2.2685494280500289</v>
      </c>
      <c r="F14" s="6">
        <v>20537</v>
      </c>
      <c r="G14" s="457">
        <f t="shared" si="2"/>
        <v>2.2880360791548848</v>
      </c>
      <c r="H14" s="6">
        <v>20061</v>
      </c>
      <c r="I14" s="457">
        <f t="shared" si="3"/>
        <v>2.2542070441020479</v>
      </c>
      <c r="J14" s="6">
        <v>20373</v>
      </c>
      <c r="K14" s="457">
        <f t="shared" si="4"/>
        <v>2.2937814687046827</v>
      </c>
      <c r="L14" s="6">
        <v>20460</v>
      </c>
      <c r="M14" s="457">
        <f t="shared" si="5"/>
        <v>2.296010261347913</v>
      </c>
      <c r="N14" s="6">
        <v>20537</v>
      </c>
      <c r="O14" s="457">
        <f t="shared" si="6"/>
        <v>2.295570489003349</v>
      </c>
      <c r="P14" s="6">
        <v>20991</v>
      </c>
      <c r="Q14" s="457">
        <f t="shared" si="7"/>
        <v>2.3201833067503177</v>
      </c>
      <c r="R14" s="6">
        <v>21368</v>
      </c>
      <c r="S14" s="457">
        <f t="shared" si="8"/>
        <v>2.3280720734854947</v>
      </c>
      <c r="T14" s="6">
        <v>21796</v>
      </c>
      <c r="U14" s="457">
        <f t="shared" si="9"/>
        <v>2.3471792066370596</v>
      </c>
    </row>
    <row r="15" spans="1:21">
      <c r="A15" s="3" t="s">
        <v>12</v>
      </c>
      <c r="B15" s="6">
        <v>18131</v>
      </c>
      <c r="C15" s="457">
        <f t="shared" si="0"/>
        <v>1.9955863981817281</v>
      </c>
      <c r="D15" s="6">
        <v>18445</v>
      </c>
      <c r="E15" s="457">
        <f t="shared" si="1"/>
        <v>2.0524547113544309</v>
      </c>
      <c r="F15" s="6">
        <v>18589</v>
      </c>
      <c r="G15" s="457">
        <f t="shared" si="2"/>
        <v>2.0710085540931078</v>
      </c>
      <c r="H15" s="6">
        <v>18751</v>
      </c>
      <c r="I15" s="457">
        <f t="shared" si="3"/>
        <v>2.1070054475827473</v>
      </c>
      <c r="J15" s="6">
        <v>18777</v>
      </c>
      <c r="K15" s="457">
        <f t="shared" si="4"/>
        <v>2.1140889725552361</v>
      </c>
      <c r="L15" s="6">
        <v>19000</v>
      </c>
      <c r="M15" s="457">
        <f t="shared" si="5"/>
        <v>2.132169841916439</v>
      </c>
      <c r="N15" s="6">
        <v>19273</v>
      </c>
      <c r="O15" s="457">
        <f t="shared" si="6"/>
        <v>2.154283976947049</v>
      </c>
      <c r="P15" s="6">
        <v>19739</v>
      </c>
      <c r="Q15" s="457">
        <f t="shared" si="7"/>
        <v>2.1817968792313143</v>
      </c>
      <c r="R15" s="6">
        <v>20190</v>
      </c>
      <c r="S15" s="457">
        <f t="shared" si="8"/>
        <v>2.1997274037660119</v>
      </c>
      <c r="T15" s="6">
        <v>20662</v>
      </c>
      <c r="U15" s="457">
        <f t="shared" si="9"/>
        <v>2.2250604132655041</v>
      </c>
    </row>
    <row r="16" spans="1:21">
      <c r="A16" s="3" t="s">
        <v>13</v>
      </c>
      <c r="B16" s="6">
        <v>24147</v>
      </c>
      <c r="C16" s="457">
        <f t="shared" si="0"/>
        <v>2.6577367358057575</v>
      </c>
      <c r="D16" s="6">
        <v>23726</v>
      </c>
      <c r="E16" s="457">
        <f t="shared" si="1"/>
        <v>2.6400943606177951</v>
      </c>
      <c r="F16" s="6">
        <v>23092</v>
      </c>
      <c r="G16" s="457">
        <f t="shared" si="2"/>
        <v>2.5726897375392999</v>
      </c>
      <c r="H16" s="6">
        <v>22913</v>
      </c>
      <c r="I16" s="457">
        <f t="shared" si="3"/>
        <v>2.5746795275165852</v>
      </c>
      <c r="J16" s="6">
        <v>22659</v>
      </c>
      <c r="K16" s="457">
        <f t="shared" si="4"/>
        <v>2.5511605703322733</v>
      </c>
      <c r="L16" s="6">
        <v>22606</v>
      </c>
      <c r="M16" s="457">
        <f t="shared" si="5"/>
        <v>2.5368332340191064</v>
      </c>
      <c r="N16" s="6">
        <v>22558</v>
      </c>
      <c r="O16" s="457">
        <f t="shared" si="6"/>
        <v>2.5214724200680498</v>
      </c>
      <c r="P16" s="6">
        <v>22749</v>
      </c>
      <c r="Q16" s="457">
        <f t="shared" si="7"/>
        <v>2.5144990731867454</v>
      </c>
      <c r="R16" s="6">
        <v>23254</v>
      </c>
      <c r="S16" s="457">
        <f t="shared" si="8"/>
        <v>2.5335542866357028</v>
      </c>
      <c r="T16" s="6">
        <v>23316</v>
      </c>
      <c r="U16" s="457">
        <f t="shared" si="9"/>
        <v>2.5108657727082804</v>
      </c>
    </row>
    <row r="17" spans="1:29">
      <c r="A17" s="3" t="s">
        <v>14</v>
      </c>
      <c r="B17" s="6">
        <v>153187</v>
      </c>
      <c r="C17" s="457">
        <f t="shared" si="0"/>
        <v>16.860509270214791</v>
      </c>
      <c r="D17" s="6">
        <v>153224</v>
      </c>
      <c r="E17" s="457">
        <f t="shared" si="1"/>
        <v>17.049895402145367</v>
      </c>
      <c r="F17" s="6">
        <v>151718</v>
      </c>
      <c r="G17" s="457">
        <f t="shared" si="2"/>
        <v>16.902968196777564</v>
      </c>
      <c r="H17" s="6">
        <v>153009</v>
      </c>
      <c r="I17" s="457">
        <f t="shared" si="3"/>
        <v>17.1932588410852</v>
      </c>
      <c r="J17" s="6">
        <v>152843</v>
      </c>
      <c r="K17" s="457">
        <f t="shared" si="4"/>
        <v>17.208483827675348</v>
      </c>
      <c r="L17" s="6">
        <v>153111</v>
      </c>
      <c r="M17" s="457">
        <f t="shared" si="5"/>
        <v>17.182034561350942</v>
      </c>
      <c r="N17" s="6">
        <v>153655</v>
      </c>
      <c r="O17" s="457">
        <f t="shared" si="6"/>
        <v>17.175141621843967</v>
      </c>
      <c r="P17" s="6">
        <v>155549</v>
      </c>
      <c r="Q17" s="457">
        <f t="shared" si="7"/>
        <v>17.193187231751949</v>
      </c>
      <c r="R17" s="6">
        <v>157503</v>
      </c>
      <c r="S17" s="457">
        <f t="shared" si="8"/>
        <v>17.160161727358005</v>
      </c>
      <c r="T17" s="6">
        <v>158911</v>
      </c>
      <c r="U17" s="457">
        <f t="shared" si="9"/>
        <v>17.112892040094593</v>
      </c>
    </row>
    <row r="18" spans="1:29">
      <c r="A18" s="3" t="s">
        <v>15</v>
      </c>
      <c r="B18" s="6">
        <v>8655</v>
      </c>
      <c r="C18" s="457">
        <f t="shared" si="0"/>
        <v>0.9526115645172829</v>
      </c>
      <c r="D18" s="6">
        <v>8806</v>
      </c>
      <c r="E18" s="457">
        <f t="shared" si="1"/>
        <v>0.97988160413050251</v>
      </c>
      <c r="F18" s="6">
        <v>8944</v>
      </c>
      <c r="G18" s="457">
        <f t="shared" si="2"/>
        <v>0.99645491999616753</v>
      </c>
      <c r="H18" s="6">
        <v>8745</v>
      </c>
      <c r="I18" s="457">
        <f t="shared" si="3"/>
        <v>0.98265493248952729</v>
      </c>
      <c r="J18" s="6">
        <v>8752</v>
      </c>
      <c r="K18" s="457">
        <f t="shared" si="4"/>
        <v>0.98538140745611269</v>
      </c>
      <c r="L18" s="6">
        <v>8772</v>
      </c>
      <c r="M18" s="457">
        <f t="shared" si="5"/>
        <v>0.98438915017321071</v>
      </c>
      <c r="N18" s="6">
        <v>8854</v>
      </c>
      <c r="O18" s="457">
        <f t="shared" si="6"/>
        <v>0.98967624821715205</v>
      </c>
      <c r="P18" s="6">
        <v>8956</v>
      </c>
      <c r="Q18" s="457">
        <f t="shared" si="7"/>
        <v>0.98992719238034599</v>
      </c>
      <c r="R18" s="6">
        <v>9061</v>
      </c>
      <c r="S18" s="457">
        <f t="shared" si="8"/>
        <v>0.98720802404773811</v>
      </c>
      <c r="T18" s="6">
        <v>9059</v>
      </c>
      <c r="U18" s="457">
        <f t="shared" si="9"/>
        <v>0.97555039607841443</v>
      </c>
    </row>
    <row r="19" spans="1:29" ht="15" customHeight="1">
      <c r="A19" s="3" t="s">
        <v>16</v>
      </c>
      <c r="B19" s="6">
        <v>41706</v>
      </c>
      <c r="C19" s="457">
        <f t="shared" si="0"/>
        <v>4.5903660207692436</v>
      </c>
      <c r="D19" s="6">
        <v>41726</v>
      </c>
      <c r="E19" s="457">
        <f t="shared" si="1"/>
        <v>4.6430320024925447</v>
      </c>
      <c r="F19" s="6">
        <v>41255</v>
      </c>
      <c r="G19" s="457">
        <f t="shared" si="2"/>
        <v>4.5962374468293703</v>
      </c>
      <c r="H19" s="6">
        <v>41179</v>
      </c>
      <c r="I19" s="457">
        <f t="shared" si="3"/>
        <v>4.6271866740979126</v>
      </c>
      <c r="J19" s="6">
        <v>41317</v>
      </c>
      <c r="K19" s="457">
        <f t="shared" si="4"/>
        <v>4.6518514181746129</v>
      </c>
      <c r="L19" s="6">
        <v>41294</v>
      </c>
      <c r="M19" s="457">
        <f t="shared" si="5"/>
        <v>4.6339906027419708</v>
      </c>
      <c r="N19" s="6">
        <v>41500</v>
      </c>
      <c r="O19" s="457">
        <f t="shared" si="6"/>
        <v>4.6387581094433941</v>
      </c>
      <c r="P19" s="6">
        <v>41833</v>
      </c>
      <c r="Q19" s="457">
        <f t="shared" si="7"/>
        <v>4.6238973022383894</v>
      </c>
      <c r="R19" s="6">
        <v>42029</v>
      </c>
      <c r="S19" s="457">
        <f t="shared" si="8"/>
        <v>4.5791155548727938</v>
      </c>
      <c r="T19" s="6">
        <v>42187</v>
      </c>
      <c r="U19" s="457">
        <f t="shared" si="9"/>
        <v>4.5430560281885493</v>
      </c>
      <c r="W19" s="494" t="s">
        <v>569</v>
      </c>
      <c r="X19" s="494"/>
      <c r="Y19" s="494"/>
      <c r="Z19" s="494"/>
      <c r="AA19" s="494"/>
      <c r="AB19" s="494"/>
      <c r="AC19" s="458"/>
    </row>
    <row r="20" spans="1:29">
      <c r="A20" s="3" t="s">
        <v>17</v>
      </c>
      <c r="B20" s="6">
        <v>32817</v>
      </c>
      <c r="C20" s="457">
        <f t="shared" si="0"/>
        <v>3.6119992735717705</v>
      </c>
      <c r="D20" s="6">
        <v>32665</v>
      </c>
      <c r="E20" s="457">
        <f t="shared" si="1"/>
        <v>3.6347754484354833</v>
      </c>
      <c r="F20" s="6">
        <v>28929</v>
      </c>
      <c r="G20" s="457">
        <f t="shared" si="2"/>
        <v>3.2229924396879617</v>
      </c>
      <c r="H20" s="6">
        <v>29435</v>
      </c>
      <c r="I20" s="457">
        <f t="shared" si="3"/>
        <v>3.3075412164470253</v>
      </c>
      <c r="J20" s="6">
        <v>29412</v>
      </c>
      <c r="K20" s="457">
        <f t="shared" si="4"/>
        <v>3.3114760004683714</v>
      </c>
      <c r="L20" s="6">
        <v>29497</v>
      </c>
      <c r="M20" s="457">
        <f t="shared" si="5"/>
        <v>3.3101375698425897</v>
      </c>
      <c r="N20" s="6">
        <v>30036</v>
      </c>
      <c r="O20" s="457">
        <f t="shared" si="6"/>
        <v>3.357343098198597</v>
      </c>
      <c r="P20" s="6">
        <v>30483</v>
      </c>
      <c r="Q20" s="457">
        <f t="shared" si="7"/>
        <v>3.3693558067586076</v>
      </c>
      <c r="R20" s="6">
        <v>30468</v>
      </c>
      <c r="S20" s="457">
        <f t="shared" si="8"/>
        <v>3.3195291995018743</v>
      </c>
      <c r="T20" s="6">
        <v>30492</v>
      </c>
      <c r="U20" s="457">
        <f t="shared" si="9"/>
        <v>3.2836386662129389</v>
      </c>
      <c r="V20" s="459"/>
      <c r="W20" s="494"/>
      <c r="X20" s="494"/>
      <c r="Y20" s="494"/>
      <c r="Z20" s="494"/>
      <c r="AA20" s="494"/>
      <c r="AB20" s="494"/>
      <c r="AC20" s="458"/>
    </row>
    <row r="21" spans="1:29">
      <c r="A21" s="3" t="s">
        <v>18</v>
      </c>
      <c r="B21" s="6">
        <v>38015</v>
      </c>
      <c r="C21" s="457">
        <f t="shared" si="0"/>
        <v>4.1841165366983839</v>
      </c>
      <c r="D21" s="6">
        <v>38028</v>
      </c>
      <c r="E21" s="457">
        <f t="shared" si="1"/>
        <v>4.231539591400721</v>
      </c>
      <c r="F21" s="6">
        <v>37970</v>
      </c>
      <c r="G21" s="457">
        <f t="shared" si="2"/>
        <v>4.2302541717636943</v>
      </c>
      <c r="H21" s="6">
        <v>36860</v>
      </c>
      <c r="I21" s="457">
        <f t="shared" si="3"/>
        <v>4.1418708761079452</v>
      </c>
      <c r="J21" s="6">
        <v>36276</v>
      </c>
      <c r="K21" s="457">
        <f t="shared" si="4"/>
        <v>4.0842888410509532</v>
      </c>
      <c r="L21" s="6">
        <v>36149</v>
      </c>
      <c r="M21" s="457">
        <f t="shared" si="5"/>
        <v>4.0566214534440714</v>
      </c>
      <c r="N21" s="6">
        <v>36218</v>
      </c>
      <c r="O21" s="457">
        <f t="shared" si="6"/>
        <v>4.0483503905498992</v>
      </c>
      <c r="P21" s="6">
        <v>36405</v>
      </c>
      <c r="Q21" s="457">
        <f t="shared" si="7"/>
        <v>4.0239280302151066</v>
      </c>
      <c r="R21" s="6">
        <v>36402</v>
      </c>
      <c r="S21" s="457">
        <f t="shared" si="8"/>
        <v>3.9660464067305776</v>
      </c>
      <c r="T21" s="6">
        <v>36727</v>
      </c>
      <c r="U21" s="457">
        <f t="shared" si="9"/>
        <v>3.9550766526958747</v>
      </c>
      <c r="V21" s="459"/>
      <c r="W21" s="494"/>
      <c r="X21" s="494"/>
      <c r="Y21" s="494"/>
      <c r="Z21" s="494"/>
      <c r="AA21" s="494"/>
      <c r="AB21" s="494"/>
      <c r="AC21" s="458"/>
    </row>
    <row r="22" spans="1:29">
      <c r="A22" s="3" t="s">
        <v>19</v>
      </c>
      <c r="B22" s="6">
        <v>17383</v>
      </c>
      <c r="C22" s="457">
        <f t="shared" si="0"/>
        <v>1.9132578655117192</v>
      </c>
      <c r="D22" s="6">
        <v>17330</v>
      </c>
      <c r="E22" s="457">
        <f t="shared" si="1"/>
        <v>1.9283838518716339</v>
      </c>
      <c r="F22" s="6">
        <v>17465</v>
      </c>
      <c r="G22" s="457">
        <f t="shared" si="2"/>
        <v>1.9457832264907273</v>
      </c>
      <c r="H22" s="6">
        <v>17329</v>
      </c>
      <c r="I22" s="457">
        <f t="shared" si="3"/>
        <v>1.9472186763992017</v>
      </c>
      <c r="J22" s="6">
        <v>17277</v>
      </c>
      <c r="K22" s="457">
        <f t="shared" si="4"/>
        <v>1.9452050476027489</v>
      </c>
      <c r="L22" s="6">
        <v>17191</v>
      </c>
      <c r="M22" s="457">
        <f t="shared" si="5"/>
        <v>1.9291648290729213</v>
      </c>
      <c r="N22" s="6">
        <v>17312</v>
      </c>
      <c r="O22" s="457">
        <f t="shared" si="6"/>
        <v>1.9350886841128683</v>
      </c>
      <c r="P22" s="6">
        <v>17352</v>
      </c>
      <c r="Q22" s="457">
        <f t="shared" si="7"/>
        <v>1.9179563021643329</v>
      </c>
      <c r="R22" s="6">
        <v>17370</v>
      </c>
      <c r="S22" s="457">
        <f t="shared" si="8"/>
        <v>1.8924846460334632</v>
      </c>
      <c r="T22" s="6">
        <v>17496</v>
      </c>
      <c r="U22" s="457">
        <f t="shared" si="9"/>
        <v>1.8841185263040003</v>
      </c>
      <c r="V22" s="459"/>
      <c r="W22" s="494"/>
      <c r="X22" s="494"/>
      <c r="Y22" s="494"/>
      <c r="Z22" s="494"/>
      <c r="AA22" s="494"/>
      <c r="AB22" s="494"/>
      <c r="AC22" s="458"/>
    </row>
    <row r="23" spans="1:29">
      <c r="A23" s="3" t="s">
        <v>20</v>
      </c>
      <c r="B23" s="6">
        <v>5093</v>
      </c>
      <c r="C23" s="457">
        <f t="shared" si="0"/>
        <v>0.56056045038550228</v>
      </c>
      <c r="D23" s="6">
        <v>5103</v>
      </c>
      <c r="E23" s="457">
        <f t="shared" si="1"/>
        <v>0.5678328214714915</v>
      </c>
      <c r="F23" s="6">
        <v>5110</v>
      </c>
      <c r="G23" s="457">
        <f t="shared" si="2"/>
        <v>0.56930731676883006</v>
      </c>
      <c r="H23" s="6">
        <v>5053</v>
      </c>
      <c r="I23" s="457">
        <f t="shared" si="3"/>
        <v>0.56779363909314828</v>
      </c>
      <c r="J23" s="6">
        <v>4958</v>
      </c>
      <c r="K23" s="457">
        <f t="shared" si="4"/>
        <v>0.55821766660962147</v>
      </c>
      <c r="L23" s="6">
        <v>4910</v>
      </c>
      <c r="M23" s="457">
        <f t="shared" si="5"/>
        <v>0.55099757493735346</v>
      </c>
      <c r="N23" s="6">
        <v>4828</v>
      </c>
      <c r="O23" s="457">
        <f t="shared" si="6"/>
        <v>0.5396608229492218</v>
      </c>
      <c r="P23" s="6">
        <v>4799</v>
      </c>
      <c r="Q23" s="457">
        <f t="shared" si="7"/>
        <v>0.53044446139272894</v>
      </c>
      <c r="R23" s="6">
        <v>4828</v>
      </c>
      <c r="S23" s="457">
        <f t="shared" si="8"/>
        <v>0.52601703345132766</v>
      </c>
      <c r="T23" s="6">
        <v>4873</v>
      </c>
      <c r="U23" s="457">
        <f t="shared" si="9"/>
        <v>0.52476620820069697</v>
      </c>
      <c r="V23" s="459"/>
      <c r="W23" s="494"/>
      <c r="X23" s="494"/>
      <c r="Y23" s="494"/>
      <c r="Z23" s="494"/>
      <c r="AA23" s="494"/>
      <c r="AB23" s="494"/>
      <c r="AC23" s="458"/>
    </row>
    <row r="24" spans="1:29">
      <c r="A24" s="3" t="s">
        <v>21</v>
      </c>
      <c r="B24" s="6">
        <v>17130</v>
      </c>
      <c r="C24" s="457">
        <f t="shared" si="0"/>
        <v>1.8854114500498043</v>
      </c>
      <c r="D24" s="6">
        <v>17555</v>
      </c>
      <c r="E24" s="457">
        <f t="shared" si="1"/>
        <v>1.9534205723950684</v>
      </c>
      <c r="F24" s="6">
        <v>16099</v>
      </c>
      <c r="G24" s="457">
        <f t="shared" si="2"/>
        <v>1.7935965739063395</v>
      </c>
      <c r="H24" s="6">
        <v>16221</v>
      </c>
      <c r="I24" s="457">
        <f t="shared" si="3"/>
        <v>1.8227153413279158</v>
      </c>
      <c r="J24" s="6">
        <v>17090</v>
      </c>
      <c r="K24" s="457">
        <f t="shared" si="4"/>
        <v>1.9241508516253389</v>
      </c>
      <c r="L24" s="6">
        <v>17870</v>
      </c>
      <c r="M24" s="457">
        <f t="shared" si="5"/>
        <v>2.0053618460550928</v>
      </c>
      <c r="N24" s="6">
        <v>18887</v>
      </c>
      <c r="O24" s="457">
        <f t="shared" si="6"/>
        <v>2.1111379376640333</v>
      </c>
      <c r="P24" s="6">
        <v>19672</v>
      </c>
      <c r="Q24" s="457">
        <f t="shared" si="7"/>
        <v>2.1743912157778214</v>
      </c>
      <c r="R24" s="6">
        <v>20886</v>
      </c>
      <c r="S24" s="457">
        <f t="shared" si="8"/>
        <v>2.2755575312063856</v>
      </c>
      <c r="T24" s="6">
        <v>21621</v>
      </c>
      <c r="U24" s="457">
        <f t="shared" si="9"/>
        <v>2.3283337138328073</v>
      </c>
      <c r="V24" s="459"/>
      <c r="W24" s="494"/>
      <c r="X24" s="494"/>
      <c r="Y24" s="494"/>
      <c r="Z24" s="494"/>
      <c r="AA24" s="494"/>
      <c r="AB24" s="494"/>
      <c r="AC24" s="458"/>
    </row>
    <row r="25" spans="1:29">
      <c r="A25" s="3" t="s">
        <v>22</v>
      </c>
      <c r="B25" s="6">
        <v>222271</v>
      </c>
      <c r="C25" s="457">
        <f t="shared" si="0"/>
        <v>24.464231664566263</v>
      </c>
      <c r="D25" s="6">
        <v>206965</v>
      </c>
      <c r="E25" s="457">
        <f t="shared" si="1"/>
        <v>23.029888280589308</v>
      </c>
      <c r="F25" s="6">
        <v>206593</v>
      </c>
      <c r="G25" s="457">
        <f t="shared" si="2"/>
        <v>23.016615752098417</v>
      </c>
      <c r="H25" s="6">
        <v>205279</v>
      </c>
      <c r="I25" s="457">
        <f t="shared" si="3"/>
        <v>23.066714909836215</v>
      </c>
      <c r="J25" s="6">
        <v>203811</v>
      </c>
      <c r="K25" s="457">
        <f t="shared" si="4"/>
        <v>22.946934418994264</v>
      </c>
      <c r="L25" s="6">
        <v>203585</v>
      </c>
      <c r="M25" s="457">
        <f t="shared" si="5"/>
        <v>22.846199856134646</v>
      </c>
      <c r="N25" s="6">
        <v>203692</v>
      </c>
      <c r="O25" s="457">
        <f t="shared" si="6"/>
        <v>22.768142574186598</v>
      </c>
      <c r="P25" s="6">
        <v>204856</v>
      </c>
      <c r="Q25" s="457">
        <f t="shared" si="7"/>
        <v>22.643202872071033</v>
      </c>
      <c r="R25" s="6">
        <v>207312</v>
      </c>
      <c r="S25" s="457">
        <f t="shared" si="8"/>
        <v>22.58691864930854</v>
      </c>
      <c r="T25" s="6">
        <v>209194</v>
      </c>
      <c r="U25" s="457">
        <f t="shared" si="9"/>
        <v>22.527794409673014</v>
      </c>
      <c r="V25" s="459"/>
      <c r="W25" s="494"/>
      <c r="X25" s="494"/>
      <c r="Y25" s="494"/>
      <c r="Z25" s="494"/>
      <c r="AA25" s="494"/>
      <c r="AB25" s="494"/>
      <c r="AC25" s="458"/>
    </row>
    <row r="26" spans="1:29">
      <c r="A26" s="3" t="s">
        <v>23</v>
      </c>
      <c r="B26" s="6">
        <v>14333</v>
      </c>
      <c r="C26" s="457">
        <f t="shared" si="0"/>
        <v>1.5775599716032602</v>
      </c>
      <c r="D26" s="6">
        <v>14374</v>
      </c>
      <c r="E26" s="457">
        <f t="shared" si="1"/>
        <v>1.5994569813504251</v>
      </c>
      <c r="F26" s="6">
        <v>14545</v>
      </c>
      <c r="G26" s="457">
        <f t="shared" si="2"/>
        <v>1.6204647597656816</v>
      </c>
      <c r="H26" s="6">
        <v>14296</v>
      </c>
      <c r="I26" s="457">
        <f t="shared" si="3"/>
        <v>1.6064076517861958</v>
      </c>
      <c r="J26" s="6">
        <v>14246</v>
      </c>
      <c r="K26" s="457">
        <f t="shared" si="4"/>
        <v>1.603946929915423</v>
      </c>
      <c r="L26" s="6">
        <v>14125</v>
      </c>
      <c r="M26" s="457">
        <f t="shared" si="5"/>
        <v>1.5850999482668264</v>
      </c>
      <c r="N26" s="6">
        <v>14189</v>
      </c>
      <c r="O26" s="457">
        <f t="shared" si="6"/>
        <v>1.5860081642142727</v>
      </c>
      <c r="P26" s="6">
        <v>14445</v>
      </c>
      <c r="Q26" s="457">
        <f t="shared" si="7"/>
        <v>1.5966389341150178</v>
      </c>
      <c r="R26" s="6">
        <v>14679</v>
      </c>
      <c r="S26" s="457">
        <f t="shared" si="8"/>
        <v>1.599296610197191</v>
      </c>
      <c r="T26" s="6">
        <v>14953</v>
      </c>
      <c r="U26" s="457">
        <f t="shared" si="9"/>
        <v>1.6102665937256355</v>
      </c>
      <c r="V26" s="459"/>
      <c r="W26" s="494"/>
      <c r="X26" s="494"/>
      <c r="Y26" s="494"/>
      <c r="Z26" s="494"/>
      <c r="AA26" s="494"/>
      <c r="AB26" s="494"/>
      <c r="AC26" s="458"/>
    </row>
    <row r="27" spans="1:29">
      <c r="A27" s="3" t="s">
        <v>24</v>
      </c>
      <c r="B27" s="6">
        <v>12274</v>
      </c>
      <c r="C27" s="457">
        <f t="shared" si="0"/>
        <v>1.3509363769942382</v>
      </c>
      <c r="D27" s="6">
        <v>12392</v>
      </c>
      <c r="E27" s="457">
        <f t="shared" si="1"/>
        <v>1.3789112921173277</v>
      </c>
      <c r="F27" s="6">
        <v>12634</v>
      </c>
      <c r="G27" s="457">
        <f t="shared" si="2"/>
        <v>1.4075594207548725</v>
      </c>
      <c r="H27" s="6">
        <v>10468</v>
      </c>
      <c r="I27" s="457">
        <f t="shared" si="3"/>
        <v>1.176264360583233</v>
      </c>
      <c r="J27" s="6">
        <v>10690</v>
      </c>
      <c r="K27" s="457">
        <f t="shared" si="4"/>
        <v>1.2035794384947263</v>
      </c>
      <c r="L27" s="6">
        <v>11338</v>
      </c>
      <c r="M27" s="457">
        <f t="shared" si="5"/>
        <v>1.2723442982972941</v>
      </c>
      <c r="N27" s="6">
        <v>10576</v>
      </c>
      <c r="O27" s="457">
        <f t="shared" si="6"/>
        <v>1.1821567654330924</v>
      </c>
      <c r="P27" s="6">
        <v>10755</v>
      </c>
      <c r="Q27" s="457">
        <f t="shared" si="7"/>
        <v>1.1887747827211503</v>
      </c>
      <c r="R27" s="6">
        <v>11111</v>
      </c>
      <c r="S27" s="457">
        <f t="shared" si="8"/>
        <v>1.2105582557327468</v>
      </c>
      <c r="T27" s="6">
        <v>11281</v>
      </c>
      <c r="U27" s="457">
        <f t="shared" si="9"/>
        <v>1.214834310427265</v>
      </c>
      <c r="V27" s="459"/>
      <c r="W27" s="494"/>
      <c r="X27" s="494"/>
      <c r="Y27" s="494"/>
      <c r="Z27" s="494"/>
      <c r="AA27" s="494"/>
      <c r="AB27" s="494"/>
      <c r="AC27" s="458"/>
    </row>
    <row r="28" spans="1:29">
      <c r="A28" s="3" t="s">
        <v>25</v>
      </c>
      <c r="B28" s="6">
        <v>9065</v>
      </c>
      <c r="C28" s="457">
        <f t="shared" si="0"/>
        <v>0.99773816664923975</v>
      </c>
      <c r="D28" s="6">
        <v>9037</v>
      </c>
      <c r="E28" s="457">
        <f t="shared" si="1"/>
        <v>1.0055859705345618</v>
      </c>
      <c r="F28" s="6">
        <v>9076</v>
      </c>
      <c r="G28" s="457">
        <f t="shared" si="2"/>
        <v>1.0111610972590805</v>
      </c>
      <c r="H28" s="6">
        <v>8998</v>
      </c>
      <c r="I28" s="457">
        <f t="shared" si="3"/>
        <v>1.0110839431150105</v>
      </c>
      <c r="J28" s="6">
        <v>8930</v>
      </c>
      <c r="K28" s="457">
        <f t="shared" si="4"/>
        <v>1.0054222998838078</v>
      </c>
      <c r="L28" s="6">
        <v>8873</v>
      </c>
      <c r="M28" s="457">
        <f t="shared" si="5"/>
        <v>0.99572331617497711</v>
      </c>
      <c r="N28" s="6">
        <v>8873</v>
      </c>
      <c r="O28" s="457">
        <f t="shared" si="6"/>
        <v>0.99180001699015019</v>
      </c>
      <c r="P28" s="6">
        <v>8947</v>
      </c>
      <c r="Q28" s="457">
        <f t="shared" si="7"/>
        <v>0.98893240176719022</v>
      </c>
      <c r="R28" s="6">
        <v>8934</v>
      </c>
      <c r="S28" s="457">
        <f t="shared" si="8"/>
        <v>0.97337120481652051</v>
      </c>
      <c r="T28" s="6">
        <v>8940</v>
      </c>
      <c r="U28" s="457">
        <f t="shared" si="9"/>
        <v>0.96273546097152285</v>
      </c>
      <c r="V28" s="459"/>
      <c r="W28" s="494"/>
      <c r="X28" s="494"/>
      <c r="Y28" s="494"/>
      <c r="Z28" s="494"/>
      <c r="AA28" s="494"/>
      <c r="AB28" s="494"/>
      <c r="AC28" s="458"/>
    </row>
    <row r="29" spans="1:29">
      <c r="A29" s="3" t="s">
        <v>26</v>
      </c>
      <c r="B29" s="6">
        <v>5257</v>
      </c>
      <c r="C29" s="457">
        <f t="shared" si="0"/>
        <v>0.57861109123828491</v>
      </c>
      <c r="D29" s="6">
        <v>5119</v>
      </c>
      <c r="E29" s="457">
        <f t="shared" si="1"/>
        <v>0.56961321048649127</v>
      </c>
      <c r="F29" s="6">
        <v>5082</v>
      </c>
      <c r="G29" s="457">
        <f t="shared" si="2"/>
        <v>0.56618782462215156</v>
      </c>
      <c r="H29" s="6">
        <v>4727</v>
      </c>
      <c r="I29" s="457">
        <f t="shared" si="3"/>
        <v>0.53116179140971931</v>
      </c>
      <c r="J29" s="6">
        <v>4805</v>
      </c>
      <c r="K29" s="457">
        <f t="shared" si="4"/>
        <v>0.54099150626446768</v>
      </c>
      <c r="L29" s="6">
        <v>4786</v>
      </c>
      <c r="M29" s="457">
        <f t="shared" si="5"/>
        <v>0.53708236123221464</v>
      </c>
      <c r="N29" s="6">
        <v>4848</v>
      </c>
      <c r="O29" s="457">
        <f t="shared" si="6"/>
        <v>0.54189636902606197</v>
      </c>
      <c r="P29" s="6">
        <v>4757</v>
      </c>
      <c r="Q29" s="457">
        <f t="shared" si="7"/>
        <v>0.52580210519800197</v>
      </c>
      <c r="R29" s="6">
        <v>4693</v>
      </c>
      <c r="S29" s="457">
        <f t="shared" si="8"/>
        <v>0.51130860355987584</v>
      </c>
      <c r="T29" s="6">
        <v>4743</v>
      </c>
      <c r="U29" s="457">
        <f t="shared" si="9"/>
        <v>0.5107666992603952</v>
      </c>
      <c r="V29" s="272"/>
      <c r="W29" s="494"/>
      <c r="X29" s="494"/>
      <c r="Y29" s="494"/>
      <c r="Z29" s="494"/>
      <c r="AA29" s="494"/>
      <c r="AB29" s="494"/>
    </row>
    <row r="30" spans="1:29">
      <c r="A30" s="3" t="s">
        <v>27</v>
      </c>
      <c r="B30" s="6">
        <v>23699</v>
      </c>
      <c r="C30" s="457">
        <f t="shared" si="0"/>
        <v>2.6084276681103509</v>
      </c>
      <c r="D30" s="6">
        <v>23718</v>
      </c>
      <c r="E30" s="457">
        <f t="shared" si="1"/>
        <v>2.6392041661102952</v>
      </c>
      <c r="F30" s="6">
        <v>23805</v>
      </c>
      <c r="G30" s="457">
        <f t="shared" si="2"/>
        <v>2.6521253768457922</v>
      </c>
      <c r="H30" s="6">
        <v>23929</v>
      </c>
      <c r="I30" s="457">
        <f t="shared" si="3"/>
        <v>2.6888450405422413</v>
      </c>
      <c r="J30" s="6">
        <v>23893</v>
      </c>
      <c r="K30" s="457">
        <f t="shared" si="4"/>
        <v>2.6900957459265196</v>
      </c>
      <c r="L30" s="6">
        <v>23772</v>
      </c>
      <c r="M30" s="457">
        <f t="shared" si="5"/>
        <v>2.6676811306335573</v>
      </c>
      <c r="N30" s="6">
        <v>23812</v>
      </c>
      <c r="O30" s="457">
        <f t="shared" si="6"/>
        <v>2.6616411590859301</v>
      </c>
      <c r="P30" s="6">
        <v>23961</v>
      </c>
      <c r="Q30" s="457">
        <f t="shared" si="7"/>
        <v>2.6484642090917232</v>
      </c>
      <c r="R30" s="6">
        <v>24134</v>
      </c>
      <c r="S30" s="457">
        <f t="shared" si="8"/>
        <v>2.6294314592614625</v>
      </c>
      <c r="T30" s="6">
        <v>24201</v>
      </c>
      <c r="U30" s="457">
        <f t="shared" si="9"/>
        <v>2.6061701220326428</v>
      </c>
    </row>
    <row r="31" spans="1:29">
      <c r="A31" s="3" t="s">
        <v>28</v>
      </c>
      <c r="B31" s="6">
        <v>2903</v>
      </c>
      <c r="C31" s="457">
        <f t="shared" si="0"/>
        <v>0.31951835607090379</v>
      </c>
      <c r="D31" s="6">
        <v>2848</v>
      </c>
      <c r="E31" s="457">
        <f t="shared" si="1"/>
        <v>0.3169092446699604</v>
      </c>
      <c r="F31" s="6">
        <v>2815</v>
      </c>
      <c r="G31" s="457">
        <f t="shared" si="2"/>
        <v>0.3136203711750013</v>
      </c>
      <c r="H31" s="6">
        <v>2775</v>
      </c>
      <c r="I31" s="457">
        <f t="shared" si="3"/>
        <v>0.31182017583286886</v>
      </c>
      <c r="J31" s="6">
        <v>2698</v>
      </c>
      <c r="K31" s="457">
        <f t="shared" si="4"/>
        <v>0.30376588634787388</v>
      </c>
      <c r="L31" s="6">
        <v>2658</v>
      </c>
      <c r="M31" s="457">
        <f t="shared" si="5"/>
        <v>0.29827933893757341</v>
      </c>
      <c r="N31" s="6">
        <v>2650</v>
      </c>
      <c r="O31" s="457">
        <f t="shared" si="6"/>
        <v>0.29620985518132514</v>
      </c>
      <c r="P31" s="6">
        <v>2670</v>
      </c>
      <c r="Q31" s="457">
        <f t="shared" si="7"/>
        <v>0.29512121523621304</v>
      </c>
      <c r="R31" s="6">
        <v>2763</v>
      </c>
      <c r="S31" s="457">
        <f t="shared" si="8"/>
        <v>0.30103253177837991</v>
      </c>
      <c r="T31" s="6">
        <v>2852</v>
      </c>
      <c r="U31" s="457">
        <f t="shared" si="9"/>
        <v>0.30712768844415916</v>
      </c>
    </row>
    <row r="32" spans="1:29">
      <c r="A32" s="3" t="s">
        <v>29</v>
      </c>
      <c r="B32" s="6">
        <v>10874</v>
      </c>
      <c r="C32" s="457">
        <f t="shared" si="0"/>
        <v>1.1968455404460929</v>
      </c>
      <c r="D32" s="6">
        <v>10904</v>
      </c>
      <c r="E32" s="457">
        <f t="shared" si="1"/>
        <v>1.2133351137223483</v>
      </c>
      <c r="F32" s="6">
        <v>11078</v>
      </c>
      <c r="G32" s="457">
        <f t="shared" si="2"/>
        <v>1.2342047857465948</v>
      </c>
      <c r="H32" s="6">
        <v>11097</v>
      </c>
      <c r="I32" s="457">
        <f t="shared" si="3"/>
        <v>1.2469436004386831</v>
      </c>
      <c r="J32" s="6">
        <v>11107</v>
      </c>
      <c r="K32" s="457">
        <f t="shared" si="4"/>
        <v>1.2505291696315177</v>
      </c>
      <c r="L32" s="6">
        <v>11114</v>
      </c>
      <c r="M32" s="457">
        <f t="shared" si="5"/>
        <v>1.2472071380557528</v>
      </c>
      <c r="N32" s="6">
        <v>11108</v>
      </c>
      <c r="O32" s="457">
        <f t="shared" si="6"/>
        <v>1.2416222910770414</v>
      </c>
      <c r="P32" s="6">
        <v>11203</v>
      </c>
      <c r="Q32" s="457">
        <f t="shared" si="7"/>
        <v>1.2382932487982377</v>
      </c>
      <c r="R32" s="6">
        <v>11294</v>
      </c>
      <c r="S32" s="457">
        <f t="shared" si="8"/>
        <v>1.2304963495856036</v>
      </c>
      <c r="T32" s="6">
        <v>11287</v>
      </c>
      <c r="U32" s="457">
        <f t="shared" si="9"/>
        <v>1.2154804416091252</v>
      </c>
    </row>
    <row r="33" spans="1:22">
      <c r="A33" s="3" t="s">
        <v>30</v>
      </c>
      <c r="B33" s="6">
        <v>9043</v>
      </c>
      <c r="C33" s="457">
        <f t="shared" si="0"/>
        <v>0.99531673921776886</v>
      </c>
      <c r="D33" s="6">
        <v>9049</v>
      </c>
      <c r="E33" s="457">
        <f t="shared" si="1"/>
        <v>1.0069212622958117</v>
      </c>
      <c r="F33" s="6">
        <v>9069</v>
      </c>
      <c r="G33" s="457">
        <f t="shared" si="2"/>
        <v>1.0103812242224108</v>
      </c>
      <c r="H33" s="6">
        <v>9026</v>
      </c>
      <c r="I33" s="457">
        <f t="shared" si="3"/>
        <v>1.0142302367810718</v>
      </c>
      <c r="J33" s="6">
        <v>9026</v>
      </c>
      <c r="K33" s="457">
        <f t="shared" si="4"/>
        <v>1.016230871080767</v>
      </c>
      <c r="L33" s="6">
        <v>8969</v>
      </c>
      <c r="M33" s="457">
        <f t="shared" si="5"/>
        <v>1.0064963848499233</v>
      </c>
      <c r="N33" s="6">
        <v>8969</v>
      </c>
      <c r="O33" s="457">
        <f t="shared" si="6"/>
        <v>1.0025306381589831</v>
      </c>
      <c r="P33" s="6">
        <v>9040</v>
      </c>
      <c r="Q33" s="457">
        <f t="shared" si="7"/>
        <v>0.99921190476979993</v>
      </c>
      <c r="R33" s="6">
        <v>9185</v>
      </c>
      <c r="S33" s="457">
        <f t="shared" si="8"/>
        <v>1.000717989281368</v>
      </c>
      <c r="T33" s="6">
        <v>9158</v>
      </c>
      <c r="U33" s="457">
        <f t="shared" si="9"/>
        <v>0.98621156057910586</v>
      </c>
    </row>
    <row r="34" spans="1:22">
      <c r="A34" s="3" t="s">
        <v>31</v>
      </c>
      <c r="B34" s="6">
        <v>1831</v>
      </c>
      <c r="C34" s="457">
        <f t="shared" si="0"/>
        <v>0.20152880122832409</v>
      </c>
      <c r="D34" s="6">
        <v>1825</v>
      </c>
      <c r="E34" s="457">
        <f t="shared" si="1"/>
        <v>0.20307562202341212</v>
      </c>
      <c r="F34" s="6">
        <v>1804</v>
      </c>
      <c r="G34" s="457">
        <f t="shared" si="2"/>
        <v>0.2009844225931447</v>
      </c>
      <c r="H34" s="6">
        <v>1715</v>
      </c>
      <c r="I34" s="457">
        <f t="shared" si="3"/>
        <v>0.19271048704625951</v>
      </c>
      <c r="J34" s="6">
        <v>1671</v>
      </c>
      <c r="K34" s="457">
        <f t="shared" si="4"/>
        <v>0.18813669239707087</v>
      </c>
      <c r="L34" s="6">
        <v>1630</v>
      </c>
      <c r="M34" s="457">
        <f t="shared" si="5"/>
        <v>0.18291772854335767</v>
      </c>
      <c r="N34" s="6">
        <v>1615</v>
      </c>
      <c r="O34" s="457">
        <f t="shared" si="6"/>
        <v>0.18052034570484532</v>
      </c>
      <c r="P34" s="6">
        <v>1645</v>
      </c>
      <c r="Q34" s="457">
        <f t="shared" si="7"/>
        <v>0.18182561762680541</v>
      </c>
      <c r="R34" s="6">
        <v>1667</v>
      </c>
      <c r="S34" s="457">
        <f t="shared" si="8"/>
        <v>0.18162187132629726</v>
      </c>
      <c r="T34" s="6">
        <v>1715</v>
      </c>
      <c r="U34" s="457">
        <f t="shared" si="9"/>
        <v>0.18468582948167356</v>
      </c>
    </row>
    <row r="35" spans="1:22">
      <c r="A35" s="190" t="s">
        <v>0</v>
      </c>
      <c r="B35" s="7">
        <v>908555</v>
      </c>
      <c r="C35" s="457">
        <f t="shared" si="0"/>
        <v>100</v>
      </c>
      <c r="D35" s="7">
        <v>898680</v>
      </c>
      <c r="E35" s="457">
        <f t="shared" si="1"/>
        <v>100</v>
      </c>
      <c r="F35" s="7">
        <v>897582</v>
      </c>
      <c r="G35" s="457">
        <f t="shared" si="2"/>
        <v>100</v>
      </c>
      <c r="H35" s="7">
        <v>889936</v>
      </c>
      <c r="I35" s="457">
        <f t="shared" si="3"/>
        <v>100</v>
      </c>
      <c r="J35" s="7">
        <v>888184</v>
      </c>
      <c r="K35" s="457">
        <f t="shared" si="4"/>
        <v>100</v>
      </c>
      <c r="L35" s="7">
        <v>891111</v>
      </c>
      <c r="M35" s="457">
        <f t="shared" si="5"/>
        <v>100</v>
      </c>
      <c r="N35" s="7">
        <v>894636</v>
      </c>
      <c r="O35" s="457">
        <f t="shared" si="6"/>
        <v>100</v>
      </c>
      <c r="P35" s="7">
        <v>904713</v>
      </c>
      <c r="Q35" s="457">
        <f t="shared" si="7"/>
        <v>100</v>
      </c>
      <c r="R35" s="7">
        <v>917841</v>
      </c>
      <c r="S35" s="457">
        <f t="shared" si="8"/>
        <v>100</v>
      </c>
      <c r="T35" s="7">
        <v>928604</v>
      </c>
      <c r="U35" s="457">
        <f t="shared" si="9"/>
        <v>100</v>
      </c>
      <c r="V35" s="6"/>
    </row>
    <row r="36" spans="1:22">
      <c r="V36" s="6"/>
    </row>
    <row r="37" spans="1:22">
      <c r="A37" s="268" t="s">
        <v>488</v>
      </c>
    </row>
    <row r="39" spans="1:22" ht="25.5" customHeight="1">
      <c r="A39" s="495" t="s">
        <v>49</v>
      </c>
      <c r="B39" s="495"/>
      <c r="C39" s="495"/>
      <c r="D39" s="495"/>
      <c r="E39" s="495"/>
      <c r="F39" s="495"/>
      <c r="G39" s="495"/>
      <c r="H39" s="495"/>
      <c r="I39" s="495"/>
      <c r="J39" s="495"/>
      <c r="K39" s="495"/>
      <c r="L39" s="495"/>
      <c r="M39" s="495"/>
      <c r="N39" s="495"/>
      <c r="O39" s="453"/>
    </row>
    <row r="40" spans="1:22">
      <c r="A40" s="10" t="s">
        <v>48</v>
      </c>
    </row>
  </sheetData>
  <sheetProtection password="CCE3" sheet="1" objects="1" scenarios="1"/>
  <mergeCells count="14">
    <mergeCell ref="W19:AB29"/>
    <mergeCell ref="A39:N39"/>
    <mergeCell ref="A2:A3"/>
    <mergeCell ref="A1:U1"/>
    <mergeCell ref="B2:C2"/>
    <mergeCell ref="D2:E2"/>
    <mergeCell ref="F2:G2"/>
    <mergeCell ref="H2:I2"/>
    <mergeCell ref="J2:K2"/>
    <mergeCell ref="L2:M2"/>
    <mergeCell ref="N2:O2"/>
    <mergeCell ref="P2:Q2"/>
    <mergeCell ref="R2:S2"/>
    <mergeCell ref="T2:U2"/>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zoomScale="80" zoomScaleNormal="80" workbookViewId="0">
      <selection activeCell="P49" sqref="P49"/>
    </sheetView>
  </sheetViews>
  <sheetFormatPr baseColWidth="10" defaultColWidth="9.140625" defaultRowHeight="12.75"/>
  <cols>
    <col min="1" max="1" width="81.7109375" style="72" customWidth="1"/>
    <col min="2" max="5" width="19.5703125" style="72" customWidth="1"/>
    <col min="6" max="16384" width="9.140625" style="72"/>
  </cols>
  <sheetData>
    <row r="1" spans="1:9" ht="23.25" customHeight="1">
      <c r="A1" s="531" t="s">
        <v>754</v>
      </c>
      <c r="B1" s="531"/>
      <c r="C1" s="531"/>
      <c r="D1" s="531"/>
      <c r="E1" s="531"/>
    </row>
    <row r="2" spans="1:9" ht="15">
      <c r="A2" s="86" t="s">
        <v>179</v>
      </c>
      <c r="B2" s="87"/>
      <c r="C2" s="87"/>
      <c r="D2" s="87"/>
      <c r="E2" s="87"/>
    </row>
    <row r="3" spans="1:9">
      <c r="A3" s="88" t="s">
        <v>180</v>
      </c>
      <c r="B3" s="89"/>
      <c r="C3" s="89"/>
      <c r="D3" s="89"/>
      <c r="E3" s="89"/>
    </row>
    <row r="4" spans="1:9" ht="25.5">
      <c r="A4" s="73" t="s">
        <v>185</v>
      </c>
      <c r="B4" s="76" t="s">
        <v>181</v>
      </c>
      <c r="C4" s="74" t="s">
        <v>182</v>
      </c>
      <c r="D4" s="76" t="s">
        <v>183</v>
      </c>
      <c r="E4" s="74" t="s">
        <v>184</v>
      </c>
    </row>
    <row r="5" spans="1:9" ht="12.75" customHeight="1">
      <c r="A5" s="75" t="s">
        <v>186</v>
      </c>
      <c r="B5" s="77">
        <v>110.155</v>
      </c>
      <c r="C5" s="78">
        <v>0.5</v>
      </c>
      <c r="D5" s="78">
        <v>5.0999999999999996</v>
      </c>
      <c r="E5" s="79">
        <v>5</v>
      </c>
    </row>
    <row r="6" spans="1:9">
      <c r="A6" s="75" t="s">
        <v>187</v>
      </c>
      <c r="B6" s="80">
        <v>109.999</v>
      </c>
      <c r="C6" s="81">
        <v>0.5</v>
      </c>
      <c r="D6" s="81">
        <v>2.8</v>
      </c>
      <c r="E6" s="82">
        <v>3.8</v>
      </c>
    </row>
    <row r="7" spans="1:9">
      <c r="A7" s="75" t="s">
        <v>188</v>
      </c>
      <c r="B7" s="80">
        <v>120.792</v>
      </c>
      <c r="C7" s="81">
        <v>-0.1</v>
      </c>
      <c r="D7" s="81">
        <v>1.9</v>
      </c>
      <c r="E7" s="82">
        <v>1.7</v>
      </c>
    </row>
    <row r="8" spans="1:9">
      <c r="A8" s="75" t="s">
        <v>189</v>
      </c>
      <c r="B8" s="80">
        <v>114.41500000000001</v>
      </c>
      <c r="C8" s="81">
        <v>4.7</v>
      </c>
      <c r="D8" s="81">
        <v>1.1000000000000001</v>
      </c>
      <c r="E8" s="82">
        <v>2.5</v>
      </c>
    </row>
    <row r="9" spans="1:9">
      <c r="A9" s="75" t="s">
        <v>190</v>
      </c>
      <c r="B9" s="80">
        <v>117.786</v>
      </c>
      <c r="C9" s="81">
        <v>-1.9</v>
      </c>
      <c r="D9" s="81">
        <v>14.1</v>
      </c>
      <c r="E9" s="82">
        <v>13.2</v>
      </c>
      <c r="I9" s="422"/>
    </row>
    <row r="10" spans="1:9" ht="12.75" customHeight="1">
      <c r="A10" s="75" t="s">
        <v>191</v>
      </c>
      <c r="B10" s="80">
        <v>100.458</v>
      </c>
      <c r="C10" s="81">
        <v>1.5</v>
      </c>
      <c r="D10" s="81">
        <v>2.1</v>
      </c>
      <c r="E10" s="82">
        <v>2.2999999999999998</v>
      </c>
    </row>
    <row r="11" spans="1:9" ht="12.75" customHeight="1">
      <c r="A11" s="75" t="s">
        <v>192</v>
      </c>
      <c r="B11" s="80">
        <v>99.683999999999997</v>
      </c>
      <c r="C11" s="81">
        <v>0.2</v>
      </c>
      <c r="D11" s="81">
        <v>0.6</v>
      </c>
      <c r="E11" s="82">
        <v>0.5</v>
      </c>
    </row>
    <row r="12" spans="1:9" ht="12.75" customHeight="1">
      <c r="A12" s="75" t="s">
        <v>193</v>
      </c>
      <c r="B12" s="80">
        <v>120.119</v>
      </c>
      <c r="C12" s="81">
        <v>1.5</v>
      </c>
      <c r="D12" s="81">
        <v>13.2</v>
      </c>
      <c r="E12" s="82">
        <v>12</v>
      </c>
    </row>
    <row r="13" spans="1:9" ht="12.75" customHeight="1">
      <c r="A13" s="75" t="s">
        <v>194</v>
      </c>
      <c r="B13" s="80">
        <v>100.51</v>
      </c>
      <c r="C13" s="81">
        <v>0</v>
      </c>
      <c r="D13" s="81">
        <v>-0.3</v>
      </c>
      <c r="E13" s="82">
        <v>-0.2</v>
      </c>
    </row>
    <row r="14" spans="1:9" ht="12.75" customHeight="1">
      <c r="A14" s="75" t="s">
        <v>195</v>
      </c>
      <c r="B14" s="80">
        <v>98.790999999999997</v>
      </c>
      <c r="C14" s="81">
        <v>0.1</v>
      </c>
      <c r="D14" s="81">
        <v>0.8</v>
      </c>
      <c r="E14" s="82">
        <v>-0.3</v>
      </c>
    </row>
    <row r="15" spans="1:9" ht="12.75" customHeight="1">
      <c r="A15" s="75" t="s">
        <v>196</v>
      </c>
      <c r="B15" s="80">
        <v>102.914</v>
      </c>
      <c r="C15" s="81">
        <v>0.2</v>
      </c>
      <c r="D15" s="81">
        <v>-0.1</v>
      </c>
      <c r="E15" s="82">
        <v>0.7</v>
      </c>
    </row>
    <row r="16" spans="1:9" ht="12.75" customHeight="1">
      <c r="A16" s="75" t="s">
        <v>197</v>
      </c>
      <c r="B16" s="80">
        <v>108.874</v>
      </c>
      <c r="C16" s="81">
        <v>0.4</v>
      </c>
      <c r="D16" s="81">
        <v>2.5</v>
      </c>
      <c r="E16" s="82">
        <v>2.1</v>
      </c>
    </row>
    <row r="17" spans="1:8" ht="12.75" customHeight="1">
      <c r="A17" s="75" t="s">
        <v>198</v>
      </c>
      <c r="B17" s="83">
        <v>106.524</v>
      </c>
      <c r="C17" s="84">
        <v>0.7</v>
      </c>
      <c r="D17" s="84">
        <v>2.8</v>
      </c>
      <c r="E17" s="85">
        <v>2.6</v>
      </c>
    </row>
    <row r="18" spans="1:8" ht="12.75" customHeight="1">
      <c r="A18" s="73" t="s">
        <v>199</v>
      </c>
      <c r="B18" s="73"/>
      <c r="C18" s="73"/>
      <c r="D18" s="73"/>
      <c r="E18" s="73"/>
    </row>
    <row r="19" spans="1:8" ht="12.75" customHeight="1">
      <c r="A19" s="75" t="s">
        <v>186</v>
      </c>
      <c r="B19" s="77">
        <v>108.58199999999999</v>
      </c>
      <c r="C19" s="78">
        <v>0.2</v>
      </c>
      <c r="D19" s="78">
        <v>4.2</v>
      </c>
      <c r="E19" s="79">
        <v>4.2</v>
      </c>
    </row>
    <row r="20" spans="1:8" ht="12.75" customHeight="1">
      <c r="A20" s="75" t="s">
        <v>187</v>
      </c>
      <c r="B20" s="80">
        <v>110.538</v>
      </c>
      <c r="C20" s="81">
        <v>0.8</v>
      </c>
      <c r="D20" s="81">
        <v>2.4</v>
      </c>
      <c r="E20" s="82">
        <v>2.9</v>
      </c>
    </row>
    <row r="21" spans="1:8" ht="12.75" customHeight="1">
      <c r="A21" s="75" t="s">
        <v>188</v>
      </c>
      <c r="B21" s="80">
        <v>120.428</v>
      </c>
      <c r="C21" s="81">
        <v>0.5</v>
      </c>
      <c r="D21" s="81">
        <v>1.5</v>
      </c>
      <c r="E21" s="82">
        <v>1.8</v>
      </c>
    </row>
    <row r="22" spans="1:8" ht="12.75" customHeight="1">
      <c r="A22" s="75" t="s">
        <v>189</v>
      </c>
      <c r="B22" s="80">
        <v>113.19</v>
      </c>
      <c r="C22" s="81">
        <v>2.7</v>
      </c>
      <c r="D22" s="81">
        <v>1</v>
      </c>
      <c r="E22" s="82">
        <v>3.3</v>
      </c>
    </row>
    <row r="23" spans="1:8" ht="12.75" customHeight="1">
      <c r="A23" s="75" t="s">
        <v>190</v>
      </c>
      <c r="B23" s="80">
        <v>116.295</v>
      </c>
      <c r="C23" s="81">
        <v>-2.2999999999999998</v>
      </c>
      <c r="D23" s="81">
        <v>14.1</v>
      </c>
      <c r="E23" s="82">
        <v>13.2</v>
      </c>
    </row>
    <row r="24" spans="1:8" ht="12.75" customHeight="1">
      <c r="A24" s="75" t="s">
        <v>191</v>
      </c>
      <c r="B24" s="80">
        <v>98.804000000000002</v>
      </c>
      <c r="C24" s="81">
        <v>0.4</v>
      </c>
      <c r="D24" s="81">
        <v>0.4</v>
      </c>
      <c r="E24" s="82">
        <v>0.8</v>
      </c>
    </row>
    <row r="25" spans="1:8" ht="12.75" customHeight="1">
      <c r="A25" s="75" t="s">
        <v>192</v>
      </c>
      <c r="B25" s="80">
        <v>101.81100000000001</v>
      </c>
      <c r="C25" s="81">
        <v>0.1</v>
      </c>
      <c r="D25" s="81">
        <v>0.9</v>
      </c>
      <c r="E25" s="82">
        <v>1.1000000000000001</v>
      </c>
    </row>
    <row r="26" spans="1:8" ht="12.75" customHeight="1">
      <c r="A26" s="75" t="s">
        <v>193</v>
      </c>
      <c r="B26" s="80">
        <v>113.36</v>
      </c>
      <c r="C26" s="81">
        <v>1.1000000000000001</v>
      </c>
      <c r="D26" s="81">
        <v>10.199999999999999</v>
      </c>
      <c r="E26" s="82">
        <v>9.6999999999999993</v>
      </c>
    </row>
    <row r="27" spans="1:8">
      <c r="A27" s="75" t="s">
        <v>194</v>
      </c>
      <c r="B27" s="80">
        <v>98.472999999999999</v>
      </c>
      <c r="C27" s="81">
        <v>0.1</v>
      </c>
      <c r="D27" s="81">
        <v>-0.4</v>
      </c>
      <c r="E27" s="82">
        <v>-0.3</v>
      </c>
      <c r="G27" s="297"/>
      <c r="H27" s="297"/>
    </row>
    <row r="28" spans="1:8">
      <c r="A28" s="75" t="s">
        <v>195</v>
      </c>
      <c r="B28" s="80">
        <v>96.034000000000006</v>
      </c>
      <c r="C28" s="81">
        <v>-0.4</v>
      </c>
      <c r="D28" s="81">
        <v>-0.3</v>
      </c>
      <c r="E28" s="82">
        <v>-0.4</v>
      </c>
    </row>
    <row r="29" spans="1:8">
      <c r="A29" s="75" t="s">
        <v>196</v>
      </c>
      <c r="B29" s="80">
        <v>103.36199999999999</v>
      </c>
      <c r="C29" s="81">
        <v>0</v>
      </c>
      <c r="D29" s="81">
        <v>1.4</v>
      </c>
      <c r="E29" s="82">
        <v>1.4</v>
      </c>
    </row>
    <row r="30" spans="1:8">
      <c r="A30" s="75" t="s">
        <v>197</v>
      </c>
      <c r="B30" s="80">
        <v>109.39700000000001</v>
      </c>
      <c r="C30" s="81">
        <v>0.2</v>
      </c>
      <c r="D30" s="81">
        <v>2.4</v>
      </c>
      <c r="E30" s="82">
        <v>1.8</v>
      </c>
    </row>
    <row r="31" spans="1:8">
      <c r="A31" s="75" t="s">
        <v>198</v>
      </c>
      <c r="B31" s="83">
        <v>105.27200000000001</v>
      </c>
      <c r="C31" s="84">
        <v>0.1</v>
      </c>
      <c r="D31" s="84">
        <v>1.1000000000000001</v>
      </c>
      <c r="E31" s="85">
        <v>0.9</v>
      </c>
    </row>
    <row r="32" spans="1:8">
      <c r="A32" s="73" t="s">
        <v>200</v>
      </c>
      <c r="B32" s="73"/>
      <c r="C32" s="73"/>
      <c r="D32" s="73"/>
      <c r="E32" s="73"/>
    </row>
    <row r="33" spans="1:5">
      <c r="A33" s="75" t="s">
        <v>186</v>
      </c>
      <c r="B33" s="77">
        <v>109.315</v>
      </c>
      <c r="C33" s="78">
        <v>0.4</v>
      </c>
      <c r="D33" s="78">
        <v>4.5999999999999996</v>
      </c>
      <c r="E33" s="79">
        <v>4.5999999999999996</v>
      </c>
    </row>
    <row r="34" spans="1:5">
      <c r="A34" s="75" t="s">
        <v>187</v>
      </c>
      <c r="B34" s="80">
        <v>110.289</v>
      </c>
      <c r="C34" s="81">
        <v>0.6</v>
      </c>
      <c r="D34" s="81">
        <v>2.6</v>
      </c>
      <c r="E34" s="82">
        <v>3.3</v>
      </c>
    </row>
    <row r="35" spans="1:5">
      <c r="A35" s="75" t="s">
        <v>188</v>
      </c>
      <c r="B35" s="80">
        <v>120.595</v>
      </c>
      <c r="C35" s="81">
        <v>0.3</v>
      </c>
      <c r="D35" s="81">
        <v>1.7</v>
      </c>
      <c r="E35" s="82">
        <v>1.7</v>
      </c>
    </row>
    <row r="36" spans="1:5">
      <c r="A36" s="75" t="s">
        <v>189</v>
      </c>
      <c r="B36" s="80">
        <v>113.744</v>
      </c>
      <c r="C36" s="81">
        <v>3.6</v>
      </c>
      <c r="D36" s="81">
        <v>1.1000000000000001</v>
      </c>
      <c r="E36" s="82">
        <v>2.9</v>
      </c>
    </row>
    <row r="37" spans="1:5">
      <c r="A37" s="75" t="s">
        <v>190</v>
      </c>
      <c r="B37" s="80">
        <v>117.015</v>
      </c>
      <c r="C37" s="81">
        <v>-2.1</v>
      </c>
      <c r="D37" s="81">
        <v>14.1</v>
      </c>
      <c r="E37" s="82">
        <v>13.2</v>
      </c>
    </row>
    <row r="38" spans="1:5" ht="12.75" customHeight="1">
      <c r="A38" s="75" t="s">
        <v>191</v>
      </c>
      <c r="B38" s="80">
        <v>99.588999999999999</v>
      </c>
      <c r="C38" s="81">
        <v>0.9</v>
      </c>
      <c r="D38" s="81">
        <v>1.2</v>
      </c>
      <c r="E38" s="82">
        <v>1.5</v>
      </c>
    </row>
    <row r="39" spans="1:5">
      <c r="A39" s="75" t="s">
        <v>192</v>
      </c>
      <c r="B39" s="80">
        <v>100.831</v>
      </c>
      <c r="C39" s="81">
        <v>0.2</v>
      </c>
      <c r="D39" s="81">
        <v>0.7</v>
      </c>
      <c r="E39" s="82">
        <v>0.9</v>
      </c>
    </row>
    <row r="40" spans="1:5">
      <c r="A40" s="75" t="s">
        <v>193</v>
      </c>
      <c r="B40" s="80">
        <v>116.45699999999999</v>
      </c>
      <c r="C40" s="81">
        <v>1.3</v>
      </c>
      <c r="D40" s="81">
        <v>11.6</v>
      </c>
      <c r="E40" s="82">
        <v>10.8</v>
      </c>
    </row>
    <row r="41" spans="1:5">
      <c r="A41" s="75" t="s">
        <v>194</v>
      </c>
      <c r="B41" s="80">
        <v>99.475999999999999</v>
      </c>
      <c r="C41" s="81">
        <v>0</v>
      </c>
      <c r="D41" s="81">
        <v>-0.4</v>
      </c>
      <c r="E41" s="82">
        <v>-0.2</v>
      </c>
    </row>
    <row r="42" spans="1:5">
      <c r="A42" s="75" t="s">
        <v>195</v>
      </c>
      <c r="B42" s="80">
        <v>97.343999999999994</v>
      </c>
      <c r="C42" s="81">
        <v>-0.2</v>
      </c>
      <c r="D42" s="81">
        <v>0.2</v>
      </c>
      <c r="E42" s="82">
        <v>-0.4</v>
      </c>
    </row>
    <row r="43" spans="1:5">
      <c r="A43" s="75" t="s">
        <v>196</v>
      </c>
      <c r="B43" s="80">
        <v>103.16800000000001</v>
      </c>
      <c r="C43" s="81">
        <v>0.1</v>
      </c>
      <c r="D43" s="81">
        <v>0.7</v>
      </c>
      <c r="E43" s="82">
        <v>1.1000000000000001</v>
      </c>
    </row>
    <row r="44" spans="1:5">
      <c r="A44" s="75" t="s">
        <v>197</v>
      </c>
      <c r="B44" s="80">
        <v>109.161</v>
      </c>
      <c r="C44" s="81">
        <v>0.3</v>
      </c>
      <c r="D44" s="81">
        <v>2.5</v>
      </c>
      <c r="E44" s="82">
        <v>1.9</v>
      </c>
    </row>
    <row r="45" spans="1:5">
      <c r="A45" s="75" t="s">
        <v>198</v>
      </c>
      <c r="B45" s="83">
        <v>105.85299999999999</v>
      </c>
      <c r="C45" s="84">
        <v>0.4</v>
      </c>
      <c r="D45" s="84">
        <v>1.9</v>
      </c>
      <c r="E45" s="85">
        <v>1.7</v>
      </c>
    </row>
    <row r="46" spans="1:5">
      <c r="A46" s="73" t="s">
        <v>201</v>
      </c>
      <c r="B46" s="73"/>
      <c r="C46" s="73"/>
      <c r="D46" s="73"/>
      <c r="E46" s="73"/>
    </row>
    <row r="47" spans="1:5">
      <c r="A47" s="75" t="s">
        <v>186</v>
      </c>
      <c r="B47" s="77">
        <v>110.208</v>
      </c>
      <c r="C47" s="78">
        <v>0.3</v>
      </c>
      <c r="D47" s="78">
        <v>5.5</v>
      </c>
      <c r="E47" s="79">
        <v>5.3</v>
      </c>
    </row>
    <row r="48" spans="1:5">
      <c r="A48" s="75" t="s">
        <v>187</v>
      </c>
      <c r="B48" s="80">
        <v>110.119</v>
      </c>
      <c r="C48" s="81">
        <v>0.6</v>
      </c>
      <c r="D48" s="81">
        <v>3.3</v>
      </c>
      <c r="E48" s="82">
        <v>3.6</v>
      </c>
    </row>
    <row r="49" spans="1:5">
      <c r="A49" s="75" t="s">
        <v>188</v>
      </c>
      <c r="B49" s="80">
        <v>106.083</v>
      </c>
      <c r="C49" s="81">
        <v>0.1</v>
      </c>
      <c r="D49" s="81">
        <v>1.2</v>
      </c>
      <c r="E49" s="82">
        <v>1.7</v>
      </c>
    </row>
    <row r="50" spans="1:5">
      <c r="A50" s="75" t="s">
        <v>189</v>
      </c>
      <c r="B50" s="80">
        <v>116.59099999999999</v>
      </c>
      <c r="C50" s="81">
        <v>4.7</v>
      </c>
      <c r="D50" s="81">
        <v>1</v>
      </c>
      <c r="E50" s="82">
        <v>3.2</v>
      </c>
    </row>
    <row r="51" spans="1:5">
      <c r="A51" s="75" t="s">
        <v>190</v>
      </c>
      <c r="B51" s="80">
        <v>118.907</v>
      </c>
      <c r="C51" s="81">
        <v>-2</v>
      </c>
      <c r="D51" s="81">
        <v>16.8</v>
      </c>
      <c r="E51" s="82">
        <v>15.7</v>
      </c>
    </row>
    <row r="52" spans="1:5" ht="12.75" customHeight="1">
      <c r="A52" s="75" t="s">
        <v>191</v>
      </c>
      <c r="B52" s="80">
        <v>102.726</v>
      </c>
      <c r="C52" s="81">
        <v>0.5</v>
      </c>
      <c r="D52" s="81">
        <v>1.6</v>
      </c>
      <c r="E52" s="82">
        <v>1.6</v>
      </c>
    </row>
    <row r="53" spans="1:5">
      <c r="A53" s="75" t="s">
        <v>192</v>
      </c>
      <c r="B53" s="80">
        <v>103.238</v>
      </c>
      <c r="C53" s="81">
        <v>0.1</v>
      </c>
      <c r="D53" s="81">
        <v>0.8</v>
      </c>
      <c r="E53" s="82">
        <v>0.6</v>
      </c>
    </row>
    <row r="54" spans="1:5">
      <c r="A54" s="75" t="s">
        <v>193</v>
      </c>
      <c r="B54" s="80">
        <v>117.657</v>
      </c>
      <c r="C54" s="81">
        <v>1</v>
      </c>
      <c r="D54" s="81">
        <v>13.5</v>
      </c>
      <c r="E54" s="82">
        <v>11.9</v>
      </c>
    </row>
    <row r="55" spans="1:5">
      <c r="A55" s="75" t="s">
        <v>194</v>
      </c>
      <c r="B55" s="80">
        <v>99.558999999999997</v>
      </c>
      <c r="C55" s="81">
        <v>0</v>
      </c>
      <c r="D55" s="81">
        <v>-0.3</v>
      </c>
      <c r="E55" s="82">
        <v>-0.2</v>
      </c>
    </row>
    <row r="56" spans="1:5">
      <c r="A56" s="75" t="s">
        <v>195</v>
      </c>
      <c r="B56" s="80">
        <v>100.09399999999999</v>
      </c>
      <c r="C56" s="81">
        <v>-0.2</v>
      </c>
      <c r="D56" s="81">
        <v>1.8</v>
      </c>
      <c r="E56" s="82">
        <v>0.5</v>
      </c>
    </row>
    <row r="57" spans="1:5">
      <c r="A57" s="75" t="s">
        <v>196</v>
      </c>
      <c r="B57" s="80">
        <v>104.303</v>
      </c>
      <c r="C57" s="81">
        <v>0.1</v>
      </c>
      <c r="D57" s="81">
        <v>1.2</v>
      </c>
      <c r="E57" s="82">
        <v>1.2</v>
      </c>
    </row>
    <row r="58" spans="1:5">
      <c r="A58" s="75" t="s">
        <v>197</v>
      </c>
      <c r="B58" s="80">
        <v>109.029</v>
      </c>
      <c r="C58" s="81">
        <v>0.1</v>
      </c>
      <c r="D58" s="81">
        <v>2.5</v>
      </c>
      <c r="E58" s="82">
        <v>2.6</v>
      </c>
    </row>
    <row r="59" spans="1:5">
      <c r="A59" s="75" t="s">
        <v>198</v>
      </c>
      <c r="B59" s="83">
        <v>106.465</v>
      </c>
      <c r="C59" s="84">
        <v>0.4</v>
      </c>
      <c r="D59" s="84">
        <v>1.4</v>
      </c>
      <c r="E59" s="85">
        <v>1.4</v>
      </c>
    </row>
    <row r="65" spans="1:1">
      <c r="A65" s="10" t="s">
        <v>202</v>
      </c>
    </row>
    <row r="66" spans="1:1">
      <c r="A66" s="10" t="s">
        <v>48</v>
      </c>
    </row>
  </sheetData>
  <sheetProtection password="CCE3" sheet="1" objects="1" scenarios="1"/>
  <mergeCells count="1">
    <mergeCell ref="A1:E1"/>
  </mergeCells>
  <pageMargins left="0.75" right="0.75" top="1" bottom="1" header="0.5" footer="0.5"/>
  <pageSetup orientation="portrait"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showGridLines="0" zoomScale="80" zoomScaleNormal="80" workbookViewId="0">
      <selection activeCell="N30" sqref="N30"/>
    </sheetView>
  </sheetViews>
  <sheetFormatPr baseColWidth="10" defaultRowHeight="15"/>
  <cols>
    <col min="2" max="2" width="14" customWidth="1"/>
    <col min="18" max="18" width="23.28515625" customWidth="1"/>
  </cols>
  <sheetData>
    <row r="1" spans="1:20" ht="21" customHeight="1">
      <c r="A1" s="531" t="s">
        <v>274</v>
      </c>
      <c r="B1" s="531"/>
      <c r="C1" s="531"/>
      <c r="D1" s="531"/>
      <c r="E1" s="531"/>
      <c r="F1" s="531"/>
      <c r="G1" s="531"/>
      <c r="H1" s="531"/>
      <c r="I1" s="531"/>
      <c r="J1" s="531"/>
      <c r="K1" s="531"/>
    </row>
    <row r="2" spans="1:20">
      <c r="A2" s="139" t="s">
        <v>179</v>
      </c>
      <c r="B2" s="139"/>
      <c r="C2" s="139"/>
      <c r="D2" s="139"/>
      <c r="E2" s="139"/>
      <c r="F2" s="139"/>
      <c r="G2" s="139"/>
      <c r="H2" s="139"/>
      <c r="I2" s="139"/>
      <c r="J2" s="139"/>
      <c r="K2" s="139"/>
    </row>
    <row r="3" spans="1:20">
      <c r="A3" s="140" t="s">
        <v>275</v>
      </c>
      <c r="B3" s="140"/>
      <c r="C3" s="140"/>
      <c r="D3" s="140"/>
      <c r="E3" s="140"/>
      <c r="F3" s="140"/>
      <c r="G3" s="140"/>
      <c r="H3" s="140"/>
      <c r="I3" s="140"/>
      <c r="J3" s="140"/>
      <c r="K3" s="140"/>
    </row>
    <row r="4" spans="1:20">
      <c r="A4" s="76" t="s">
        <v>94</v>
      </c>
      <c r="B4" s="74" t="s">
        <v>276</v>
      </c>
    </row>
    <row r="5" spans="1:20">
      <c r="A5" s="73" t="s">
        <v>755</v>
      </c>
      <c r="B5" s="141">
        <v>110.155</v>
      </c>
      <c r="L5" s="72"/>
      <c r="M5" s="296"/>
    </row>
    <row r="6" spans="1:20" ht="15" customHeight="1">
      <c r="A6" s="73" t="s">
        <v>720</v>
      </c>
      <c r="B6" s="141">
        <v>109.589</v>
      </c>
      <c r="K6" s="532" t="s">
        <v>756</v>
      </c>
      <c r="L6" s="532"/>
      <c r="M6" s="532"/>
      <c r="N6" s="532"/>
      <c r="O6" s="532"/>
      <c r="P6" s="532"/>
      <c r="Q6" s="532"/>
    </row>
    <row r="7" spans="1:20">
      <c r="A7" s="73" t="s">
        <v>704</v>
      </c>
      <c r="B7" s="141">
        <v>107.68600000000001</v>
      </c>
      <c r="K7" s="532"/>
      <c r="L7" s="532"/>
      <c r="M7" s="532"/>
      <c r="N7" s="532"/>
      <c r="O7" s="532"/>
      <c r="P7" s="532"/>
      <c r="Q7" s="532"/>
    </row>
    <row r="8" spans="1:20">
      <c r="A8" s="73" t="s">
        <v>672</v>
      </c>
      <c r="B8" s="141">
        <v>106.89400000000001</v>
      </c>
      <c r="K8" s="532"/>
      <c r="L8" s="532"/>
      <c r="M8" s="532"/>
      <c r="N8" s="532"/>
      <c r="O8" s="532"/>
      <c r="P8" s="532"/>
      <c r="Q8" s="532"/>
    </row>
    <row r="9" spans="1:20">
      <c r="A9" s="73" t="s">
        <v>670</v>
      </c>
      <c r="B9" s="141">
        <v>106.319</v>
      </c>
      <c r="K9" s="532"/>
      <c r="L9" s="532"/>
      <c r="M9" s="532"/>
      <c r="N9" s="532"/>
      <c r="O9" s="532"/>
      <c r="P9" s="532"/>
      <c r="Q9" s="532"/>
    </row>
    <row r="10" spans="1:20">
      <c r="A10" s="73" t="s">
        <v>662</v>
      </c>
      <c r="B10" s="141">
        <v>106.869</v>
      </c>
      <c r="K10" s="532"/>
      <c r="L10" s="532"/>
      <c r="M10" s="532"/>
      <c r="N10" s="532"/>
      <c r="O10" s="532"/>
      <c r="P10" s="532"/>
      <c r="Q10" s="532"/>
    </row>
    <row r="11" spans="1:20">
      <c r="A11" s="73" t="s">
        <v>651</v>
      </c>
      <c r="B11" s="141">
        <v>106.639</v>
      </c>
      <c r="K11" s="532"/>
      <c r="L11" s="532"/>
      <c r="M11" s="532"/>
      <c r="N11" s="532"/>
      <c r="O11" s="532"/>
      <c r="P11" s="532"/>
      <c r="Q11" s="532"/>
    </row>
    <row r="12" spans="1:20" ht="15" customHeight="1">
      <c r="A12" s="73" t="s">
        <v>647</v>
      </c>
      <c r="B12" s="141">
        <v>106.086</v>
      </c>
      <c r="K12" s="532"/>
      <c r="L12" s="532"/>
      <c r="M12" s="532"/>
      <c r="N12" s="532"/>
      <c r="O12" s="532"/>
      <c r="P12" s="532"/>
      <c r="Q12" s="532"/>
      <c r="T12" s="298"/>
    </row>
    <row r="13" spans="1:20">
      <c r="A13" s="73" t="s">
        <v>614</v>
      </c>
      <c r="B13" s="141">
        <v>105.20399999999999</v>
      </c>
      <c r="K13" s="532"/>
      <c r="L13" s="532"/>
      <c r="M13" s="532"/>
      <c r="N13" s="532"/>
      <c r="O13" s="532"/>
      <c r="P13" s="532"/>
      <c r="Q13" s="532"/>
      <c r="T13" s="298"/>
    </row>
    <row r="14" spans="1:20">
      <c r="A14" s="73" t="s">
        <v>611</v>
      </c>
      <c r="B14" s="141">
        <v>104.315</v>
      </c>
      <c r="K14" s="532"/>
      <c r="L14" s="532"/>
      <c r="M14" s="532"/>
      <c r="N14" s="532"/>
      <c r="O14" s="532"/>
      <c r="P14" s="532"/>
      <c r="Q14" s="532"/>
      <c r="T14" s="298"/>
    </row>
    <row r="15" spans="1:20">
      <c r="A15" s="73" t="s">
        <v>568</v>
      </c>
      <c r="B15" s="141">
        <v>104.77800000000001</v>
      </c>
      <c r="K15" s="532"/>
      <c r="L15" s="532"/>
      <c r="M15" s="532"/>
      <c r="N15" s="532"/>
      <c r="O15" s="532"/>
      <c r="P15" s="532"/>
      <c r="Q15" s="532"/>
      <c r="T15" s="298"/>
    </row>
    <row r="16" spans="1:20">
      <c r="A16" s="73" t="s">
        <v>566</v>
      </c>
      <c r="B16" s="141">
        <v>104.94799999999999</v>
      </c>
      <c r="K16" s="298"/>
      <c r="L16" s="298"/>
      <c r="M16" s="298"/>
      <c r="T16" s="298"/>
    </row>
    <row r="17" spans="1:20">
      <c r="A17" s="73" t="s">
        <v>564</v>
      </c>
      <c r="B17" s="141">
        <v>104.797</v>
      </c>
      <c r="K17" s="298"/>
      <c r="L17" s="298"/>
      <c r="M17" s="298"/>
      <c r="T17" s="298"/>
    </row>
    <row r="18" spans="1:20">
      <c r="K18" s="298"/>
      <c r="L18" s="298"/>
      <c r="M18" s="298"/>
      <c r="N18" s="272"/>
      <c r="T18" s="298"/>
    </row>
    <row r="19" spans="1:20">
      <c r="K19" s="298"/>
      <c r="L19" s="298"/>
      <c r="M19" s="298"/>
      <c r="N19" s="298"/>
      <c r="O19" s="298"/>
      <c r="P19" s="298"/>
      <c r="Q19" s="298"/>
      <c r="R19" s="298"/>
      <c r="S19" s="298"/>
      <c r="T19" s="298"/>
    </row>
    <row r="20" spans="1:20">
      <c r="K20" s="298"/>
      <c r="L20" s="298"/>
      <c r="M20" s="298"/>
      <c r="N20" s="298"/>
      <c r="O20" s="298"/>
      <c r="P20" s="298"/>
      <c r="Q20" s="298"/>
      <c r="R20" s="298"/>
      <c r="S20" s="298"/>
      <c r="T20" s="298"/>
    </row>
    <row r="21" spans="1:20">
      <c r="J21" s="305"/>
      <c r="K21" s="298"/>
      <c r="L21" s="298"/>
      <c r="M21" s="298"/>
      <c r="N21" s="298"/>
      <c r="O21" s="298"/>
      <c r="P21" s="298"/>
      <c r="Q21" s="298"/>
      <c r="R21" s="298"/>
      <c r="S21" s="298"/>
      <c r="T21" s="298"/>
    </row>
    <row r="22" spans="1:20">
      <c r="A22" s="10" t="s">
        <v>202</v>
      </c>
      <c r="K22" s="298"/>
      <c r="L22" s="298"/>
      <c r="M22" s="298"/>
      <c r="N22" s="298"/>
      <c r="O22" s="298"/>
      <c r="P22" s="298"/>
      <c r="Q22" s="298"/>
      <c r="R22" s="298"/>
      <c r="S22" s="298"/>
      <c r="T22" s="298"/>
    </row>
    <row r="23" spans="1:20">
      <c r="A23" s="10" t="s">
        <v>48</v>
      </c>
      <c r="N23" s="298"/>
      <c r="O23" s="298"/>
      <c r="P23" s="298"/>
      <c r="Q23" s="298"/>
      <c r="R23" s="298"/>
      <c r="S23" s="298"/>
      <c r="T23" s="298"/>
    </row>
    <row r="24" spans="1:20">
      <c r="L24" s="305"/>
      <c r="N24" s="298"/>
      <c r="O24" s="298"/>
      <c r="P24" s="298"/>
      <c r="Q24" s="298"/>
      <c r="R24" s="298"/>
      <c r="S24" s="298"/>
      <c r="T24" s="298"/>
    </row>
    <row r="25" spans="1:20">
      <c r="N25" s="298"/>
      <c r="O25" s="298"/>
      <c r="P25" s="298"/>
      <c r="Q25" s="298"/>
      <c r="R25" s="298"/>
      <c r="S25" s="298"/>
      <c r="T25" s="298"/>
    </row>
    <row r="26" spans="1:20">
      <c r="N26" s="298"/>
      <c r="O26" s="298"/>
      <c r="P26" s="298"/>
      <c r="Q26" s="298"/>
      <c r="R26" s="298"/>
      <c r="S26" s="298"/>
      <c r="T26" s="298"/>
    </row>
    <row r="27" spans="1:20">
      <c r="N27" s="298"/>
      <c r="O27" s="298"/>
      <c r="P27" s="298"/>
      <c r="Q27" s="298"/>
      <c r="R27" s="298"/>
      <c r="S27" s="298"/>
      <c r="T27" s="298"/>
    </row>
    <row r="28" spans="1:20">
      <c r="N28" s="298"/>
      <c r="O28" s="298"/>
      <c r="P28" s="298"/>
      <c r="Q28" s="298"/>
      <c r="R28" s="298"/>
      <c r="S28" s="298"/>
      <c r="T28" s="298"/>
    </row>
    <row r="29" spans="1:20">
      <c r="N29" s="298"/>
      <c r="O29" s="298"/>
      <c r="P29" s="298"/>
      <c r="Q29" s="298"/>
      <c r="R29" s="298"/>
      <c r="S29" s="298"/>
      <c r="T29" s="298"/>
    </row>
    <row r="30" spans="1:20">
      <c r="N30" s="298"/>
      <c r="O30" s="298"/>
      <c r="P30" s="298"/>
      <c r="Q30" s="298"/>
      <c r="R30" s="298"/>
      <c r="S30" s="298"/>
      <c r="T30" s="298"/>
    </row>
    <row r="31" spans="1:20">
      <c r="N31" s="298"/>
      <c r="O31" s="298"/>
      <c r="P31" s="298"/>
      <c r="Q31" s="298"/>
      <c r="R31" s="298"/>
      <c r="S31" s="298"/>
      <c r="T31" s="298"/>
    </row>
    <row r="32" spans="1:20">
      <c r="N32" s="298"/>
      <c r="O32" s="298"/>
      <c r="P32" s="298"/>
      <c r="Q32" s="298"/>
      <c r="R32" s="298"/>
      <c r="S32" s="298"/>
      <c r="T32" s="298"/>
    </row>
    <row r="33" spans="14:20">
      <c r="N33" s="298"/>
      <c r="O33" s="298"/>
      <c r="P33" s="298"/>
      <c r="Q33" s="298"/>
      <c r="R33" s="298"/>
      <c r="S33" s="298"/>
      <c r="T33" s="298"/>
    </row>
    <row r="34" spans="14:20">
      <c r="N34" s="298"/>
      <c r="O34" s="298"/>
      <c r="P34" s="298"/>
      <c r="Q34" s="298"/>
      <c r="R34" s="298"/>
      <c r="S34" s="298"/>
      <c r="T34" s="298"/>
    </row>
  </sheetData>
  <sheetProtection password="CCE3" sheet="1" objects="1" scenarios="1"/>
  <mergeCells count="2">
    <mergeCell ref="A1:K1"/>
    <mergeCell ref="K6:Q1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showGridLines="0" zoomScale="85" zoomScaleNormal="85" workbookViewId="0">
      <selection activeCell="J20" sqref="J20"/>
    </sheetView>
  </sheetViews>
  <sheetFormatPr baseColWidth="10" defaultRowHeight="15"/>
  <cols>
    <col min="1" max="1" width="22.5703125" style="271" customWidth="1"/>
    <col min="2" max="2" width="17.85546875" style="271" bestFit="1" customWidth="1"/>
    <col min="3" max="3" width="17.85546875" style="374" customWidth="1"/>
    <col min="4" max="4" width="17.85546875" style="271" bestFit="1" customWidth="1"/>
    <col min="5" max="5" width="17.85546875" style="374" customWidth="1"/>
    <col min="6" max="6" width="18.140625" style="271" customWidth="1"/>
    <col min="7" max="7" width="11.42578125" style="271"/>
    <col min="8" max="8" width="12.85546875" style="271" bestFit="1" customWidth="1"/>
    <col min="9" max="9" width="12.42578125" style="271" bestFit="1" customWidth="1"/>
    <col min="10" max="10" width="13.5703125" style="271" bestFit="1" customWidth="1"/>
    <col min="11" max="11" width="11.42578125" style="271"/>
    <col min="12" max="12" width="15.28515625" style="271" bestFit="1" customWidth="1"/>
    <col min="13" max="13" width="21.85546875" style="271" customWidth="1"/>
    <col min="14" max="14" width="21.85546875" style="374" customWidth="1"/>
    <col min="15" max="15" width="21.85546875" style="271" customWidth="1"/>
    <col min="16" max="16" width="14.5703125" style="271" bestFit="1" customWidth="1"/>
    <col min="17" max="16384" width="11.42578125" style="271"/>
  </cols>
  <sheetData>
    <row r="1" spans="1:16" ht="21" customHeight="1">
      <c r="A1" s="533" t="s">
        <v>386</v>
      </c>
      <c r="B1" s="533"/>
      <c r="C1" s="533"/>
      <c r="D1" s="533"/>
      <c r="E1" s="533"/>
      <c r="F1" s="533"/>
      <c r="G1" s="533"/>
      <c r="H1" s="533"/>
      <c r="I1" s="533"/>
      <c r="J1" s="533"/>
      <c r="K1" s="533"/>
      <c r="L1" s="533"/>
      <c r="M1" s="533"/>
      <c r="N1" s="533"/>
      <c r="O1" s="533"/>
    </row>
    <row r="2" spans="1:16">
      <c r="A2" s="534" t="s">
        <v>539</v>
      </c>
      <c r="B2" s="535"/>
      <c r="C2" s="535"/>
      <c r="D2" s="535"/>
      <c r="E2" s="373"/>
    </row>
    <row r="3" spans="1:16" ht="31.5" customHeight="1">
      <c r="A3" s="274" t="s">
        <v>737</v>
      </c>
      <c r="B3" s="170">
        <v>2019</v>
      </c>
      <c r="C3" s="275">
        <v>2020</v>
      </c>
      <c r="D3" s="170">
        <v>2021</v>
      </c>
      <c r="E3" s="275" t="s">
        <v>390</v>
      </c>
      <c r="F3" s="169" t="s">
        <v>610</v>
      </c>
      <c r="G3" s="502" t="s">
        <v>738</v>
      </c>
      <c r="H3" s="502"/>
      <c r="I3" s="502"/>
      <c r="J3" s="502"/>
      <c r="K3" s="502"/>
      <c r="L3" s="536" t="s">
        <v>484</v>
      </c>
      <c r="M3" s="536"/>
      <c r="N3" s="536"/>
      <c r="O3" s="536"/>
    </row>
    <row r="4" spans="1:16" ht="44.25" customHeight="1">
      <c r="A4" s="169" t="s">
        <v>384</v>
      </c>
      <c r="B4" s="182">
        <v>1465289044.48</v>
      </c>
      <c r="C4" s="182">
        <v>1212586648.3699999</v>
      </c>
      <c r="D4" s="182">
        <v>1228902066.75</v>
      </c>
      <c r="E4" s="276">
        <f>((C4-B4)/B4)*100</f>
        <v>-17.245907697322536</v>
      </c>
      <c r="F4" s="276">
        <f>((D4-C4)/C4)*100</f>
        <v>1.345505362600838</v>
      </c>
      <c r="G4" s="502"/>
      <c r="H4" s="502"/>
      <c r="I4" s="502"/>
      <c r="J4" s="502"/>
      <c r="K4" s="502"/>
      <c r="L4" s="275" t="s">
        <v>94</v>
      </c>
      <c r="M4" s="170">
        <v>2019</v>
      </c>
      <c r="N4" s="275">
        <v>2020</v>
      </c>
      <c r="O4" s="170">
        <v>2021</v>
      </c>
    </row>
    <row r="5" spans="1:16" ht="23.25" customHeight="1">
      <c r="A5" s="275" t="s">
        <v>385</v>
      </c>
      <c r="B5" s="255">
        <v>1344279388.95</v>
      </c>
      <c r="C5" s="255">
        <v>1085119380.4400001</v>
      </c>
      <c r="D5" s="255">
        <v>1067879821.87</v>
      </c>
      <c r="E5" s="276">
        <f>((C5-B5)/B5)*100</f>
        <v>-19.278731091192782</v>
      </c>
      <c r="F5" s="276">
        <f>((D5-C5)/C5)*100</f>
        <v>-1.5887246030947915</v>
      </c>
      <c r="G5" s="502"/>
      <c r="H5" s="502"/>
      <c r="I5" s="502"/>
      <c r="J5" s="502"/>
      <c r="K5" s="502"/>
      <c r="L5" s="277" t="s">
        <v>79</v>
      </c>
      <c r="M5" s="252">
        <v>60376241.119999997</v>
      </c>
      <c r="N5" s="255">
        <v>73541272.079999998</v>
      </c>
      <c r="O5" s="255">
        <v>70659437.780000001</v>
      </c>
    </row>
    <row r="6" spans="1:16">
      <c r="B6" s="389"/>
      <c r="C6" s="389"/>
      <c r="D6" s="389"/>
      <c r="E6" s="389"/>
      <c r="L6" s="278" t="s">
        <v>80</v>
      </c>
      <c r="M6" s="253">
        <v>183799558.44</v>
      </c>
      <c r="N6" s="256">
        <v>314223210.56</v>
      </c>
      <c r="O6" s="256">
        <v>243780529.50999999</v>
      </c>
      <c r="P6" s="419"/>
    </row>
    <row r="7" spans="1:16">
      <c r="L7" s="278" t="s">
        <v>81</v>
      </c>
      <c r="M7" s="253">
        <v>450948764.79000002</v>
      </c>
      <c r="N7" s="256">
        <v>400629727.95999998</v>
      </c>
      <c r="O7" s="256">
        <v>313500151.81999999</v>
      </c>
      <c r="P7" s="419"/>
    </row>
    <row r="8" spans="1:16">
      <c r="L8" s="278" t="s">
        <v>82</v>
      </c>
      <c r="M8" s="253">
        <v>652664797.92999995</v>
      </c>
      <c r="N8" s="257">
        <v>472976005.30000001</v>
      </c>
      <c r="O8" s="257">
        <v>469787379.24000001</v>
      </c>
      <c r="P8" s="419"/>
    </row>
    <row r="9" spans="1:16">
      <c r="L9" s="278" t="s">
        <v>83</v>
      </c>
      <c r="M9" s="253">
        <v>755545392.90999997</v>
      </c>
      <c r="N9" s="257">
        <v>520535204.63999999</v>
      </c>
      <c r="O9" s="255">
        <v>545566771.97000003</v>
      </c>
      <c r="P9" s="161"/>
    </row>
    <row r="10" spans="1:16">
      <c r="L10" s="278" t="s">
        <v>84</v>
      </c>
      <c r="M10" s="253">
        <v>833456873.13</v>
      </c>
      <c r="N10" s="256">
        <v>650606038.41999996</v>
      </c>
      <c r="O10" s="256">
        <v>621342414.29999995</v>
      </c>
      <c r="P10" s="419"/>
    </row>
    <row r="11" spans="1:16">
      <c r="L11" s="278" t="s">
        <v>85</v>
      </c>
      <c r="M11" s="253">
        <v>1014426416.59</v>
      </c>
      <c r="N11" s="256">
        <v>776221779.61000001</v>
      </c>
      <c r="O11" s="256">
        <v>705543201.11000001</v>
      </c>
      <c r="P11" s="419"/>
    </row>
    <row r="12" spans="1:16">
      <c r="K12" s="161"/>
      <c r="L12" s="278" t="s">
        <v>86</v>
      </c>
      <c r="M12" s="253">
        <v>1052771375.61</v>
      </c>
      <c r="N12" s="256">
        <v>843091703.91999996</v>
      </c>
      <c r="O12" s="256">
        <v>787498353.79999995</v>
      </c>
      <c r="P12" s="419"/>
    </row>
    <row r="13" spans="1:16" ht="15" customHeight="1">
      <c r="K13" s="161"/>
      <c r="L13" s="278" t="s">
        <v>87</v>
      </c>
      <c r="M13" s="253">
        <v>1113501979.02</v>
      </c>
      <c r="N13" s="182">
        <v>885218039.45000005</v>
      </c>
      <c r="O13" s="182">
        <v>873420021.53999996</v>
      </c>
      <c r="P13" s="419"/>
    </row>
    <row r="14" spans="1:16">
      <c r="K14" s="161"/>
      <c r="L14" s="278" t="s">
        <v>88</v>
      </c>
      <c r="M14" s="253">
        <v>1344279388.95</v>
      </c>
      <c r="N14" s="256">
        <v>1085119380.4400001</v>
      </c>
      <c r="O14" s="256">
        <v>1067879821.87</v>
      </c>
      <c r="P14" s="419"/>
    </row>
    <row r="15" spans="1:16">
      <c r="K15" s="161"/>
      <c r="L15" s="278" t="s">
        <v>89</v>
      </c>
      <c r="M15" s="253">
        <v>1472712901.95</v>
      </c>
      <c r="N15" s="256">
        <v>1154797579.55</v>
      </c>
      <c r="O15" s="256"/>
      <c r="P15" s="419"/>
    </row>
    <row r="16" spans="1:16">
      <c r="K16" s="161"/>
      <c r="L16" s="279" t="s">
        <v>90</v>
      </c>
      <c r="M16" s="254">
        <v>1585518179.2</v>
      </c>
      <c r="N16" s="258">
        <v>1234129217.9000001</v>
      </c>
      <c r="O16" s="258"/>
      <c r="P16" s="419"/>
    </row>
    <row r="17" spans="1:16">
      <c r="J17" s="161"/>
    </row>
    <row r="18" spans="1:16">
      <c r="J18" s="161"/>
      <c r="O18" s="161"/>
    </row>
    <row r="19" spans="1:16">
      <c r="J19" s="161"/>
      <c r="L19" s="161"/>
      <c r="M19" s="161"/>
      <c r="N19" s="161"/>
      <c r="O19" s="161"/>
    </row>
    <row r="20" spans="1:16">
      <c r="K20" s="161"/>
      <c r="L20" s="161"/>
      <c r="M20" s="161"/>
      <c r="N20" s="161"/>
      <c r="O20" s="161"/>
      <c r="P20" s="302"/>
    </row>
    <row r="21" spans="1:16">
      <c r="K21" s="161"/>
      <c r="M21" s="161"/>
      <c r="N21" s="161"/>
      <c r="O21" s="161"/>
    </row>
    <row r="22" spans="1:16">
      <c r="K22" s="161"/>
      <c r="L22" s="161"/>
      <c r="M22" s="161"/>
      <c r="N22" s="161"/>
      <c r="P22" s="161"/>
    </row>
    <row r="23" spans="1:16">
      <c r="K23" s="161"/>
      <c r="M23" s="161"/>
      <c r="N23" s="161"/>
      <c r="O23" s="161"/>
    </row>
    <row r="24" spans="1:16">
      <c r="K24" s="161"/>
      <c r="M24" s="161"/>
      <c r="N24" s="161"/>
    </row>
    <row r="25" spans="1:16">
      <c r="K25" s="161"/>
      <c r="M25" s="304"/>
      <c r="N25" s="304"/>
    </row>
    <row r="26" spans="1:16">
      <c r="A26" s="268" t="s">
        <v>488</v>
      </c>
      <c r="K26" s="161"/>
      <c r="M26"/>
    </row>
    <row r="27" spans="1:16">
      <c r="K27" s="161"/>
      <c r="M27" s="304"/>
      <c r="N27" s="304"/>
    </row>
    <row r="28" spans="1:16">
      <c r="A28" s="10" t="s">
        <v>540</v>
      </c>
      <c r="K28" s="161"/>
      <c r="M28" s="304"/>
      <c r="N28" s="304"/>
    </row>
    <row r="29" spans="1:16">
      <c r="A29" s="10" t="s">
        <v>48</v>
      </c>
      <c r="K29" s="161"/>
      <c r="M29" s="304"/>
      <c r="N29" s="304"/>
    </row>
    <row r="30" spans="1:16">
      <c r="A30" s="303"/>
      <c r="K30" s="161"/>
      <c r="M30" s="304"/>
      <c r="N30" s="304"/>
    </row>
    <row r="31" spans="1:16">
      <c r="K31" s="161"/>
      <c r="L31" s="161"/>
      <c r="M31" s="304"/>
      <c r="N31" s="304"/>
    </row>
    <row r="32" spans="1:16">
      <c r="J32" s="161"/>
      <c r="M32" s="304"/>
      <c r="N32" s="304"/>
    </row>
    <row r="33" spans="8:12">
      <c r="H33" s="161"/>
      <c r="L33" s="253"/>
    </row>
  </sheetData>
  <sheetProtection password="CCE3" sheet="1" objects="1" scenarios="1"/>
  <mergeCells count="4">
    <mergeCell ref="A1:O1"/>
    <mergeCell ref="A2:D2"/>
    <mergeCell ref="G3:K5"/>
    <mergeCell ref="L3:O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6"/>
  <sheetViews>
    <sheetView showGridLines="0" topLeftCell="F1" zoomScale="70" zoomScaleNormal="70" workbookViewId="0">
      <selection activeCell="Q12" sqref="Q12"/>
    </sheetView>
  </sheetViews>
  <sheetFormatPr baseColWidth="10" defaultRowHeight="15"/>
  <cols>
    <col min="1" max="1" width="11.42578125" style="293"/>
    <col min="2" max="2" width="24.5703125" style="293" bestFit="1" customWidth="1"/>
    <col min="3" max="6" width="14.140625" style="293" customWidth="1"/>
    <col min="7" max="7" width="14.140625" style="434" customWidth="1"/>
    <col min="8" max="15" width="11.42578125" style="293"/>
    <col min="16" max="17" width="11.42578125" style="434"/>
    <col min="18" max="19" width="11.42578125" style="293"/>
    <col min="20" max="21" width="11.42578125" style="293" customWidth="1"/>
    <col min="22" max="22" width="14.7109375" style="293" customWidth="1"/>
    <col min="23" max="23" width="18.5703125" style="293" customWidth="1"/>
    <col min="24" max="25" width="17.7109375" style="293" customWidth="1"/>
    <col min="26" max="16384" width="11.42578125" style="293"/>
  </cols>
  <sheetData>
    <row r="1" spans="1:26" s="71" customFormat="1" ht="33" customHeight="1">
      <c r="A1" s="544" t="s">
        <v>408</v>
      </c>
      <c r="B1" s="544"/>
      <c r="C1" s="544"/>
      <c r="D1" s="544"/>
      <c r="E1" s="544"/>
      <c r="F1" s="544"/>
      <c r="G1" s="435"/>
      <c r="S1" s="540" t="s">
        <v>402</v>
      </c>
      <c r="T1" s="540"/>
      <c r="U1" s="540"/>
      <c r="V1" s="540"/>
      <c r="W1" s="540"/>
      <c r="X1" s="540"/>
      <c r="Y1" s="540"/>
      <c r="Z1" s="293"/>
    </row>
    <row r="2" spans="1:26" ht="15.75">
      <c r="A2" s="544"/>
      <c r="B2" s="544"/>
      <c r="C2" s="544"/>
      <c r="D2" s="544"/>
      <c r="E2" s="544"/>
      <c r="F2" s="544"/>
      <c r="G2" s="435"/>
      <c r="S2" s="545" t="s">
        <v>412</v>
      </c>
      <c r="T2" s="546"/>
      <c r="U2" s="546"/>
      <c r="V2" s="546"/>
      <c r="W2" s="546"/>
      <c r="X2" s="546"/>
      <c r="Y2" s="546"/>
    </row>
    <row r="3" spans="1:26" ht="30.75" customHeight="1">
      <c r="A3" s="544"/>
      <c r="B3" s="544"/>
      <c r="C3" s="544"/>
      <c r="D3" s="544"/>
      <c r="E3" s="544"/>
      <c r="F3" s="544"/>
      <c r="G3" s="435"/>
      <c r="I3" s="151"/>
      <c r="S3" s="536" t="s">
        <v>739</v>
      </c>
      <c r="T3" s="538" t="s">
        <v>403</v>
      </c>
      <c r="U3" s="538"/>
      <c r="V3" s="539"/>
      <c r="W3" s="537" t="s">
        <v>404</v>
      </c>
      <c r="X3" s="538"/>
      <c r="Y3" s="539"/>
    </row>
    <row r="4" spans="1:26" ht="51">
      <c r="A4" s="175" t="s">
        <v>138</v>
      </c>
      <c r="B4" s="169" t="s">
        <v>391</v>
      </c>
      <c r="C4" s="275" t="s">
        <v>392</v>
      </c>
      <c r="D4" s="169" t="s">
        <v>393</v>
      </c>
      <c r="E4" s="275" t="s">
        <v>394</v>
      </c>
      <c r="F4" s="169" t="s">
        <v>395</v>
      </c>
      <c r="G4" s="435"/>
      <c r="I4" s="171"/>
      <c r="S4" s="536"/>
      <c r="T4" s="294" t="s">
        <v>405</v>
      </c>
      <c r="U4" s="173" t="s">
        <v>410</v>
      </c>
      <c r="V4" s="174" t="s">
        <v>411</v>
      </c>
      <c r="W4" s="294" t="s">
        <v>405</v>
      </c>
      <c r="X4" s="173" t="s">
        <v>410</v>
      </c>
      <c r="Y4" s="174" t="s">
        <v>411</v>
      </c>
    </row>
    <row r="5" spans="1:26">
      <c r="A5" s="176">
        <v>2018</v>
      </c>
      <c r="B5" s="172">
        <v>20116857</v>
      </c>
      <c r="C5" s="172">
        <v>361741</v>
      </c>
      <c r="D5" s="172">
        <v>310795</v>
      </c>
      <c r="E5" s="172">
        <v>21408</v>
      </c>
      <c r="F5" s="172">
        <v>939674</v>
      </c>
      <c r="G5" s="172"/>
      <c r="I5" s="171"/>
      <c r="S5" s="275" t="s">
        <v>406</v>
      </c>
      <c r="T5" s="259">
        <v>95.31</v>
      </c>
      <c r="U5" s="260">
        <v>7.43</v>
      </c>
      <c r="V5" s="260">
        <v>3.75</v>
      </c>
      <c r="W5" s="260">
        <v>95.57</v>
      </c>
      <c r="X5" s="260">
        <v>7.09</v>
      </c>
      <c r="Y5" s="261">
        <v>4.66</v>
      </c>
    </row>
    <row r="6" spans="1:26">
      <c r="A6" s="177">
        <v>2017</v>
      </c>
      <c r="B6" s="172">
        <v>19436844</v>
      </c>
      <c r="C6" s="172">
        <v>348405</v>
      </c>
      <c r="D6" s="172">
        <v>299143</v>
      </c>
      <c r="E6" s="172">
        <v>21006</v>
      </c>
      <c r="F6" s="172">
        <v>925288</v>
      </c>
      <c r="G6" s="172"/>
      <c r="I6" s="171"/>
      <c r="S6" s="169" t="s">
        <v>407</v>
      </c>
      <c r="T6" s="262">
        <v>103.31</v>
      </c>
      <c r="U6" s="263">
        <v>2.65</v>
      </c>
      <c r="V6" s="263">
        <v>-0.38</v>
      </c>
      <c r="W6" s="263">
        <v>104.08</v>
      </c>
      <c r="X6" s="263">
        <v>2.67</v>
      </c>
      <c r="Y6" s="264">
        <v>2.0099999999999998</v>
      </c>
    </row>
    <row r="7" spans="1:26" ht="15" customHeight="1">
      <c r="A7" s="177">
        <v>2016</v>
      </c>
      <c r="B7" s="172">
        <v>18301385</v>
      </c>
      <c r="C7" s="172">
        <v>333977</v>
      </c>
      <c r="D7" s="172">
        <v>285414</v>
      </c>
      <c r="E7" s="172">
        <v>20037</v>
      </c>
      <c r="F7" s="172">
        <v>913388</v>
      </c>
      <c r="G7" s="172"/>
      <c r="I7" s="171"/>
      <c r="S7" s="543" t="s">
        <v>742</v>
      </c>
      <c r="T7" s="543"/>
      <c r="U7" s="543"/>
      <c r="V7" s="543"/>
      <c r="W7" s="543"/>
      <c r="X7" s="543"/>
      <c r="Y7" s="543"/>
    </row>
    <row r="8" spans="1:26">
      <c r="A8" s="177">
        <v>2015</v>
      </c>
      <c r="B8" s="172">
        <v>17936027</v>
      </c>
      <c r="C8" s="172">
        <v>327058</v>
      </c>
      <c r="D8" s="172">
        <v>277788</v>
      </c>
      <c r="E8" s="172">
        <v>19806</v>
      </c>
      <c r="F8" s="172">
        <v>905607</v>
      </c>
      <c r="G8" s="172"/>
      <c r="I8" s="171"/>
      <c r="S8" s="543"/>
      <c r="T8" s="543"/>
      <c r="U8" s="543"/>
      <c r="V8" s="543"/>
      <c r="W8" s="543"/>
      <c r="X8" s="543"/>
      <c r="Y8" s="543"/>
    </row>
    <row r="9" spans="1:26" ht="15" customHeight="1">
      <c r="A9" s="177">
        <v>2014</v>
      </c>
      <c r="B9" s="172">
        <v>17172968</v>
      </c>
      <c r="C9" s="172">
        <v>311356</v>
      </c>
      <c r="D9" s="172">
        <v>263135</v>
      </c>
      <c r="E9" s="172">
        <v>19065</v>
      </c>
      <c r="F9" s="172">
        <v>900773</v>
      </c>
      <c r="G9" s="172"/>
      <c r="S9" s="543"/>
      <c r="T9" s="543"/>
      <c r="U9" s="543"/>
      <c r="V9" s="543"/>
      <c r="W9" s="543"/>
      <c r="X9" s="543"/>
      <c r="Y9" s="543"/>
    </row>
    <row r="10" spans="1:26">
      <c r="A10" s="177">
        <v>2013</v>
      </c>
      <c r="B10" s="172">
        <v>17010544</v>
      </c>
      <c r="C10" s="172">
        <v>305948</v>
      </c>
      <c r="D10" s="172">
        <v>258565</v>
      </c>
      <c r="E10" s="172">
        <v>19031</v>
      </c>
      <c r="F10" s="172">
        <v>893855</v>
      </c>
      <c r="G10" s="172"/>
      <c r="S10" s="543"/>
      <c r="T10" s="543"/>
      <c r="U10" s="543"/>
      <c r="V10" s="543"/>
      <c r="W10" s="543"/>
      <c r="X10" s="543"/>
      <c r="Y10" s="543"/>
    </row>
    <row r="11" spans="1:26">
      <c r="A11" s="177">
        <v>2012</v>
      </c>
      <c r="B11" s="172">
        <v>17283334</v>
      </c>
      <c r="C11" s="172">
        <v>312295</v>
      </c>
      <c r="D11" s="172">
        <v>265798</v>
      </c>
      <c r="E11" s="172">
        <v>19535</v>
      </c>
      <c r="F11" s="172">
        <v>884745</v>
      </c>
      <c r="G11" s="172"/>
      <c r="S11" s="543"/>
      <c r="T11" s="543"/>
      <c r="U11" s="543"/>
      <c r="V11" s="543"/>
      <c r="W11" s="543"/>
      <c r="X11" s="543"/>
      <c r="Y11" s="543"/>
    </row>
    <row r="12" spans="1:26">
      <c r="A12" s="177">
        <v>2011</v>
      </c>
      <c r="B12" s="172">
        <v>17836532</v>
      </c>
      <c r="C12" s="172">
        <v>324886</v>
      </c>
      <c r="D12" s="172">
        <v>279003</v>
      </c>
      <c r="E12" s="172">
        <v>20382</v>
      </c>
      <c r="F12" s="172">
        <v>875130</v>
      </c>
      <c r="G12" s="172"/>
      <c r="S12" s="543"/>
      <c r="T12" s="543"/>
      <c r="U12" s="543"/>
      <c r="V12" s="543"/>
      <c r="W12" s="543"/>
      <c r="X12" s="543"/>
      <c r="Y12" s="543"/>
    </row>
    <row r="13" spans="1:26" ht="15" customHeight="1">
      <c r="A13" s="177">
        <v>2010</v>
      </c>
      <c r="B13" s="172">
        <v>17913125</v>
      </c>
      <c r="C13" s="172">
        <v>332709</v>
      </c>
      <c r="D13" s="172">
        <v>286492</v>
      </c>
      <c r="E13" s="172">
        <v>20694</v>
      </c>
      <c r="F13" s="172">
        <v>865640</v>
      </c>
      <c r="G13" s="172"/>
      <c r="H13" s="543" t="s">
        <v>741</v>
      </c>
      <c r="I13" s="543"/>
      <c r="J13" s="543"/>
      <c r="K13" s="543"/>
      <c r="L13" s="543"/>
      <c r="M13" s="543"/>
      <c r="N13" s="543"/>
      <c r="O13" s="543"/>
      <c r="P13" s="543"/>
      <c r="Q13" s="543"/>
      <c r="R13" s="436"/>
      <c r="S13" s="543"/>
      <c r="T13" s="543"/>
      <c r="U13" s="543"/>
      <c r="V13" s="543"/>
      <c r="W13" s="543"/>
      <c r="X13" s="543"/>
      <c r="Y13" s="543"/>
    </row>
    <row r="14" spans="1:26">
      <c r="A14" s="177">
        <v>2009</v>
      </c>
      <c r="B14" s="172">
        <v>17294711</v>
      </c>
      <c r="C14" s="172">
        <v>328256</v>
      </c>
      <c r="D14" s="172">
        <v>281652</v>
      </c>
      <c r="E14" s="172">
        <v>20189</v>
      </c>
      <c r="F14" s="172">
        <v>856646</v>
      </c>
      <c r="G14" s="172"/>
      <c r="H14" s="543"/>
      <c r="I14" s="543"/>
      <c r="J14" s="543"/>
      <c r="K14" s="543"/>
      <c r="L14" s="543"/>
      <c r="M14" s="543"/>
      <c r="N14" s="543"/>
      <c r="O14" s="543"/>
      <c r="P14" s="543"/>
      <c r="Q14" s="543"/>
      <c r="R14" s="436"/>
      <c r="S14" s="543"/>
      <c r="T14" s="543"/>
      <c r="U14" s="543"/>
      <c r="V14" s="543"/>
      <c r="W14" s="543"/>
      <c r="X14" s="543"/>
      <c r="Y14" s="543"/>
    </row>
    <row r="15" spans="1:26">
      <c r="A15" s="177">
        <v>2008</v>
      </c>
      <c r="B15" s="172">
        <v>18370162</v>
      </c>
      <c r="C15" s="172">
        <v>358140</v>
      </c>
      <c r="D15" s="172">
        <v>308145</v>
      </c>
      <c r="E15" s="172">
        <v>21732</v>
      </c>
      <c r="F15" s="172">
        <v>845317</v>
      </c>
      <c r="G15" s="172"/>
      <c r="H15" s="543"/>
      <c r="I15" s="543"/>
      <c r="J15" s="543"/>
      <c r="K15" s="543"/>
      <c r="L15" s="543"/>
      <c r="M15" s="543"/>
      <c r="N15" s="543"/>
      <c r="O15" s="543"/>
      <c r="P15" s="543"/>
      <c r="Q15" s="543"/>
      <c r="R15" s="436"/>
      <c r="S15" s="543"/>
      <c r="T15" s="543"/>
      <c r="U15" s="543"/>
      <c r="V15" s="543"/>
      <c r="W15" s="543"/>
      <c r="X15" s="543"/>
      <c r="Y15" s="543"/>
    </row>
    <row r="16" spans="1:26">
      <c r="A16" s="177">
        <v>2007</v>
      </c>
      <c r="B16" s="172">
        <v>18007815</v>
      </c>
      <c r="C16" s="172">
        <v>371390</v>
      </c>
      <c r="D16" s="172">
        <v>321789</v>
      </c>
      <c r="E16" s="172">
        <v>21812</v>
      </c>
      <c r="F16" s="172">
        <v>825595</v>
      </c>
      <c r="G16" s="172"/>
      <c r="H16" s="543"/>
      <c r="I16" s="543"/>
      <c r="J16" s="543"/>
      <c r="K16" s="543"/>
      <c r="L16" s="543"/>
      <c r="M16" s="543"/>
      <c r="N16" s="543"/>
      <c r="O16" s="543"/>
      <c r="P16" s="543"/>
      <c r="Q16" s="543"/>
      <c r="R16" s="436"/>
      <c r="S16" s="543"/>
      <c r="T16" s="543"/>
      <c r="U16" s="543"/>
      <c r="V16" s="543"/>
      <c r="W16" s="543"/>
      <c r="X16" s="543"/>
      <c r="Y16" s="543"/>
    </row>
    <row r="17" spans="1:26" ht="15" customHeight="1">
      <c r="A17" s="177">
        <v>2006</v>
      </c>
      <c r="B17" s="172">
        <v>16828963</v>
      </c>
      <c r="C17" s="172">
        <v>357592</v>
      </c>
      <c r="D17" s="172">
        <v>309185</v>
      </c>
      <c r="E17" s="172">
        <v>20898</v>
      </c>
      <c r="F17" s="172">
        <v>805294</v>
      </c>
      <c r="G17" s="172"/>
      <c r="H17" s="543"/>
      <c r="I17" s="543"/>
      <c r="J17" s="543"/>
      <c r="K17" s="543"/>
      <c r="L17" s="543"/>
      <c r="M17" s="543"/>
      <c r="N17" s="543"/>
      <c r="O17" s="543"/>
      <c r="P17" s="543"/>
      <c r="Q17" s="543"/>
      <c r="R17" s="436"/>
      <c r="S17" s="543"/>
      <c r="T17" s="543"/>
      <c r="U17" s="543"/>
      <c r="V17" s="543"/>
      <c r="W17" s="543"/>
      <c r="X17" s="543"/>
      <c r="Y17" s="543"/>
    </row>
    <row r="18" spans="1:26">
      <c r="A18" s="177">
        <v>2005</v>
      </c>
      <c r="B18" s="172">
        <v>15832506</v>
      </c>
      <c r="C18" s="172">
        <v>342277</v>
      </c>
      <c r="D18" s="172">
        <v>294706</v>
      </c>
      <c r="E18" s="172">
        <v>20176</v>
      </c>
      <c r="F18" s="172">
        <v>784704</v>
      </c>
      <c r="G18" s="172"/>
      <c r="H18" s="543"/>
      <c r="I18" s="543"/>
      <c r="J18" s="543"/>
      <c r="K18" s="543"/>
      <c r="L18" s="543"/>
      <c r="M18" s="543"/>
      <c r="N18" s="543"/>
      <c r="O18" s="543"/>
      <c r="P18" s="543"/>
      <c r="Q18" s="543"/>
      <c r="R18" s="436"/>
      <c r="S18" s="543"/>
      <c r="T18" s="543"/>
      <c r="U18" s="543"/>
      <c r="V18" s="543"/>
      <c r="W18" s="543"/>
      <c r="X18" s="543"/>
      <c r="Y18" s="543"/>
    </row>
    <row r="19" spans="1:26" ht="15" customHeight="1">
      <c r="A19" s="177">
        <v>2004</v>
      </c>
      <c r="B19" s="172">
        <v>14590939</v>
      </c>
      <c r="C19" s="172">
        <v>323690</v>
      </c>
      <c r="D19" s="172">
        <v>278102</v>
      </c>
      <c r="E19" s="172">
        <v>19169</v>
      </c>
      <c r="F19" s="172">
        <v>761192</v>
      </c>
      <c r="G19" s="172"/>
      <c r="H19" s="543"/>
      <c r="I19" s="543"/>
      <c r="J19" s="543"/>
      <c r="K19" s="543"/>
      <c r="L19" s="543"/>
      <c r="M19" s="543"/>
      <c r="N19" s="543"/>
      <c r="O19" s="543"/>
      <c r="P19" s="543"/>
      <c r="Q19" s="543"/>
      <c r="R19" s="436"/>
      <c r="S19" s="543"/>
      <c r="T19" s="543"/>
      <c r="U19" s="543"/>
      <c r="V19" s="543"/>
      <c r="W19" s="543"/>
      <c r="X19" s="543"/>
      <c r="Y19" s="543"/>
    </row>
    <row r="20" spans="1:26" ht="15" customHeight="1">
      <c r="A20" s="177">
        <v>2003</v>
      </c>
      <c r="B20" s="172">
        <v>13559487</v>
      </c>
      <c r="C20" s="172">
        <v>311442</v>
      </c>
      <c r="D20" s="172">
        <v>267821</v>
      </c>
      <c r="E20" s="172">
        <v>18349</v>
      </c>
      <c r="F20" s="172">
        <v>738982</v>
      </c>
      <c r="G20" s="172"/>
      <c r="H20" s="543"/>
      <c r="I20" s="543"/>
      <c r="J20" s="543"/>
      <c r="K20" s="543"/>
      <c r="L20" s="543"/>
      <c r="M20" s="543"/>
      <c r="N20" s="543"/>
      <c r="O20" s="543"/>
      <c r="P20" s="543"/>
      <c r="Q20" s="543"/>
      <c r="R20" s="436"/>
    </row>
    <row r="21" spans="1:26" ht="31.5" customHeight="1">
      <c r="A21" s="177">
        <v>2002</v>
      </c>
      <c r="B21" s="172">
        <v>12601912</v>
      </c>
      <c r="C21" s="172">
        <v>302975</v>
      </c>
      <c r="D21" s="172">
        <v>259493</v>
      </c>
      <c r="E21" s="172">
        <v>17587</v>
      </c>
      <c r="F21" s="172">
        <v>716555</v>
      </c>
      <c r="G21" s="172"/>
      <c r="H21" s="543"/>
      <c r="I21" s="543"/>
      <c r="J21" s="543"/>
      <c r="K21" s="543"/>
      <c r="L21" s="543"/>
      <c r="M21" s="543"/>
      <c r="N21" s="543"/>
      <c r="O21" s="543"/>
      <c r="P21" s="543"/>
      <c r="Q21" s="543"/>
      <c r="R21" s="436"/>
      <c r="W21" s="540" t="s">
        <v>740</v>
      </c>
      <c r="X21" s="540"/>
      <c r="Y21" s="540"/>
      <c r="Z21" s="540"/>
    </row>
    <row r="22" spans="1:26" ht="54" customHeight="1">
      <c r="A22" s="177">
        <v>2001</v>
      </c>
      <c r="B22" s="172">
        <v>11723287</v>
      </c>
      <c r="C22" s="172">
        <v>292590</v>
      </c>
      <c r="D22" s="172">
        <v>251234</v>
      </c>
      <c r="E22" s="172">
        <v>16824</v>
      </c>
      <c r="F22" s="172">
        <v>696805</v>
      </c>
      <c r="G22" s="172"/>
      <c r="H22" s="543"/>
      <c r="I22" s="543"/>
      <c r="J22" s="543"/>
      <c r="K22" s="543"/>
      <c r="L22" s="543"/>
      <c r="M22" s="543"/>
      <c r="N22" s="543"/>
      <c r="O22" s="543"/>
      <c r="P22" s="543"/>
      <c r="Q22" s="543"/>
      <c r="R22" s="436"/>
      <c r="W22" s="540"/>
      <c r="X22" s="540"/>
      <c r="Y22" s="540"/>
      <c r="Z22" s="540"/>
    </row>
    <row r="23" spans="1:26" ht="15" customHeight="1">
      <c r="A23" s="178">
        <v>2000</v>
      </c>
      <c r="B23" s="172">
        <v>10755822</v>
      </c>
      <c r="C23" s="172">
        <v>279513</v>
      </c>
      <c r="D23" s="172">
        <v>243556</v>
      </c>
      <c r="E23" s="172">
        <v>15623</v>
      </c>
      <c r="F23" s="172">
        <v>688455</v>
      </c>
      <c r="G23" s="172"/>
      <c r="H23" s="543"/>
      <c r="I23" s="543"/>
      <c r="J23" s="543"/>
      <c r="K23" s="543"/>
      <c r="L23" s="543"/>
      <c r="M23" s="543"/>
      <c r="N23" s="543"/>
      <c r="O23" s="543"/>
      <c r="P23" s="543"/>
      <c r="Q23" s="543"/>
      <c r="R23" s="436"/>
      <c r="W23" s="540"/>
      <c r="X23" s="540"/>
      <c r="Y23" s="540"/>
      <c r="Z23" s="540"/>
    </row>
    <row r="24" spans="1:26">
      <c r="H24" s="543"/>
      <c r="I24" s="543"/>
      <c r="J24" s="543"/>
      <c r="K24" s="543"/>
      <c r="L24" s="543"/>
      <c r="M24" s="543"/>
      <c r="N24" s="543"/>
      <c r="O24" s="543"/>
      <c r="P24" s="543"/>
      <c r="Q24" s="543"/>
      <c r="R24" s="436"/>
      <c r="W24" s="541" t="s">
        <v>530</v>
      </c>
      <c r="X24" s="542"/>
      <c r="Y24" s="542"/>
      <c r="Z24" s="542"/>
    </row>
    <row r="25" spans="1:26" ht="51" customHeight="1">
      <c r="W25" s="434"/>
      <c r="X25" s="537" t="s">
        <v>404</v>
      </c>
      <c r="Y25" s="538"/>
      <c r="Z25" s="539"/>
    </row>
    <row r="26" spans="1:26" ht="51">
      <c r="A26" s="292" t="s">
        <v>409</v>
      </c>
      <c r="W26" s="433" t="s">
        <v>406</v>
      </c>
      <c r="X26" s="294" t="s">
        <v>405</v>
      </c>
      <c r="Y26" s="173" t="s">
        <v>410</v>
      </c>
      <c r="Z26" s="174" t="s">
        <v>411</v>
      </c>
    </row>
    <row r="27" spans="1:26">
      <c r="A27" s="292" t="s">
        <v>397</v>
      </c>
      <c r="W27" s="295">
        <v>2021</v>
      </c>
      <c r="X27" s="259">
        <v>95.57</v>
      </c>
      <c r="Y27" s="259">
        <v>7.09</v>
      </c>
      <c r="Z27" s="259">
        <v>4.66</v>
      </c>
    </row>
    <row r="28" spans="1:26">
      <c r="A28" s="292" t="s">
        <v>398</v>
      </c>
      <c r="W28" s="295">
        <v>2020</v>
      </c>
      <c r="X28" s="259">
        <v>89.25</v>
      </c>
      <c r="Y28" s="259">
        <v>-19.71</v>
      </c>
      <c r="Z28" s="259">
        <v>22.57</v>
      </c>
    </row>
    <row r="29" spans="1:26">
      <c r="A29" s="292" t="s">
        <v>399</v>
      </c>
      <c r="W29" s="295">
        <v>2019</v>
      </c>
      <c r="X29" s="259">
        <v>111.16</v>
      </c>
      <c r="Y29" s="259">
        <v>1.5</v>
      </c>
      <c r="Z29" s="259">
        <v>0.33</v>
      </c>
    </row>
    <row r="30" spans="1:26">
      <c r="A30" s="292" t="s">
        <v>400</v>
      </c>
      <c r="C30" s="10"/>
      <c r="D30" s="10"/>
      <c r="E30" s="10"/>
      <c r="F30" s="10"/>
      <c r="G30" s="10"/>
      <c r="H30" s="10"/>
      <c r="W30" s="295">
        <v>2018</v>
      </c>
      <c r="X30" s="259">
        <v>109.52</v>
      </c>
      <c r="Y30" s="259">
        <v>2.11</v>
      </c>
      <c r="Z30" s="259">
        <v>0.47</v>
      </c>
    </row>
    <row r="31" spans="1:26">
      <c r="A31" s="292" t="s">
        <v>401</v>
      </c>
      <c r="W31" s="295">
        <v>2017</v>
      </c>
      <c r="X31" s="259">
        <v>107.25</v>
      </c>
      <c r="Y31" s="259">
        <v>4</v>
      </c>
      <c r="Z31" s="259">
        <v>0.83</v>
      </c>
    </row>
    <row r="32" spans="1:26">
      <c r="A32" s="268" t="s">
        <v>488</v>
      </c>
      <c r="W32" s="295">
        <v>2016</v>
      </c>
      <c r="X32" s="259">
        <v>103.13</v>
      </c>
      <c r="Y32" s="259">
        <v>2.57</v>
      </c>
      <c r="Z32" s="259">
        <v>0.78</v>
      </c>
    </row>
    <row r="33" spans="1:26">
      <c r="B33" s="10"/>
      <c r="W33" s="295">
        <v>2015</v>
      </c>
      <c r="X33" s="259">
        <v>100.54</v>
      </c>
      <c r="Y33" s="259">
        <v>3.39</v>
      </c>
      <c r="Z33" s="259">
        <v>0.93</v>
      </c>
    </row>
    <row r="34" spans="1:26">
      <c r="W34" s="295">
        <v>2014</v>
      </c>
      <c r="X34" s="259">
        <v>97.24</v>
      </c>
      <c r="Y34" s="259">
        <v>0.76</v>
      </c>
      <c r="Z34" s="259">
        <v>0.28999999999999998</v>
      </c>
    </row>
    <row r="35" spans="1:26">
      <c r="W35" s="295">
        <v>2013</v>
      </c>
      <c r="X35" s="259">
        <v>96.51</v>
      </c>
      <c r="Y35" s="259">
        <v>-0.55000000000000004</v>
      </c>
      <c r="Z35" s="259">
        <v>0.1</v>
      </c>
    </row>
    <row r="36" spans="1:26">
      <c r="W36" s="295">
        <v>2012</v>
      </c>
      <c r="X36" s="259">
        <v>97.04</v>
      </c>
      <c r="Y36" s="259">
        <v>-2.95</v>
      </c>
      <c r="Z36" s="259">
        <v>-0.48</v>
      </c>
    </row>
    <row r="37" spans="1:26">
      <c r="W37" s="295">
        <v>2011</v>
      </c>
      <c r="X37" s="259">
        <v>99.99</v>
      </c>
      <c r="Y37" s="259">
        <v>-1.33</v>
      </c>
      <c r="Z37" s="259">
        <v>-0.36</v>
      </c>
    </row>
    <row r="38" spans="1:26">
      <c r="W38" s="295">
        <v>2010</v>
      </c>
      <c r="X38" s="259">
        <v>101.34</v>
      </c>
      <c r="Y38" s="259">
        <v>1.2</v>
      </c>
      <c r="Z38" s="259">
        <v>0.19</v>
      </c>
    </row>
    <row r="39" spans="1:26" s="434" customFormat="1">
      <c r="W39" s="295">
        <v>2009</v>
      </c>
      <c r="X39" s="259">
        <v>100.14</v>
      </c>
      <c r="Y39" s="259">
        <v>-4.82</v>
      </c>
      <c r="Z39" s="259">
        <v>-0.01</v>
      </c>
    </row>
    <row r="40" spans="1:26" s="434" customFormat="1">
      <c r="W40" s="295">
        <v>2008</v>
      </c>
      <c r="X40" s="259">
        <v>105.21</v>
      </c>
      <c r="Y40" s="259">
        <v>-0.34</v>
      </c>
      <c r="Z40" s="259">
        <v>-1.48</v>
      </c>
    </row>
    <row r="41" spans="1:26" s="434" customFormat="1"/>
    <row r="42" spans="1:26" s="434" customFormat="1"/>
    <row r="43" spans="1:26">
      <c r="W43" s="268" t="s">
        <v>488</v>
      </c>
    </row>
    <row r="44" spans="1:26">
      <c r="A44" s="10" t="s">
        <v>396</v>
      </c>
    </row>
    <row r="45" spans="1:26">
      <c r="A45" s="10" t="s">
        <v>48</v>
      </c>
    </row>
    <row r="46" spans="1:26">
      <c r="W46" s="10" t="s">
        <v>531</v>
      </c>
    </row>
    <row r="47" spans="1:26">
      <c r="W47" s="10" t="s">
        <v>48</v>
      </c>
    </row>
    <row r="53" spans="20:22">
      <c r="U53" s="10"/>
      <c r="V53" s="10"/>
    </row>
    <row r="56" spans="20:22">
      <c r="T56" s="10"/>
    </row>
  </sheetData>
  <sheetProtection password="CCE3" sheet="1" objects="1" scenarios="1"/>
  <mergeCells count="11">
    <mergeCell ref="A1:F3"/>
    <mergeCell ref="S1:Y1"/>
    <mergeCell ref="S2:Y2"/>
    <mergeCell ref="S3:S4"/>
    <mergeCell ref="T3:V3"/>
    <mergeCell ref="W3:Y3"/>
    <mergeCell ref="X25:Z25"/>
    <mergeCell ref="W21:Z23"/>
    <mergeCell ref="W24:Z24"/>
    <mergeCell ref="S7:Y19"/>
    <mergeCell ref="H13:Q24"/>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4"/>
  <sheetViews>
    <sheetView showGridLines="0" topLeftCell="B1" zoomScale="80" zoomScaleNormal="80" workbookViewId="0">
      <selection sqref="A1:J1"/>
    </sheetView>
  </sheetViews>
  <sheetFormatPr baseColWidth="10" defaultColWidth="12.42578125" defaultRowHeight="15"/>
  <cols>
    <col min="1" max="1" width="26.42578125" style="93" customWidth="1"/>
    <col min="2" max="2" width="19" style="93" customWidth="1"/>
    <col min="3" max="3" width="14.85546875" style="93" customWidth="1"/>
    <col min="4" max="4" width="14.42578125" style="93" customWidth="1"/>
    <col min="5" max="6" width="13.7109375" style="93" customWidth="1"/>
    <col min="7" max="7" width="13.140625" style="93" customWidth="1"/>
    <col min="8" max="8" width="15.28515625" style="93" customWidth="1"/>
    <col min="9" max="9" width="14" style="93" customWidth="1"/>
    <col min="10" max="10" width="17.5703125" style="93" customWidth="1"/>
    <col min="11" max="11" width="12.42578125" style="93"/>
    <col min="12" max="12" width="14.42578125" style="93" customWidth="1"/>
    <col min="13" max="15" width="12.42578125" style="93"/>
    <col min="16" max="16" width="12.7109375" style="93" bestFit="1" customWidth="1"/>
    <col min="17" max="16384" width="12.42578125" style="93"/>
  </cols>
  <sheetData>
    <row r="1" spans="1:13" ht="28.5" customHeight="1">
      <c r="A1" s="552" t="s">
        <v>752</v>
      </c>
      <c r="B1" s="552"/>
      <c r="C1" s="552"/>
      <c r="D1" s="552"/>
      <c r="E1" s="552"/>
      <c r="F1" s="552"/>
      <c r="G1" s="552"/>
      <c r="H1" s="552"/>
      <c r="I1" s="552"/>
      <c r="J1" s="552"/>
    </row>
    <row r="2" spans="1:13" ht="30.75" customHeight="1">
      <c r="A2" s="110" t="s">
        <v>223</v>
      </c>
      <c r="B2" s="553" t="s">
        <v>222</v>
      </c>
      <c r="C2" s="553"/>
      <c r="D2" s="553"/>
      <c r="E2" s="553" t="s">
        <v>221</v>
      </c>
      <c r="F2" s="553"/>
      <c r="G2" s="553" t="s">
        <v>220</v>
      </c>
      <c r="H2" s="553"/>
      <c r="I2" s="553" t="s">
        <v>219</v>
      </c>
      <c r="J2" s="547" t="s">
        <v>218</v>
      </c>
    </row>
    <row r="3" spans="1:13" ht="30" customHeight="1">
      <c r="A3" s="111" t="s">
        <v>217</v>
      </c>
      <c r="B3" s="112" t="s">
        <v>216</v>
      </c>
      <c r="C3" s="113" t="s">
        <v>215</v>
      </c>
      <c r="D3" s="112" t="s">
        <v>214</v>
      </c>
      <c r="E3" s="113" t="s">
        <v>213</v>
      </c>
      <c r="F3" s="112" t="s">
        <v>212</v>
      </c>
      <c r="G3" s="113" t="s">
        <v>211</v>
      </c>
      <c r="H3" s="112" t="s">
        <v>210</v>
      </c>
      <c r="I3" s="553"/>
      <c r="J3" s="547"/>
    </row>
    <row r="4" spans="1:13" ht="18" customHeight="1">
      <c r="A4" s="118" t="s">
        <v>209</v>
      </c>
      <c r="B4" s="119">
        <v>353146</v>
      </c>
      <c r="C4" s="120">
        <v>6099</v>
      </c>
      <c r="D4" s="120">
        <v>5596</v>
      </c>
      <c r="E4" s="121">
        <v>66523</v>
      </c>
      <c r="F4" s="121">
        <v>823</v>
      </c>
      <c r="G4" s="121">
        <v>3381</v>
      </c>
      <c r="H4" s="121">
        <v>323</v>
      </c>
      <c r="I4" s="120">
        <v>0</v>
      </c>
      <c r="J4" s="122">
        <v>435891</v>
      </c>
    </row>
    <row r="5" spans="1:13" ht="18" customHeight="1">
      <c r="A5" s="123" t="s">
        <v>208</v>
      </c>
      <c r="B5" s="124">
        <v>310742</v>
      </c>
      <c r="C5" s="125">
        <v>7346</v>
      </c>
      <c r="D5" s="125">
        <v>4321</v>
      </c>
      <c r="E5" s="125">
        <v>64715</v>
      </c>
      <c r="F5" s="125">
        <v>1800</v>
      </c>
      <c r="G5" s="125">
        <v>2068</v>
      </c>
      <c r="H5" s="125">
        <v>314</v>
      </c>
      <c r="I5" s="126">
        <v>0</v>
      </c>
      <c r="J5" s="127">
        <v>391306</v>
      </c>
    </row>
    <row r="6" spans="1:13" ht="18" customHeight="1">
      <c r="A6" s="128" t="s">
        <v>207</v>
      </c>
      <c r="B6" s="129">
        <v>663888</v>
      </c>
      <c r="C6" s="130">
        <v>13445</v>
      </c>
      <c r="D6" s="130">
        <v>9917</v>
      </c>
      <c r="E6" s="130">
        <v>131238</v>
      </c>
      <c r="F6" s="130">
        <v>2623</v>
      </c>
      <c r="G6" s="130">
        <v>5449</v>
      </c>
      <c r="H6" s="130">
        <v>637</v>
      </c>
      <c r="I6" s="131">
        <v>0</v>
      </c>
      <c r="J6" s="132">
        <v>827197</v>
      </c>
    </row>
    <row r="7" spans="1:13" ht="18" customHeight="1">
      <c r="A7" s="133" t="s">
        <v>232</v>
      </c>
      <c r="B7" s="129">
        <v>15228718</v>
      </c>
      <c r="C7" s="130">
        <v>734187</v>
      </c>
      <c r="D7" s="130">
        <v>380032</v>
      </c>
      <c r="E7" s="130">
        <v>3144841</v>
      </c>
      <c r="F7" s="130">
        <v>176764</v>
      </c>
      <c r="G7" s="130">
        <v>47650</v>
      </c>
      <c r="H7" s="130">
        <v>13617</v>
      </c>
      <c r="I7" s="131">
        <v>1009</v>
      </c>
      <c r="J7" s="132">
        <v>19726818</v>
      </c>
    </row>
    <row r="8" spans="1:13" ht="15" customHeight="1">
      <c r="A8" s="114" t="s">
        <v>206</v>
      </c>
      <c r="B8" s="115"/>
      <c r="C8" s="115"/>
      <c r="D8" s="115"/>
      <c r="E8" s="115"/>
      <c r="F8" s="115"/>
      <c r="G8" s="115"/>
      <c r="H8" s="115"/>
      <c r="I8" s="115"/>
      <c r="J8" s="115"/>
    </row>
    <row r="9" spans="1:13" ht="15.75">
      <c r="A9" s="116" t="s">
        <v>205</v>
      </c>
      <c r="B9" s="117"/>
      <c r="C9" s="117"/>
      <c r="D9" s="117"/>
      <c r="E9" s="117"/>
      <c r="F9" s="117"/>
      <c r="G9" s="117"/>
      <c r="H9" s="117"/>
      <c r="I9" s="117"/>
      <c r="J9" s="117"/>
    </row>
    <row r="10" spans="1:13" ht="15.75">
      <c r="A10" s="116" t="s">
        <v>204</v>
      </c>
      <c r="B10" s="117"/>
      <c r="C10" s="117"/>
      <c r="D10" s="117"/>
      <c r="E10" s="117"/>
      <c r="F10" s="117"/>
      <c r="G10" s="117"/>
      <c r="H10" s="117"/>
      <c r="I10" s="117"/>
      <c r="J10" s="117"/>
    </row>
    <row r="11" spans="1:13" ht="15.75">
      <c r="A11" s="116" t="s">
        <v>203</v>
      </c>
      <c r="B11" s="117"/>
      <c r="C11" s="117"/>
      <c r="D11" s="117"/>
      <c r="E11" s="117"/>
      <c r="F11" s="117"/>
      <c r="G11" s="117"/>
      <c r="H11" s="117"/>
      <c r="I11" s="117"/>
      <c r="J11" s="117"/>
    </row>
    <row r="12" spans="1:13" ht="15.75">
      <c r="A12" s="116"/>
      <c r="B12" s="117"/>
      <c r="C12" s="117"/>
      <c r="D12" s="117"/>
      <c r="E12" s="117"/>
      <c r="F12" s="117"/>
      <c r="G12" s="117"/>
      <c r="H12" s="117"/>
      <c r="I12" s="117"/>
      <c r="J12" s="117"/>
    </row>
    <row r="13" spans="1:13" ht="18.75">
      <c r="A13" s="552" t="s">
        <v>753</v>
      </c>
      <c r="B13" s="552"/>
      <c r="C13" s="552"/>
      <c r="D13" s="552"/>
      <c r="E13" s="552"/>
      <c r="F13" s="552"/>
      <c r="G13" s="552"/>
      <c r="H13" s="552"/>
      <c r="I13" s="552"/>
      <c r="J13" s="552"/>
      <c r="K13" s="552"/>
      <c r="L13" s="552"/>
      <c r="M13" s="552"/>
    </row>
    <row r="14" spans="1:13" ht="30.75" customHeight="1">
      <c r="A14" s="110" t="s">
        <v>473</v>
      </c>
      <c r="B14" s="547" t="s">
        <v>474</v>
      </c>
      <c r="C14" s="548"/>
      <c r="D14" s="548"/>
      <c r="E14" s="549"/>
      <c r="F14" s="547" t="s">
        <v>475</v>
      </c>
      <c r="G14" s="548"/>
      <c r="H14" s="548"/>
      <c r="I14" s="549"/>
      <c r="J14" s="547" t="s">
        <v>476</v>
      </c>
      <c r="K14" s="548"/>
      <c r="L14" s="548"/>
      <c r="M14" s="548"/>
    </row>
    <row r="15" spans="1:13" ht="42.75" customHeight="1">
      <c r="A15" s="111" t="s">
        <v>217</v>
      </c>
      <c r="B15" s="112" t="s">
        <v>477</v>
      </c>
      <c r="C15" s="113" t="s">
        <v>159</v>
      </c>
      <c r="D15" s="112" t="s">
        <v>478</v>
      </c>
      <c r="E15" s="113" t="s">
        <v>160</v>
      </c>
      <c r="F15" s="112" t="s">
        <v>477</v>
      </c>
      <c r="G15" s="113" t="s">
        <v>159</v>
      </c>
      <c r="H15" s="112" t="s">
        <v>478</v>
      </c>
      <c r="I15" s="113" t="s">
        <v>160</v>
      </c>
      <c r="J15" s="112" t="s">
        <v>477</v>
      </c>
      <c r="K15" s="113" t="s">
        <v>159</v>
      </c>
      <c r="L15" s="112" t="s">
        <v>478</v>
      </c>
      <c r="M15" s="265" t="s">
        <v>160</v>
      </c>
    </row>
    <row r="16" spans="1:13" ht="15.75">
      <c r="A16" s="118" t="s">
        <v>209</v>
      </c>
      <c r="B16" s="119">
        <v>179287</v>
      </c>
      <c r="C16" s="119">
        <v>173859</v>
      </c>
      <c r="D16" s="119">
        <v>0</v>
      </c>
      <c r="E16" s="119">
        <v>353146</v>
      </c>
      <c r="F16" s="119">
        <v>3720</v>
      </c>
      <c r="G16" s="119">
        <v>2379</v>
      </c>
      <c r="H16" s="119">
        <v>0</v>
      </c>
      <c r="I16" s="119">
        <v>6099</v>
      </c>
      <c r="J16" s="119">
        <v>417</v>
      </c>
      <c r="K16" s="119">
        <v>5179</v>
      </c>
      <c r="L16" s="119">
        <v>0</v>
      </c>
      <c r="M16" s="122">
        <v>5596</v>
      </c>
    </row>
    <row r="17" spans="1:16" ht="15.75">
      <c r="A17" s="123" t="s">
        <v>208</v>
      </c>
      <c r="B17" s="124">
        <v>155198</v>
      </c>
      <c r="C17" s="124">
        <v>155544</v>
      </c>
      <c r="D17" s="124">
        <v>0</v>
      </c>
      <c r="E17" s="124">
        <v>310742</v>
      </c>
      <c r="F17" s="124">
        <v>5426</v>
      </c>
      <c r="G17" s="124">
        <v>1920</v>
      </c>
      <c r="H17" s="124">
        <v>0</v>
      </c>
      <c r="I17" s="124">
        <v>7346</v>
      </c>
      <c r="J17" s="124">
        <v>259</v>
      </c>
      <c r="K17" s="124">
        <v>4062</v>
      </c>
      <c r="L17" s="124">
        <v>0</v>
      </c>
      <c r="M17" s="127">
        <v>4321</v>
      </c>
    </row>
    <row r="18" spans="1:16" ht="15.75">
      <c r="A18" s="128" t="s">
        <v>207</v>
      </c>
      <c r="B18" s="129">
        <v>334485</v>
      </c>
      <c r="C18" s="129">
        <v>329403</v>
      </c>
      <c r="D18" s="129">
        <v>0</v>
      </c>
      <c r="E18" s="129">
        <v>663888</v>
      </c>
      <c r="F18" s="129">
        <v>9146</v>
      </c>
      <c r="G18" s="129">
        <v>4299</v>
      </c>
      <c r="H18" s="129">
        <v>0</v>
      </c>
      <c r="I18" s="129">
        <v>13445</v>
      </c>
      <c r="J18" s="129">
        <v>676</v>
      </c>
      <c r="K18" s="129">
        <v>9241</v>
      </c>
      <c r="L18" s="129">
        <v>0</v>
      </c>
      <c r="M18" s="132">
        <v>9917</v>
      </c>
    </row>
    <row r="19" spans="1:16" ht="15.75">
      <c r="A19" s="133" t="s">
        <v>232</v>
      </c>
      <c r="B19" s="129">
        <v>7866615</v>
      </c>
      <c r="C19" s="129">
        <v>7362087</v>
      </c>
      <c r="D19" s="129">
        <v>16</v>
      </c>
      <c r="E19" s="129">
        <v>15228718</v>
      </c>
      <c r="F19" s="129">
        <v>445327</v>
      </c>
      <c r="G19" s="129">
        <v>288859</v>
      </c>
      <c r="H19" s="129">
        <v>1</v>
      </c>
      <c r="I19" s="129">
        <v>734187</v>
      </c>
      <c r="J19" s="129">
        <v>16868</v>
      </c>
      <c r="K19" s="129">
        <v>363148</v>
      </c>
      <c r="L19" s="129">
        <v>16</v>
      </c>
      <c r="M19" s="132">
        <v>380032</v>
      </c>
    </row>
    <row r="20" spans="1:16" ht="31.5" customHeight="1">
      <c r="A20" s="110" t="s">
        <v>473</v>
      </c>
      <c r="B20" s="547" t="s">
        <v>479</v>
      </c>
      <c r="C20" s="548"/>
      <c r="D20" s="548"/>
      <c r="E20" s="549"/>
      <c r="F20" s="547" t="s">
        <v>480</v>
      </c>
      <c r="G20" s="548"/>
      <c r="H20" s="548"/>
      <c r="I20" s="549"/>
      <c r="J20" s="550" t="s">
        <v>481</v>
      </c>
      <c r="K20" s="551"/>
      <c r="L20" s="551"/>
      <c r="M20" s="551"/>
      <c r="P20" s="199"/>
    </row>
    <row r="21" spans="1:16" ht="42.75" customHeight="1">
      <c r="A21" s="111" t="s">
        <v>217</v>
      </c>
      <c r="B21" s="112" t="s">
        <v>477</v>
      </c>
      <c r="C21" s="113" t="s">
        <v>159</v>
      </c>
      <c r="D21" s="112" t="s">
        <v>478</v>
      </c>
      <c r="E21" s="113" t="s">
        <v>160</v>
      </c>
      <c r="F21" s="112" t="s">
        <v>477</v>
      </c>
      <c r="G21" s="113" t="s">
        <v>159</v>
      </c>
      <c r="H21" s="112" t="s">
        <v>478</v>
      </c>
      <c r="I21" s="113" t="s">
        <v>160</v>
      </c>
      <c r="J21" s="112" t="s">
        <v>477</v>
      </c>
      <c r="K21" s="113" t="s">
        <v>159</v>
      </c>
      <c r="L21" s="112" t="s">
        <v>478</v>
      </c>
      <c r="M21" s="265" t="s">
        <v>160</v>
      </c>
    </row>
    <row r="22" spans="1:16" ht="15.75">
      <c r="A22" s="118" t="s">
        <v>209</v>
      </c>
      <c r="B22" s="119">
        <v>42714</v>
      </c>
      <c r="C22" s="119">
        <v>23809</v>
      </c>
      <c r="D22" s="119">
        <v>0</v>
      </c>
      <c r="E22" s="119">
        <v>66523</v>
      </c>
      <c r="F22" s="119">
        <v>588</v>
      </c>
      <c r="G22" s="119">
        <v>235</v>
      </c>
      <c r="H22" s="119">
        <v>0</v>
      </c>
      <c r="I22" s="119">
        <v>823</v>
      </c>
      <c r="J22" s="119">
        <v>0</v>
      </c>
      <c r="K22" s="119">
        <v>0</v>
      </c>
      <c r="L22" s="119">
        <v>0</v>
      </c>
      <c r="M22" s="122">
        <v>0</v>
      </c>
    </row>
    <row r="23" spans="1:16" ht="15.75">
      <c r="A23" s="123" t="s">
        <v>208</v>
      </c>
      <c r="B23" s="124">
        <v>39860</v>
      </c>
      <c r="C23" s="124">
        <v>24854</v>
      </c>
      <c r="D23" s="124">
        <v>1</v>
      </c>
      <c r="E23" s="124">
        <v>64715</v>
      </c>
      <c r="F23" s="124">
        <v>1377</v>
      </c>
      <c r="G23" s="124">
        <v>423</v>
      </c>
      <c r="H23" s="124">
        <v>0</v>
      </c>
      <c r="I23" s="124">
        <v>1800</v>
      </c>
      <c r="J23" s="124">
        <v>0</v>
      </c>
      <c r="K23" s="124">
        <v>0</v>
      </c>
      <c r="L23" s="124">
        <v>0</v>
      </c>
      <c r="M23" s="127">
        <v>0</v>
      </c>
    </row>
    <row r="24" spans="1:16" ht="15.75">
      <c r="A24" s="128" t="s">
        <v>207</v>
      </c>
      <c r="B24" s="129">
        <v>82574</v>
      </c>
      <c r="C24" s="129">
        <v>48663</v>
      </c>
      <c r="D24" s="129">
        <v>1</v>
      </c>
      <c r="E24" s="129">
        <v>131238</v>
      </c>
      <c r="F24" s="129">
        <v>1965</v>
      </c>
      <c r="G24" s="129">
        <v>658</v>
      </c>
      <c r="H24" s="129">
        <v>0</v>
      </c>
      <c r="I24" s="129">
        <v>2623</v>
      </c>
      <c r="J24" s="129">
        <v>0</v>
      </c>
      <c r="K24" s="129">
        <v>0</v>
      </c>
      <c r="L24" s="129">
        <v>0</v>
      </c>
      <c r="M24" s="132">
        <v>0</v>
      </c>
    </row>
    <row r="25" spans="1:16" ht="15.75">
      <c r="A25" s="133" t="s">
        <v>232</v>
      </c>
      <c r="B25" s="129">
        <v>1997931</v>
      </c>
      <c r="C25" s="129">
        <v>1146908</v>
      </c>
      <c r="D25" s="129">
        <v>2</v>
      </c>
      <c r="E25" s="129">
        <v>3144841</v>
      </c>
      <c r="F25" s="129">
        <v>121429</v>
      </c>
      <c r="G25" s="129">
        <v>55335</v>
      </c>
      <c r="H25" s="129">
        <v>0</v>
      </c>
      <c r="I25" s="129">
        <v>176764</v>
      </c>
      <c r="J25" s="129">
        <v>932</v>
      </c>
      <c r="K25" s="129">
        <v>77</v>
      </c>
      <c r="L25" s="129">
        <v>0</v>
      </c>
      <c r="M25" s="132">
        <v>1009</v>
      </c>
    </row>
    <row r="26" spans="1:16" ht="30.75" customHeight="1">
      <c r="A26" s="110" t="s">
        <v>473</v>
      </c>
      <c r="B26" s="547" t="s">
        <v>482</v>
      </c>
      <c r="C26" s="548"/>
      <c r="D26" s="548"/>
      <c r="E26" s="549"/>
      <c r="F26" s="547" t="s">
        <v>483</v>
      </c>
      <c r="G26" s="548"/>
      <c r="H26" s="548"/>
      <c r="I26" s="549"/>
      <c r="J26" s="550" t="s">
        <v>218</v>
      </c>
      <c r="K26" s="551"/>
      <c r="L26" s="551"/>
      <c r="M26" s="551"/>
    </row>
    <row r="27" spans="1:16" ht="42.75" customHeight="1">
      <c r="A27" s="111" t="s">
        <v>217</v>
      </c>
      <c r="B27" s="112" t="s">
        <v>477</v>
      </c>
      <c r="C27" s="113" t="s">
        <v>159</v>
      </c>
      <c r="D27" s="112" t="s">
        <v>478</v>
      </c>
      <c r="E27" s="113" t="s">
        <v>160</v>
      </c>
      <c r="F27" s="112" t="s">
        <v>477</v>
      </c>
      <c r="G27" s="113" t="s">
        <v>159</v>
      </c>
      <c r="H27" s="112" t="s">
        <v>478</v>
      </c>
      <c r="I27" s="113" t="s">
        <v>160</v>
      </c>
      <c r="J27" s="112" t="s">
        <v>477</v>
      </c>
      <c r="K27" s="113" t="s">
        <v>159</v>
      </c>
      <c r="L27" s="112" t="s">
        <v>478</v>
      </c>
      <c r="M27" s="265" t="s">
        <v>160</v>
      </c>
    </row>
    <row r="28" spans="1:16" ht="15.75">
      <c r="A28" s="118" t="s">
        <v>209</v>
      </c>
      <c r="B28" s="119">
        <v>2779</v>
      </c>
      <c r="C28" s="119">
        <v>602</v>
      </c>
      <c r="D28" s="119">
        <v>0</v>
      </c>
      <c r="E28" s="119">
        <v>3381</v>
      </c>
      <c r="F28" s="119">
        <v>310</v>
      </c>
      <c r="G28" s="119">
        <v>13</v>
      </c>
      <c r="H28" s="119">
        <v>0</v>
      </c>
      <c r="I28" s="119">
        <v>323</v>
      </c>
      <c r="J28" s="119">
        <v>229815</v>
      </c>
      <c r="K28" s="119">
        <v>206076</v>
      </c>
      <c r="L28" s="119">
        <v>0</v>
      </c>
      <c r="M28" s="122">
        <v>435891</v>
      </c>
    </row>
    <row r="29" spans="1:16" ht="15.75">
      <c r="A29" s="123" t="s">
        <v>208</v>
      </c>
      <c r="B29" s="124">
        <v>1696</v>
      </c>
      <c r="C29" s="124">
        <v>372</v>
      </c>
      <c r="D29" s="124">
        <v>0</v>
      </c>
      <c r="E29" s="124">
        <v>2068</v>
      </c>
      <c r="F29" s="124">
        <v>299</v>
      </c>
      <c r="G29" s="124">
        <v>15</v>
      </c>
      <c r="H29" s="124">
        <v>0</v>
      </c>
      <c r="I29" s="124">
        <v>314</v>
      </c>
      <c r="J29" s="124">
        <v>204115</v>
      </c>
      <c r="K29" s="124">
        <v>187190</v>
      </c>
      <c r="L29" s="124">
        <v>1</v>
      </c>
      <c r="M29" s="127">
        <v>391306</v>
      </c>
    </row>
    <row r="30" spans="1:16" ht="15.75">
      <c r="A30" s="128" t="s">
        <v>207</v>
      </c>
      <c r="B30" s="129">
        <v>4475</v>
      </c>
      <c r="C30" s="129">
        <v>974</v>
      </c>
      <c r="D30" s="129">
        <v>0</v>
      </c>
      <c r="E30" s="129">
        <v>5449</v>
      </c>
      <c r="F30" s="129">
        <v>609</v>
      </c>
      <c r="G30" s="129">
        <v>28</v>
      </c>
      <c r="H30" s="129">
        <v>0</v>
      </c>
      <c r="I30" s="129">
        <v>637</v>
      </c>
      <c r="J30" s="129">
        <v>433930</v>
      </c>
      <c r="K30" s="129">
        <v>393266</v>
      </c>
      <c r="L30" s="129">
        <v>1</v>
      </c>
      <c r="M30" s="132">
        <v>827197</v>
      </c>
    </row>
    <row r="31" spans="1:16" ht="15.75">
      <c r="A31" s="133" t="s">
        <v>232</v>
      </c>
      <c r="B31" s="129">
        <v>42032</v>
      </c>
      <c r="C31" s="129">
        <v>5618</v>
      </c>
      <c r="D31" s="129">
        <v>0</v>
      </c>
      <c r="E31" s="129">
        <v>47650</v>
      </c>
      <c r="F31" s="129">
        <v>9597</v>
      </c>
      <c r="G31" s="129">
        <v>4020</v>
      </c>
      <c r="H31" s="129">
        <v>0</v>
      </c>
      <c r="I31" s="129">
        <v>13617</v>
      </c>
      <c r="J31" s="129">
        <v>10500731</v>
      </c>
      <c r="K31" s="129">
        <v>9226052</v>
      </c>
      <c r="L31" s="129">
        <v>35</v>
      </c>
      <c r="M31" s="132">
        <v>19726818</v>
      </c>
    </row>
    <row r="32" spans="1:16">
      <c r="A32" s="200"/>
      <c r="B32" s="201"/>
      <c r="C32" s="201"/>
      <c r="D32" s="201"/>
      <c r="E32" s="201"/>
      <c r="F32" s="201"/>
      <c r="G32" s="201"/>
      <c r="H32" s="201"/>
      <c r="I32" s="201"/>
      <c r="J32" s="201"/>
      <c r="K32" s="201"/>
      <c r="L32" s="201"/>
      <c r="M32" s="201"/>
    </row>
    <row r="33" spans="1:13">
      <c r="A33" s="268" t="s">
        <v>488</v>
      </c>
      <c r="B33" s="201"/>
      <c r="C33" s="201"/>
      <c r="D33" s="201"/>
      <c r="E33" s="201"/>
      <c r="F33" s="201"/>
      <c r="G33" s="201"/>
      <c r="H33" s="201"/>
      <c r="I33" s="201"/>
      <c r="J33" s="201"/>
      <c r="K33" s="201"/>
      <c r="L33" s="201"/>
      <c r="M33" s="201"/>
    </row>
    <row r="34" spans="1:13">
      <c r="A34" s="200"/>
      <c r="B34" s="201"/>
      <c r="C34" s="201"/>
      <c r="D34" s="201"/>
      <c r="E34" s="201"/>
      <c r="F34" s="201"/>
      <c r="G34" s="201"/>
      <c r="H34" s="201"/>
      <c r="I34" s="201"/>
      <c r="J34" s="201"/>
      <c r="K34" s="201"/>
      <c r="L34" s="201"/>
      <c r="M34" s="201"/>
    </row>
    <row r="35" spans="1:13">
      <c r="A35" s="200"/>
      <c r="B35" s="201"/>
      <c r="C35" s="201"/>
      <c r="D35" s="201"/>
      <c r="E35" s="201"/>
      <c r="F35" s="201"/>
      <c r="G35" s="201"/>
      <c r="H35" s="201"/>
      <c r="I35" s="201"/>
      <c r="J35" s="201"/>
      <c r="K35" s="201"/>
      <c r="L35" s="201"/>
      <c r="M35" s="201"/>
    </row>
    <row r="36" spans="1:13" ht="15.75">
      <c r="A36" s="10" t="s">
        <v>233</v>
      </c>
      <c r="B36" s="117"/>
      <c r="C36" s="117"/>
      <c r="D36" s="117"/>
      <c r="E36" s="117"/>
      <c r="F36" s="117"/>
      <c r="G36" s="117"/>
      <c r="H36" s="117"/>
      <c r="I36" s="117"/>
      <c r="J36" s="117"/>
    </row>
    <row r="37" spans="1:13" ht="15.75">
      <c r="A37" s="10" t="s">
        <v>48</v>
      </c>
      <c r="B37" s="117"/>
      <c r="C37" s="117"/>
      <c r="D37" s="117"/>
      <c r="E37" s="117"/>
      <c r="F37" s="117"/>
      <c r="G37" s="117"/>
      <c r="H37" s="117"/>
      <c r="I37" s="117"/>
      <c r="J37" s="117"/>
    </row>
    <row r="38" spans="1:13">
      <c r="A38" s="95"/>
      <c r="B38" s="95"/>
      <c r="C38" s="95"/>
      <c r="D38" s="95"/>
      <c r="E38" s="95"/>
      <c r="F38" s="95"/>
      <c r="G38" s="95"/>
      <c r="H38" s="95"/>
      <c r="I38" s="95"/>
      <c r="J38" s="95"/>
    </row>
    <row r="39" spans="1:13">
      <c r="A39" s="95"/>
      <c r="B39" s="95"/>
      <c r="C39" s="95"/>
      <c r="D39" s="95"/>
      <c r="E39" s="95"/>
      <c r="F39" s="95"/>
      <c r="G39" s="95"/>
      <c r="H39" s="95"/>
      <c r="I39" s="95"/>
      <c r="J39" s="95"/>
      <c r="M39" s="199"/>
    </row>
    <row r="40" spans="1:13">
      <c r="A40" s="95"/>
      <c r="B40" s="95"/>
      <c r="C40" s="95"/>
      <c r="D40" s="95"/>
      <c r="E40" s="95"/>
      <c r="F40" s="95"/>
      <c r="G40" s="95"/>
      <c r="H40" s="95"/>
      <c r="I40" s="95"/>
      <c r="J40" s="95"/>
    </row>
    <row r="41" spans="1:13">
      <c r="A41" s="95"/>
      <c r="B41" s="95"/>
      <c r="C41" s="95"/>
      <c r="D41" s="95"/>
      <c r="E41" s="95"/>
      <c r="F41" s="95"/>
      <c r="G41" s="95"/>
      <c r="H41" s="95"/>
      <c r="I41" s="95"/>
      <c r="J41" s="95"/>
    </row>
    <row r="42" spans="1:13">
      <c r="A42" s="95"/>
      <c r="B42" s="95"/>
      <c r="C42" s="95"/>
      <c r="D42" s="95"/>
      <c r="E42" s="95"/>
      <c r="F42" s="95"/>
      <c r="G42" s="95"/>
      <c r="H42" s="95"/>
      <c r="I42" s="95"/>
      <c r="J42" s="95"/>
    </row>
    <row r="43" spans="1:13">
      <c r="A43" s="95"/>
      <c r="B43" s="95"/>
      <c r="C43" s="95"/>
      <c r="D43" s="95"/>
      <c r="E43" s="95"/>
      <c r="F43" s="95"/>
      <c r="G43" s="95"/>
      <c r="H43" s="95"/>
      <c r="I43" s="95"/>
      <c r="J43" s="95"/>
    </row>
    <row r="44" spans="1:13">
      <c r="A44" s="95"/>
      <c r="B44" s="95"/>
      <c r="C44" s="95"/>
      <c r="D44" s="95"/>
      <c r="E44" s="95"/>
      <c r="F44" s="95"/>
      <c r="G44" s="95"/>
      <c r="H44" s="95"/>
      <c r="I44" s="95"/>
      <c r="J44" s="95"/>
    </row>
    <row r="45" spans="1:13">
      <c r="A45" s="95"/>
      <c r="B45" s="95"/>
      <c r="C45" s="95"/>
      <c r="D45" s="95"/>
      <c r="E45" s="95"/>
      <c r="F45" s="95"/>
      <c r="G45" s="95"/>
      <c r="H45" s="95"/>
      <c r="I45" s="95"/>
      <c r="J45" s="95"/>
    </row>
    <row r="46" spans="1:13">
      <c r="A46" s="95"/>
      <c r="B46" s="95"/>
      <c r="C46" s="95"/>
      <c r="D46" s="95"/>
      <c r="E46" s="95"/>
      <c r="F46" s="95"/>
      <c r="G46" s="95"/>
      <c r="H46" s="95"/>
      <c r="I46" s="95"/>
      <c r="J46" s="95"/>
    </row>
    <row r="47" spans="1:13">
      <c r="A47" s="95"/>
      <c r="B47" s="95"/>
      <c r="C47" s="95"/>
      <c r="D47" s="95"/>
      <c r="E47" s="95"/>
      <c r="F47" s="95"/>
      <c r="G47" s="95"/>
      <c r="H47" s="95"/>
      <c r="I47" s="95"/>
      <c r="J47" s="95"/>
    </row>
    <row r="48" spans="1:13">
      <c r="A48" s="95"/>
      <c r="B48" s="95"/>
      <c r="C48" s="95"/>
      <c r="D48" s="95"/>
      <c r="E48" s="95"/>
      <c r="F48" s="95"/>
      <c r="G48" s="95"/>
      <c r="H48" s="95"/>
      <c r="I48" s="95"/>
      <c r="J48" s="95"/>
    </row>
    <row r="49" spans="6:8">
      <c r="H49" s="94"/>
    </row>
    <row r="50" spans="6:8">
      <c r="H50" s="94"/>
    </row>
    <row r="51" spans="6:8">
      <c r="H51" s="94"/>
    </row>
    <row r="52" spans="6:8">
      <c r="H52" s="94"/>
    </row>
    <row r="53" spans="6:8">
      <c r="H53" s="94"/>
    </row>
    <row r="54" spans="6:8">
      <c r="F54" s="94"/>
      <c r="G54" s="94"/>
      <c r="H54" s="94"/>
    </row>
    <row r="55" spans="6:8">
      <c r="F55" s="94"/>
      <c r="G55" s="94"/>
    </row>
    <row r="56" spans="6:8">
      <c r="F56" s="94"/>
      <c r="G56" s="94"/>
    </row>
    <row r="57" spans="6:8">
      <c r="F57" s="94"/>
      <c r="G57" s="94"/>
    </row>
    <row r="58" spans="6:8">
      <c r="F58" s="94"/>
      <c r="G58" s="94"/>
      <c r="H58" s="94"/>
    </row>
    <row r="59" spans="6:8">
      <c r="F59" s="94"/>
      <c r="G59" s="94"/>
    </row>
    <row r="60" spans="6:8">
      <c r="F60" s="94"/>
      <c r="G60" s="94"/>
      <c r="H60" s="94"/>
    </row>
    <row r="61" spans="6:8">
      <c r="F61" s="94"/>
      <c r="G61" s="94"/>
      <c r="H61" s="94"/>
    </row>
    <row r="62" spans="6:8">
      <c r="F62" s="94"/>
      <c r="G62" s="94"/>
      <c r="H62" s="94"/>
    </row>
    <row r="63" spans="6:8">
      <c r="F63" s="94"/>
      <c r="G63" s="94"/>
    </row>
    <row r="64" spans="6:8">
      <c r="H64" s="94"/>
    </row>
    <row r="65" spans="6:8">
      <c r="H65" s="94"/>
    </row>
    <row r="66" spans="6:8">
      <c r="H66" s="94"/>
    </row>
    <row r="67" spans="6:8">
      <c r="F67" s="94"/>
      <c r="G67" s="94"/>
      <c r="H67" s="94"/>
    </row>
    <row r="68" spans="6:8">
      <c r="F68" s="94"/>
      <c r="G68" s="94"/>
      <c r="H68" s="94"/>
    </row>
    <row r="69" spans="6:8">
      <c r="F69" s="94"/>
      <c r="G69" s="94"/>
      <c r="H69" s="94"/>
    </row>
    <row r="70" spans="6:8">
      <c r="F70" s="94"/>
      <c r="G70" s="94"/>
      <c r="H70" s="94"/>
    </row>
    <row r="71" spans="6:8">
      <c r="H71" s="94"/>
    </row>
    <row r="72" spans="6:8">
      <c r="G72" s="94"/>
    </row>
    <row r="73" spans="6:8">
      <c r="F73" s="94"/>
      <c r="G73" s="94"/>
      <c r="H73" s="94"/>
    </row>
    <row r="74" spans="6:8">
      <c r="F74" s="94"/>
      <c r="G74" s="94"/>
      <c r="H74" s="94"/>
    </row>
    <row r="75" spans="6:8">
      <c r="F75" s="94"/>
      <c r="G75" s="94"/>
    </row>
    <row r="76" spans="6:8">
      <c r="F76" s="94"/>
      <c r="G76" s="94"/>
    </row>
    <row r="77" spans="6:8">
      <c r="F77" s="94"/>
      <c r="G77" s="94"/>
      <c r="H77" s="94"/>
    </row>
    <row r="78" spans="6:8">
      <c r="F78" s="94"/>
      <c r="G78" s="94"/>
      <c r="H78" s="94"/>
    </row>
    <row r="79" spans="6:8">
      <c r="F79" s="94"/>
      <c r="G79" s="94"/>
      <c r="H79" s="94"/>
    </row>
    <row r="80" spans="6:8">
      <c r="F80" s="94"/>
      <c r="G80" s="94"/>
      <c r="H80" s="94"/>
    </row>
    <row r="81" spans="5:8">
      <c r="F81" s="94"/>
      <c r="G81" s="94"/>
      <c r="H81" s="94"/>
    </row>
    <row r="82" spans="5:8">
      <c r="F82" s="94"/>
      <c r="G82" s="94"/>
    </row>
    <row r="83" spans="5:8">
      <c r="E83" s="94"/>
      <c r="H83" s="94"/>
    </row>
    <row r="84" spans="5:8">
      <c r="E84" s="94"/>
      <c r="G84" s="94"/>
      <c r="H84" s="94"/>
    </row>
  </sheetData>
  <sheetProtection password="CCE3" sheet="1" objects="1" scenarios="1"/>
  <mergeCells count="16">
    <mergeCell ref="A13:M13"/>
    <mergeCell ref="B14:E14"/>
    <mergeCell ref="F14:I14"/>
    <mergeCell ref="J14:M14"/>
    <mergeCell ref="A1:J1"/>
    <mergeCell ref="B2:D2"/>
    <mergeCell ref="E2:F2"/>
    <mergeCell ref="G2:H2"/>
    <mergeCell ref="I2:I3"/>
    <mergeCell ref="J2:J3"/>
    <mergeCell ref="B26:E26"/>
    <mergeCell ref="F26:I26"/>
    <mergeCell ref="J26:M26"/>
    <mergeCell ref="B20:E20"/>
    <mergeCell ref="F20:I20"/>
    <mergeCell ref="J20:M20"/>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7"/>
  <sheetViews>
    <sheetView showGridLines="0" zoomScale="80" zoomScaleNormal="80" workbookViewId="0">
      <selection activeCell="J51" sqref="J51"/>
    </sheetView>
  </sheetViews>
  <sheetFormatPr baseColWidth="10" defaultColWidth="9.140625" defaultRowHeight="12.75"/>
  <cols>
    <col min="1" max="1" width="39" style="424" customWidth="1"/>
    <col min="2" max="4" width="27" style="424" customWidth="1"/>
    <col min="5" max="5" width="24.140625" style="424" customWidth="1"/>
    <col min="6" max="16384" width="9.140625" style="266"/>
  </cols>
  <sheetData>
    <row r="1" spans="1:4" ht="34.5" customHeight="1">
      <c r="A1" s="555" t="s">
        <v>555</v>
      </c>
      <c r="B1" s="555"/>
      <c r="C1" s="555"/>
      <c r="D1" s="555"/>
    </row>
    <row r="2" spans="1:4">
      <c r="A2" s="557" t="s">
        <v>231</v>
      </c>
      <c r="B2" s="557"/>
      <c r="C2" s="557"/>
    </row>
    <row r="3" spans="1:4" ht="30.75" customHeight="1" thickBot="1">
      <c r="A3" s="320" t="s">
        <v>554</v>
      </c>
      <c r="B3" s="554" t="s">
        <v>744</v>
      </c>
      <c r="C3" s="554"/>
      <c r="D3" s="554"/>
    </row>
    <row r="4" spans="1:4" ht="30" customHeight="1">
      <c r="A4" s="99" t="s">
        <v>43</v>
      </c>
      <c r="B4" s="235" t="s">
        <v>230</v>
      </c>
      <c r="C4" s="236" t="s">
        <v>229</v>
      </c>
      <c r="D4" s="236" t="s">
        <v>228</v>
      </c>
    </row>
    <row r="5" spans="1:4" ht="15" thickBot="1">
      <c r="A5" s="97" t="s">
        <v>1</v>
      </c>
      <c r="B5" s="280">
        <v>19222</v>
      </c>
      <c r="C5" s="281">
        <v>14659</v>
      </c>
      <c r="D5" s="281">
        <v>4563</v>
      </c>
    </row>
    <row r="6" spans="1:4" ht="15" thickBot="1">
      <c r="A6" s="98" t="s">
        <v>2</v>
      </c>
      <c r="B6" s="282">
        <v>2204</v>
      </c>
      <c r="C6" s="283">
        <v>1880</v>
      </c>
      <c r="D6" s="283">
        <v>324</v>
      </c>
    </row>
    <row r="7" spans="1:4" ht="15" thickBot="1">
      <c r="A7" s="98" t="s">
        <v>3</v>
      </c>
      <c r="B7" s="282">
        <v>3312</v>
      </c>
      <c r="C7" s="283">
        <v>2808</v>
      </c>
      <c r="D7" s="283">
        <v>504</v>
      </c>
    </row>
    <row r="8" spans="1:4" ht="15" thickBot="1">
      <c r="A8" s="98" t="s">
        <v>4</v>
      </c>
      <c r="B8" s="282">
        <v>31593</v>
      </c>
      <c r="C8" s="283">
        <v>25686</v>
      </c>
      <c r="D8" s="283">
        <v>5907</v>
      </c>
    </row>
    <row r="9" spans="1:4" ht="15" thickBot="1">
      <c r="A9" s="98" t="s">
        <v>5</v>
      </c>
      <c r="B9" s="282">
        <v>1695</v>
      </c>
      <c r="C9" s="283">
        <v>1386</v>
      </c>
      <c r="D9" s="283">
        <v>309</v>
      </c>
    </row>
    <row r="10" spans="1:4" ht="15" thickBot="1">
      <c r="A10" s="98" t="s">
        <v>6</v>
      </c>
      <c r="B10" s="282">
        <v>11002</v>
      </c>
      <c r="C10" s="283">
        <v>9199</v>
      </c>
      <c r="D10" s="283">
        <v>1803</v>
      </c>
    </row>
    <row r="11" spans="1:4" ht="15" thickBot="1">
      <c r="A11" s="98" t="s">
        <v>7</v>
      </c>
      <c r="B11" s="282">
        <v>1068</v>
      </c>
      <c r="C11" s="284">
        <v>900</v>
      </c>
      <c r="D11" s="284">
        <v>168</v>
      </c>
    </row>
    <row r="12" spans="1:4" ht="15" thickBot="1">
      <c r="A12" s="98" t="s">
        <v>8</v>
      </c>
      <c r="B12" s="282">
        <v>1623</v>
      </c>
      <c r="C12" s="283">
        <v>1352</v>
      </c>
      <c r="D12" s="283">
        <v>271</v>
      </c>
    </row>
    <row r="13" spans="1:4" ht="15" thickBot="1">
      <c r="A13" s="98" t="s">
        <v>9</v>
      </c>
      <c r="B13" s="282">
        <v>20806</v>
      </c>
      <c r="C13" s="283">
        <v>17713</v>
      </c>
      <c r="D13" s="283">
        <v>3093</v>
      </c>
    </row>
    <row r="14" spans="1:4" ht="15" thickBot="1">
      <c r="A14" s="98" t="s">
        <v>10</v>
      </c>
      <c r="B14" s="282">
        <v>1993</v>
      </c>
      <c r="C14" s="283">
        <v>1651</v>
      </c>
      <c r="D14" s="283">
        <v>342</v>
      </c>
    </row>
    <row r="15" spans="1:4" ht="15" thickBot="1">
      <c r="A15" s="98" t="s">
        <v>11</v>
      </c>
      <c r="B15" s="282">
        <v>8556</v>
      </c>
      <c r="C15" s="283">
        <v>7287</v>
      </c>
      <c r="D15" s="283">
        <v>1269</v>
      </c>
    </row>
    <row r="16" spans="1:4" ht="15" thickBot="1">
      <c r="A16" s="98" t="s">
        <v>12</v>
      </c>
      <c r="B16" s="282">
        <v>8072</v>
      </c>
      <c r="C16" s="283">
        <v>6966</v>
      </c>
      <c r="D16" s="283">
        <v>1106</v>
      </c>
    </row>
    <row r="17" spans="1:4" ht="15" thickBot="1">
      <c r="A17" s="98" t="s">
        <v>13</v>
      </c>
      <c r="B17" s="282">
        <v>7938</v>
      </c>
      <c r="C17" s="283">
        <v>6463</v>
      </c>
      <c r="D17" s="283">
        <v>1475</v>
      </c>
    </row>
    <row r="18" spans="1:4" ht="15" thickBot="1">
      <c r="A18" s="98" t="s">
        <v>14</v>
      </c>
      <c r="B18" s="282">
        <v>60499</v>
      </c>
      <c r="C18" s="283">
        <v>51702</v>
      </c>
      <c r="D18" s="283">
        <v>8797</v>
      </c>
    </row>
    <row r="19" spans="1:4" ht="15" thickBot="1">
      <c r="A19" s="98" t="s">
        <v>15</v>
      </c>
      <c r="B19" s="282">
        <v>3506</v>
      </c>
      <c r="C19" s="283">
        <v>2966</v>
      </c>
      <c r="D19" s="283">
        <v>540</v>
      </c>
    </row>
    <row r="20" spans="1:4" ht="15" thickBot="1">
      <c r="A20" s="98" t="s">
        <v>16</v>
      </c>
      <c r="B20" s="282">
        <v>16008</v>
      </c>
      <c r="C20" s="283">
        <v>13336</v>
      </c>
      <c r="D20" s="283">
        <v>2672</v>
      </c>
    </row>
    <row r="21" spans="1:4" ht="15" thickBot="1">
      <c r="A21" s="98" t="s">
        <v>17</v>
      </c>
      <c r="B21" s="282">
        <v>9482</v>
      </c>
      <c r="C21" s="283">
        <v>7362</v>
      </c>
      <c r="D21" s="281">
        <v>2120</v>
      </c>
    </row>
    <row r="22" spans="1:4" ht="15" thickBot="1">
      <c r="A22" s="98" t="s">
        <v>18</v>
      </c>
      <c r="B22" s="282">
        <v>14100</v>
      </c>
      <c r="C22" s="283">
        <v>11838</v>
      </c>
      <c r="D22" s="283">
        <v>2262</v>
      </c>
    </row>
    <row r="23" spans="1:4" ht="15" thickBot="1">
      <c r="A23" s="98" t="s">
        <v>19</v>
      </c>
      <c r="B23" s="282">
        <v>7152</v>
      </c>
      <c r="C23" s="283">
        <v>5655</v>
      </c>
      <c r="D23" s="283">
        <v>1497</v>
      </c>
    </row>
    <row r="24" spans="1:4" ht="15" thickBot="1">
      <c r="A24" s="98" t="s">
        <v>20</v>
      </c>
      <c r="B24" s="282">
        <v>1842</v>
      </c>
      <c r="C24" s="283">
        <v>1560</v>
      </c>
      <c r="D24" s="283">
        <v>282</v>
      </c>
    </row>
    <row r="25" spans="1:4" ht="15" thickBot="1">
      <c r="A25" s="98" t="s">
        <v>21</v>
      </c>
      <c r="B25" s="282">
        <v>8697</v>
      </c>
      <c r="C25" s="283">
        <v>6892</v>
      </c>
      <c r="D25" s="283">
        <v>1805</v>
      </c>
    </row>
    <row r="26" spans="1:4" ht="15" thickBot="1">
      <c r="A26" s="98" t="s">
        <v>22</v>
      </c>
      <c r="B26" s="282">
        <v>74258</v>
      </c>
      <c r="C26" s="283">
        <v>62751</v>
      </c>
      <c r="D26" s="283">
        <v>11507</v>
      </c>
    </row>
    <row r="27" spans="1:4" ht="15" thickBot="1">
      <c r="A27" s="98" t="s">
        <v>23</v>
      </c>
      <c r="B27" s="282">
        <v>5733</v>
      </c>
      <c r="C27" s="283">
        <v>4560</v>
      </c>
      <c r="D27" s="284">
        <v>1173</v>
      </c>
    </row>
    <row r="28" spans="1:4" ht="15" thickBot="1">
      <c r="A28" s="98" t="s">
        <v>24</v>
      </c>
      <c r="B28" s="282">
        <v>3961</v>
      </c>
      <c r="C28" s="283">
        <v>3125</v>
      </c>
      <c r="D28" s="283">
        <v>836</v>
      </c>
    </row>
    <row r="29" spans="1:4" ht="15" thickBot="1">
      <c r="A29" s="98" t="s">
        <v>25</v>
      </c>
      <c r="B29" s="282">
        <v>3399</v>
      </c>
      <c r="C29" s="283">
        <v>2802</v>
      </c>
      <c r="D29" s="283">
        <v>597</v>
      </c>
    </row>
    <row r="30" spans="1:4" ht="15" thickBot="1">
      <c r="A30" s="98" t="s">
        <v>26</v>
      </c>
      <c r="B30" s="282">
        <v>1614</v>
      </c>
      <c r="C30" s="283">
        <v>1337</v>
      </c>
      <c r="D30" s="283">
        <v>277</v>
      </c>
    </row>
    <row r="31" spans="1:4" ht="15" thickBot="1">
      <c r="A31" s="98" t="s">
        <v>27</v>
      </c>
      <c r="B31" s="282">
        <v>9170</v>
      </c>
      <c r="C31" s="283">
        <v>7653</v>
      </c>
      <c r="D31" s="283">
        <v>1517</v>
      </c>
    </row>
    <row r="32" spans="1:4" ht="15" thickBot="1">
      <c r="A32" s="98" t="s">
        <v>28</v>
      </c>
      <c r="B32" s="285">
        <v>991</v>
      </c>
      <c r="C32" s="284">
        <v>861</v>
      </c>
      <c r="D32" s="283">
        <v>130</v>
      </c>
    </row>
    <row r="33" spans="1:4" ht="15" thickBot="1">
      <c r="A33" s="98" t="s">
        <v>29</v>
      </c>
      <c r="B33" s="282">
        <v>4705</v>
      </c>
      <c r="C33" s="283">
        <v>3871</v>
      </c>
      <c r="D33" s="283">
        <v>834</v>
      </c>
    </row>
    <row r="34" spans="1:4" ht="15" thickBot="1">
      <c r="A34" s="98" t="s">
        <v>30</v>
      </c>
      <c r="B34" s="282">
        <v>3342</v>
      </c>
      <c r="C34" s="283">
        <v>2843</v>
      </c>
      <c r="D34" s="283">
        <v>499</v>
      </c>
    </row>
    <row r="35" spans="1:4" ht="15" thickBot="1">
      <c r="A35" s="98" t="s">
        <v>31</v>
      </c>
      <c r="B35" s="285">
        <v>713</v>
      </c>
      <c r="C35" s="284">
        <v>575</v>
      </c>
      <c r="D35" s="283">
        <v>138</v>
      </c>
    </row>
    <row r="36" spans="1:4" ht="14.25">
      <c r="A36" s="99" t="s">
        <v>234</v>
      </c>
      <c r="B36" s="286">
        <v>348256</v>
      </c>
      <c r="C36" s="287">
        <v>289639</v>
      </c>
      <c r="D36" s="287">
        <v>58617</v>
      </c>
    </row>
    <row r="37" spans="1:4">
      <c r="B37" s="290"/>
      <c r="C37" s="290"/>
    </row>
    <row r="38" spans="1:4" ht="12.75" customHeight="1">
      <c r="A38" s="558" t="s">
        <v>747</v>
      </c>
      <c r="B38" s="558"/>
      <c r="C38" s="558"/>
      <c r="D38" s="290"/>
    </row>
    <row r="39" spans="1:4">
      <c r="A39" s="558"/>
      <c r="B39" s="558"/>
      <c r="C39" s="558"/>
      <c r="D39" s="290"/>
    </row>
    <row r="40" spans="1:4">
      <c r="A40" s="558"/>
      <c r="B40" s="558"/>
      <c r="C40" s="558"/>
      <c r="D40" s="290"/>
    </row>
    <row r="41" spans="1:4">
      <c r="A41" s="558"/>
      <c r="B41" s="558"/>
      <c r="C41" s="558"/>
      <c r="D41" s="290"/>
    </row>
    <row r="42" spans="1:4">
      <c r="A42" s="558"/>
      <c r="B42" s="558"/>
      <c r="C42" s="558"/>
      <c r="D42" s="290"/>
    </row>
    <row r="43" spans="1:4">
      <c r="A43" s="558"/>
      <c r="B43" s="558"/>
      <c r="C43" s="558"/>
      <c r="D43" s="290"/>
    </row>
    <row r="44" spans="1:4">
      <c r="A44" s="558"/>
      <c r="B44" s="558"/>
      <c r="C44" s="558"/>
      <c r="D44" s="290"/>
    </row>
    <row r="45" spans="1:4">
      <c r="A45" s="558"/>
      <c r="B45" s="558"/>
      <c r="C45" s="558"/>
    </row>
    <row r="46" spans="1:4">
      <c r="A46" s="558"/>
      <c r="B46" s="558"/>
      <c r="C46" s="558"/>
    </row>
    <row r="47" spans="1:4">
      <c r="A47" s="558"/>
      <c r="B47" s="558"/>
      <c r="C47" s="558"/>
    </row>
    <row r="48" spans="1:4">
      <c r="A48" s="558"/>
      <c r="B48" s="558"/>
      <c r="C48" s="558"/>
      <c r="D48" s="290"/>
    </row>
    <row r="49" spans="1:5">
      <c r="A49" s="558"/>
      <c r="B49" s="558"/>
      <c r="C49" s="558"/>
    </row>
    <row r="50" spans="1:5">
      <c r="C50" s="290"/>
      <c r="D50" s="290"/>
    </row>
    <row r="52" spans="1:5" ht="15">
      <c r="A52" s="559" t="s">
        <v>557</v>
      </c>
      <c r="B52" s="559"/>
      <c r="C52" s="559"/>
      <c r="D52" s="559"/>
      <c r="E52" s="559"/>
    </row>
    <row r="53" spans="1:5">
      <c r="A53" s="557" t="s">
        <v>231</v>
      </c>
      <c r="B53" s="557"/>
    </row>
    <row r="54" spans="1:5" s="288" customFormat="1" ht="47.25" customHeight="1">
      <c r="A54" s="320" t="s">
        <v>554</v>
      </c>
      <c r="B54" s="320"/>
      <c r="C54" s="478" t="s">
        <v>745</v>
      </c>
      <c r="D54" s="425" t="s">
        <v>746</v>
      </c>
      <c r="E54" s="425" t="s">
        <v>556</v>
      </c>
    </row>
    <row r="55" spans="1:5" ht="15">
      <c r="A55" s="561" t="s">
        <v>505</v>
      </c>
      <c r="B55" s="561"/>
    </row>
    <row r="56" spans="1:5" ht="29.25" customHeight="1">
      <c r="A56" s="556" t="s">
        <v>506</v>
      </c>
      <c r="B56" s="556"/>
      <c r="C56" s="485">
        <v>9514</v>
      </c>
      <c r="D56" s="479">
        <v>9509</v>
      </c>
      <c r="E56" s="480">
        <f t="shared" ref="E56:E77" si="0">((D56-C56)/C56)*100</f>
        <v>-5.2554130754677311E-2</v>
      </c>
    </row>
    <row r="57" spans="1:5" ht="15" customHeight="1">
      <c r="A57" s="556" t="s">
        <v>507</v>
      </c>
      <c r="B57" s="556"/>
      <c r="C57" s="486">
        <v>102</v>
      </c>
      <c r="D57" s="474">
        <v>100</v>
      </c>
      <c r="E57" s="289">
        <f t="shared" si="0"/>
        <v>-1.9607843137254901</v>
      </c>
    </row>
    <row r="58" spans="1:5" ht="15" customHeight="1">
      <c r="A58" s="556" t="s">
        <v>508</v>
      </c>
      <c r="B58" s="556"/>
      <c r="C58" s="487">
        <v>12071</v>
      </c>
      <c r="D58" s="473">
        <v>12114</v>
      </c>
      <c r="E58" s="289">
        <f t="shared" si="0"/>
        <v>0.35622566481650236</v>
      </c>
    </row>
    <row r="59" spans="1:5" ht="29.25" customHeight="1">
      <c r="A59" s="556" t="s">
        <v>509</v>
      </c>
      <c r="B59" s="556"/>
      <c r="C59" s="486">
        <v>398</v>
      </c>
      <c r="D59" s="474">
        <v>396</v>
      </c>
      <c r="E59" s="289">
        <f t="shared" si="0"/>
        <v>-0.50251256281407031</v>
      </c>
    </row>
    <row r="60" spans="1:5" ht="43.5" customHeight="1">
      <c r="A60" s="556" t="s">
        <v>510</v>
      </c>
      <c r="B60" s="556"/>
      <c r="C60" s="487">
        <v>3695</v>
      </c>
      <c r="D60" s="473">
        <v>3704</v>
      </c>
      <c r="E60" s="289">
        <f t="shared" si="0"/>
        <v>0.24357239512855211</v>
      </c>
    </row>
    <row r="61" spans="1:5" ht="15" customHeight="1">
      <c r="A61" s="556" t="s">
        <v>511</v>
      </c>
      <c r="B61" s="556"/>
      <c r="C61" s="487">
        <v>23186</v>
      </c>
      <c r="D61" s="473">
        <v>23022</v>
      </c>
      <c r="E61" s="289">
        <f t="shared" si="0"/>
        <v>-0.70732338480117307</v>
      </c>
    </row>
    <row r="62" spans="1:5" ht="43.5" customHeight="1">
      <c r="A62" s="556" t="s">
        <v>512</v>
      </c>
      <c r="B62" s="556"/>
      <c r="C62" s="487">
        <v>64757</v>
      </c>
      <c r="D62" s="473">
        <v>66043</v>
      </c>
      <c r="E62" s="289">
        <f t="shared" si="0"/>
        <v>1.9858856957548989</v>
      </c>
    </row>
    <row r="63" spans="1:5" ht="15" customHeight="1">
      <c r="A63" s="556" t="s">
        <v>513</v>
      </c>
      <c r="B63" s="556"/>
      <c r="C63" s="487">
        <v>18083</v>
      </c>
      <c r="D63" s="473">
        <v>18350</v>
      </c>
      <c r="E63" s="289">
        <f t="shared" si="0"/>
        <v>1.4765249129016202</v>
      </c>
    </row>
    <row r="64" spans="1:5" ht="15" customHeight="1">
      <c r="A64" s="556" t="s">
        <v>514</v>
      </c>
      <c r="B64" s="556"/>
      <c r="C64" s="487">
        <v>56758</v>
      </c>
      <c r="D64" s="473">
        <v>57732</v>
      </c>
      <c r="E64" s="289">
        <f t="shared" si="0"/>
        <v>1.7160576482610383</v>
      </c>
    </row>
    <row r="65" spans="1:9" ht="15" customHeight="1">
      <c r="A65" s="556" t="s">
        <v>515</v>
      </c>
      <c r="B65" s="556"/>
      <c r="C65" s="487">
        <v>5941</v>
      </c>
      <c r="D65" s="473">
        <v>6017</v>
      </c>
      <c r="E65" s="289">
        <f t="shared" si="0"/>
        <v>1.27924591819559</v>
      </c>
    </row>
    <row r="66" spans="1:9" ht="29.25" customHeight="1">
      <c r="A66" s="556" t="s">
        <v>516</v>
      </c>
      <c r="B66" s="556"/>
      <c r="C66" s="487">
        <v>4164</v>
      </c>
      <c r="D66" s="473">
        <v>4130</v>
      </c>
      <c r="E66" s="289">
        <f t="shared" si="0"/>
        <v>-0.81652257444764653</v>
      </c>
    </row>
    <row r="67" spans="1:9" ht="15" customHeight="1">
      <c r="A67" s="556" t="s">
        <v>517</v>
      </c>
      <c r="B67" s="556"/>
      <c r="C67" s="487">
        <v>3882</v>
      </c>
      <c r="D67" s="473">
        <v>3943</v>
      </c>
      <c r="E67" s="289">
        <f t="shared" si="0"/>
        <v>1.5713549716640907</v>
      </c>
    </row>
    <row r="68" spans="1:9" ht="29.25" customHeight="1">
      <c r="A68" s="556" t="s">
        <v>518</v>
      </c>
      <c r="B68" s="556"/>
      <c r="C68" s="487">
        <v>15175</v>
      </c>
      <c r="D68" s="473">
        <v>15365</v>
      </c>
      <c r="E68" s="289">
        <f t="shared" si="0"/>
        <v>1.2520593080724876</v>
      </c>
    </row>
    <row r="69" spans="1:9" ht="29.25" customHeight="1">
      <c r="A69" s="556" t="s">
        <v>519</v>
      </c>
      <c r="B69" s="556"/>
      <c r="C69" s="487">
        <v>26866</v>
      </c>
      <c r="D69" s="473">
        <v>26910</v>
      </c>
      <c r="E69" s="289">
        <f t="shared" si="0"/>
        <v>0.163775776073848</v>
      </c>
    </row>
    <row r="70" spans="1:9" ht="29.25" customHeight="1">
      <c r="A70" s="556" t="s">
        <v>520</v>
      </c>
      <c r="B70" s="556"/>
      <c r="C70" s="487">
        <v>19229</v>
      </c>
      <c r="D70" s="473">
        <v>19552</v>
      </c>
      <c r="E70" s="289">
        <f t="shared" si="0"/>
        <v>1.6797545374174425</v>
      </c>
    </row>
    <row r="71" spans="1:9" ht="15" customHeight="1">
      <c r="A71" s="556" t="s">
        <v>521</v>
      </c>
      <c r="B71" s="556"/>
      <c r="C71" s="487">
        <v>21608</v>
      </c>
      <c r="D71" s="473">
        <v>21940</v>
      </c>
      <c r="E71" s="289">
        <f t="shared" si="0"/>
        <v>1.5364679748241392</v>
      </c>
    </row>
    <row r="72" spans="1:9" ht="29.25" customHeight="1">
      <c r="A72" s="556" t="s">
        <v>522</v>
      </c>
      <c r="B72" s="556"/>
      <c r="C72" s="487">
        <v>35834</v>
      </c>
      <c r="D72" s="473">
        <v>35286</v>
      </c>
      <c r="E72" s="289">
        <f t="shared" si="0"/>
        <v>-1.5292738739744376</v>
      </c>
    </row>
    <row r="73" spans="1:9" ht="29.25" customHeight="1">
      <c r="A73" s="556" t="s">
        <v>523</v>
      </c>
      <c r="B73" s="556"/>
      <c r="C73" s="487">
        <v>7470</v>
      </c>
      <c r="D73" s="473">
        <v>7567</v>
      </c>
      <c r="E73" s="289">
        <f t="shared" si="0"/>
        <v>1.2985274431057565</v>
      </c>
    </row>
    <row r="74" spans="1:9" ht="15" customHeight="1">
      <c r="A74" s="556" t="s">
        <v>524</v>
      </c>
      <c r="B74" s="556"/>
      <c r="C74" s="487">
        <v>11470</v>
      </c>
      <c r="D74" s="473">
        <v>11540</v>
      </c>
      <c r="E74" s="289">
        <f t="shared" si="0"/>
        <v>0.61028770706190061</v>
      </c>
    </row>
    <row r="75" spans="1:9" ht="43.5" customHeight="1">
      <c r="A75" s="556" t="s">
        <v>525</v>
      </c>
      <c r="B75" s="556"/>
      <c r="C75" s="487">
        <v>4996</v>
      </c>
      <c r="D75" s="473">
        <v>4966</v>
      </c>
      <c r="E75" s="289">
        <f t="shared" si="0"/>
        <v>-0.60048038430744599</v>
      </c>
    </row>
    <row r="76" spans="1:9" ht="29.25" customHeight="1">
      <c r="A76" s="556" t="s">
        <v>526</v>
      </c>
      <c r="B76" s="556"/>
      <c r="C76" s="488">
        <v>71</v>
      </c>
      <c r="D76" s="481">
        <v>70</v>
      </c>
      <c r="E76" s="482">
        <f t="shared" si="0"/>
        <v>-1.4084507042253522</v>
      </c>
    </row>
    <row r="77" spans="1:9" ht="15" customHeight="1">
      <c r="A77" s="563" t="s">
        <v>527</v>
      </c>
      <c r="B77" s="563"/>
      <c r="C77" s="483">
        <v>345270</v>
      </c>
      <c r="D77" s="483">
        <v>348256</v>
      </c>
      <c r="E77" s="484">
        <f t="shared" si="0"/>
        <v>0.86483042256784537</v>
      </c>
    </row>
    <row r="78" spans="1:9">
      <c r="A78" s="560" t="s">
        <v>227</v>
      </c>
      <c r="B78" s="560"/>
      <c r="C78" s="560"/>
    </row>
    <row r="79" spans="1:9">
      <c r="A79" s="560" t="s">
        <v>226</v>
      </c>
      <c r="B79" s="560"/>
      <c r="C79" s="560"/>
      <c r="E79" s="290"/>
    </row>
    <row r="80" spans="1:9" ht="12.75" customHeight="1">
      <c r="A80" s="564" t="s">
        <v>225</v>
      </c>
      <c r="B80" s="564"/>
      <c r="C80" s="564"/>
      <c r="E80" s="290"/>
      <c r="I80" s="290"/>
    </row>
    <row r="81" spans="1:7">
      <c r="A81" s="560" t="s">
        <v>528</v>
      </c>
      <c r="B81" s="560"/>
      <c r="C81" s="560"/>
      <c r="E81" s="290"/>
      <c r="G81" s="321"/>
    </row>
    <row r="82" spans="1:7" ht="30.75" customHeight="1">
      <c r="A82" s="562" t="s">
        <v>529</v>
      </c>
      <c r="B82" s="562"/>
      <c r="C82" s="562"/>
      <c r="E82" s="290"/>
      <c r="G82" s="290"/>
    </row>
    <row r="83" spans="1:7">
      <c r="A83" s="396" t="s">
        <v>492</v>
      </c>
    </row>
    <row r="84" spans="1:7" ht="15">
      <c r="B84" s="423"/>
    </row>
    <row r="85" spans="1:7" ht="15">
      <c r="A85" s="10" t="s">
        <v>224</v>
      </c>
      <c r="B85" s="423"/>
    </row>
    <row r="86" spans="1:7" ht="15">
      <c r="A86" s="10" t="s">
        <v>48</v>
      </c>
      <c r="B86" s="423"/>
    </row>
    <row r="107" spans="5:5">
      <c r="E107" s="291"/>
    </row>
  </sheetData>
  <sheetProtection password="CCE3" sheet="1" objects="1" scenarios="1"/>
  <mergeCells count="34">
    <mergeCell ref="A82:C82"/>
    <mergeCell ref="A77:B77"/>
    <mergeCell ref="A78:C78"/>
    <mergeCell ref="A80:C80"/>
    <mergeCell ref="A81:C81"/>
    <mergeCell ref="A59:B59"/>
    <mergeCell ref="A79:C79"/>
    <mergeCell ref="A55:B55"/>
    <mergeCell ref="A56:B56"/>
    <mergeCell ref="A73:B73"/>
    <mergeCell ref="A74:B74"/>
    <mergeCell ref="A75:B75"/>
    <mergeCell ref="A76:B76"/>
    <mergeCell ref="A67:B67"/>
    <mergeCell ref="A68:B68"/>
    <mergeCell ref="A69:B69"/>
    <mergeCell ref="A70:B70"/>
    <mergeCell ref="A71:B71"/>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s>
  <pageMargins left="0.75" right="0.75" top="1" bottom="1" header="0.5" footer="0.5"/>
  <pageSetup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showGridLines="0" zoomScale="90" zoomScaleNormal="90" workbookViewId="0">
      <selection activeCell="D37" sqref="D37"/>
    </sheetView>
  </sheetViews>
  <sheetFormatPr baseColWidth="10" defaultRowHeight="15"/>
  <cols>
    <col min="1" max="1" width="58.140625" customWidth="1"/>
    <col min="2" max="2" width="24.5703125" customWidth="1"/>
  </cols>
  <sheetData>
    <row r="1" spans="1:2" ht="42.75" customHeight="1">
      <c r="A1" s="566" t="s">
        <v>559</v>
      </c>
      <c r="B1" s="566"/>
    </row>
    <row r="2" spans="1:2" ht="15.75" thickBot="1">
      <c r="A2" s="557" t="s">
        <v>489</v>
      </c>
      <c r="B2" s="567"/>
    </row>
    <row r="3" spans="1:2" ht="15.75" thickBot="1">
      <c r="A3" s="99" t="s">
        <v>490</v>
      </c>
      <c r="B3" s="344" t="s">
        <v>727</v>
      </c>
    </row>
    <row r="4" spans="1:2" ht="20.25" customHeight="1" thickBot="1">
      <c r="A4" s="313" t="s">
        <v>542</v>
      </c>
      <c r="B4" s="269">
        <v>1015</v>
      </c>
    </row>
    <row r="5" spans="1:2" ht="57.75" thickBot="1">
      <c r="A5" s="313" t="s">
        <v>543</v>
      </c>
      <c r="B5" s="270">
        <v>1302</v>
      </c>
    </row>
    <row r="6" spans="1:2" ht="25.5" customHeight="1" thickBot="1">
      <c r="A6" s="313" t="s">
        <v>109</v>
      </c>
      <c r="B6" s="270">
        <v>2484</v>
      </c>
    </row>
    <row r="7" spans="1:2" ht="25.5" customHeight="1" thickBot="1">
      <c r="A7" s="313" t="s">
        <v>544</v>
      </c>
      <c r="B7" s="270">
        <v>22199</v>
      </c>
    </row>
    <row r="8" spans="1:2" s="437" customFormat="1" ht="29.25" thickBot="1">
      <c r="A8" s="312" t="s">
        <v>673</v>
      </c>
      <c r="B8" s="270">
        <v>923</v>
      </c>
    </row>
    <row r="9" spans="1:2" s="437" customFormat="1" ht="29.25" thickBot="1">
      <c r="A9" s="312" t="s">
        <v>674</v>
      </c>
      <c r="B9" s="270">
        <v>1516</v>
      </c>
    </row>
    <row r="10" spans="1:2" s="437" customFormat="1" ht="29.25" thickBot="1">
      <c r="A10" s="312" t="s">
        <v>675</v>
      </c>
      <c r="B10" s="270">
        <v>4184</v>
      </c>
    </row>
    <row r="11" spans="1:2" s="437" customFormat="1" ht="15.75" thickBot="1">
      <c r="A11" s="312" t="s">
        <v>676</v>
      </c>
      <c r="B11" s="270">
        <v>1265</v>
      </c>
    </row>
    <row r="12" spans="1:2" s="437" customFormat="1" ht="15.75" thickBot="1">
      <c r="A12" s="312" t="s">
        <v>677</v>
      </c>
      <c r="B12" s="270">
        <v>64</v>
      </c>
    </row>
    <row r="13" spans="1:2" s="437" customFormat="1" ht="15.75" thickBot="1">
      <c r="A13" s="312" t="s">
        <v>678</v>
      </c>
      <c r="B13" s="270">
        <v>16</v>
      </c>
    </row>
    <row r="14" spans="1:2" s="437" customFormat="1" ht="15.75" thickBot="1">
      <c r="A14" s="312" t="s">
        <v>679</v>
      </c>
      <c r="B14" s="270">
        <v>235</v>
      </c>
    </row>
    <row r="15" spans="1:2" s="437" customFormat="1" ht="15.75" thickBot="1">
      <c r="A15" s="312" t="s">
        <v>680</v>
      </c>
      <c r="B15" s="270">
        <v>29</v>
      </c>
    </row>
    <row r="16" spans="1:2" s="437" customFormat="1" ht="15.75" thickBot="1">
      <c r="A16" s="312" t="s">
        <v>110</v>
      </c>
      <c r="B16" s="270">
        <v>4657</v>
      </c>
    </row>
    <row r="17" spans="1:2" s="437" customFormat="1" ht="15.75" thickBot="1">
      <c r="A17" s="312" t="s">
        <v>681</v>
      </c>
      <c r="B17" s="270">
        <v>36</v>
      </c>
    </row>
    <row r="18" spans="1:2" s="437" customFormat="1" ht="57.75" thickBot="1">
      <c r="A18" s="312" t="s">
        <v>682</v>
      </c>
      <c r="B18" s="270">
        <v>109</v>
      </c>
    </row>
    <row r="19" spans="1:2" s="437" customFormat="1" ht="15.75" thickBot="1">
      <c r="A19" s="312" t="s">
        <v>658</v>
      </c>
      <c r="B19" s="270">
        <v>60</v>
      </c>
    </row>
    <row r="20" spans="1:2" s="437" customFormat="1" ht="43.5" thickBot="1">
      <c r="A20" s="312" t="s">
        <v>659</v>
      </c>
      <c r="B20" s="270">
        <v>259</v>
      </c>
    </row>
    <row r="21" spans="1:2" s="437" customFormat="1" ht="29.25" thickBot="1">
      <c r="A21" s="312" t="s">
        <v>683</v>
      </c>
      <c r="B21" s="270">
        <v>40</v>
      </c>
    </row>
    <row r="22" spans="1:2" s="437" customFormat="1" ht="29.25" thickBot="1">
      <c r="A22" s="312" t="s">
        <v>684</v>
      </c>
      <c r="B22" s="270">
        <v>52</v>
      </c>
    </row>
    <row r="23" spans="1:2" s="437" customFormat="1" ht="29.25" thickBot="1">
      <c r="A23" s="312" t="s">
        <v>685</v>
      </c>
      <c r="B23" s="270">
        <v>240</v>
      </c>
    </row>
    <row r="24" spans="1:2" s="437" customFormat="1" ht="15.75" thickBot="1">
      <c r="A24" s="312" t="s">
        <v>294</v>
      </c>
      <c r="B24" s="270">
        <v>807</v>
      </c>
    </row>
    <row r="25" spans="1:2" s="437" customFormat="1" ht="43.5" thickBot="1">
      <c r="A25" s="312" t="s">
        <v>686</v>
      </c>
      <c r="B25" s="270">
        <v>1066</v>
      </c>
    </row>
    <row r="26" spans="1:2" s="437" customFormat="1" ht="29.25" thickBot="1">
      <c r="A26" s="312" t="s">
        <v>687</v>
      </c>
      <c r="B26" s="270">
        <v>246</v>
      </c>
    </row>
    <row r="27" spans="1:2" s="437" customFormat="1" ht="15.75" thickBot="1">
      <c r="A27" s="312" t="s">
        <v>660</v>
      </c>
      <c r="B27" s="270">
        <v>41</v>
      </c>
    </row>
    <row r="28" spans="1:2" s="437" customFormat="1" ht="15.75" thickBot="1">
      <c r="A28" s="312" t="s">
        <v>688</v>
      </c>
      <c r="B28" s="270">
        <v>171</v>
      </c>
    </row>
    <row r="29" spans="1:2" s="437" customFormat="1" ht="29.25" thickBot="1">
      <c r="A29" s="312" t="s">
        <v>689</v>
      </c>
      <c r="B29" s="270">
        <v>280</v>
      </c>
    </row>
    <row r="30" spans="1:2" s="437" customFormat="1" ht="15.75" thickBot="1">
      <c r="A30" s="312" t="s">
        <v>296</v>
      </c>
      <c r="B30" s="270">
        <v>224</v>
      </c>
    </row>
    <row r="31" spans="1:2" s="437" customFormat="1" ht="15.75" thickBot="1">
      <c r="A31" s="312" t="s">
        <v>690</v>
      </c>
      <c r="B31" s="270">
        <v>38</v>
      </c>
    </row>
    <row r="32" spans="1:2" s="437" customFormat="1" ht="43.5" thickBot="1">
      <c r="A32" s="312" t="s">
        <v>691</v>
      </c>
      <c r="B32" s="270">
        <v>172</v>
      </c>
    </row>
    <row r="33" spans="1:6" s="437" customFormat="1" ht="57.75" thickBot="1">
      <c r="A33" s="312" t="s">
        <v>692</v>
      </c>
      <c r="B33" s="270">
        <v>964</v>
      </c>
    </row>
    <row r="34" spans="1:6" s="437" customFormat="1" ht="29.25" thickBot="1">
      <c r="A34" s="312" t="s">
        <v>545</v>
      </c>
      <c r="B34" s="270">
        <v>0</v>
      </c>
    </row>
    <row r="35" spans="1:6" s="437" customFormat="1" ht="15.75" thickBot="1">
      <c r="A35" s="312" t="s">
        <v>546</v>
      </c>
      <c r="B35" s="270">
        <v>663</v>
      </c>
    </row>
    <row r="36" spans="1:6" s="437" customFormat="1" ht="15.75" thickBot="1">
      <c r="A36" s="312" t="s">
        <v>693</v>
      </c>
      <c r="B36" s="270">
        <v>794</v>
      </c>
    </row>
    <row r="37" spans="1:6" s="437" customFormat="1" ht="15.75" thickBot="1">
      <c r="A37" s="312" t="s">
        <v>661</v>
      </c>
      <c r="B37" s="270">
        <v>189</v>
      </c>
    </row>
    <row r="38" spans="1:6" s="437" customFormat="1" ht="57.75" thickBot="1">
      <c r="A38" s="312" t="s">
        <v>694</v>
      </c>
      <c r="B38" s="270">
        <v>202</v>
      </c>
    </row>
    <row r="39" spans="1:6" s="437" customFormat="1" ht="29.25" thickBot="1">
      <c r="A39" s="312" t="s">
        <v>306</v>
      </c>
      <c r="B39" s="270">
        <v>486</v>
      </c>
    </row>
    <row r="40" spans="1:6" s="437" customFormat="1" ht="15.75" thickBot="1">
      <c r="A40" s="312" t="s">
        <v>695</v>
      </c>
      <c r="B40" s="270">
        <v>383</v>
      </c>
    </row>
    <row r="41" spans="1:6" s="437" customFormat="1" ht="29.25" thickBot="1">
      <c r="A41" s="312" t="s">
        <v>696</v>
      </c>
      <c r="B41" s="270">
        <v>107</v>
      </c>
    </row>
    <row r="42" spans="1:6" s="437" customFormat="1" ht="15.75" thickBot="1">
      <c r="A42" s="312" t="s">
        <v>697</v>
      </c>
      <c r="B42" s="270">
        <v>1166</v>
      </c>
    </row>
    <row r="43" spans="1:6" s="437" customFormat="1" ht="43.5" thickBot="1">
      <c r="A43" s="312" t="s">
        <v>547</v>
      </c>
      <c r="B43" s="270">
        <v>508</v>
      </c>
    </row>
    <row r="44" spans="1:6" s="437" customFormat="1" ht="29.25" thickBot="1">
      <c r="A44" s="312" t="s">
        <v>548</v>
      </c>
      <c r="B44" s="270">
        <v>7</v>
      </c>
    </row>
    <row r="45" spans="1:6" s="437" customFormat="1">
      <c r="A45" s="99" t="s">
        <v>491</v>
      </c>
      <c r="B45" s="311">
        <v>27000</v>
      </c>
      <c r="D45" s="6"/>
    </row>
    <row r="46" spans="1:6">
      <c r="C46" s="6"/>
      <c r="D46" s="6"/>
    </row>
    <row r="47" spans="1:6">
      <c r="A47" s="502" t="s">
        <v>748</v>
      </c>
      <c r="B47" s="502"/>
    </row>
    <row r="48" spans="1:6" ht="15" customHeight="1">
      <c r="A48" s="502"/>
      <c r="B48" s="502"/>
      <c r="F48" s="6"/>
    </row>
    <row r="49" spans="1:6">
      <c r="A49" s="502"/>
      <c r="B49" s="502"/>
      <c r="D49" s="418"/>
      <c r="E49" s="418"/>
      <c r="F49" s="6"/>
    </row>
    <row r="50" spans="1:6">
      <c r="A50" s="502"/>
      <c r="B50" s="502"/>
      <c r="D50" s="417"/>
      <c r="E50" s="417"/>
    </row>
    <row r="51" spans="1:6">
      <c r="A51" s="502"/>
      <c r="B51" s="502"/>
    </row>
    <row r="52" spans="1:6">
      <c r="A52" s="502"/>
      <c r="B52" s="502"/>
    </row>
    <row r="54" spans="1:6">
      <c r="A54" s="565" t="s">
        <v>227</v>
      </c>
      <c r="B54" s="542"/>
    </row>
    <row r="55" spans="1:6">
      <c r="A55" s="565" t="s">
        <v>492</v>
      </c>
      <c r="B55" s="542"/>
    </row>
    <row r="56" spans="1:6">
      <c r="A56" s="343" t="s">
        <v>558</v>
      </c>
      <c r="B56" s="272"/>
      <c r="C56" s="342"/>
    </row>
    <row r="58" spans="1:6">
      <c r="A58" s="10" t="s">
        <v>493</v>
      </c>
      <c r="B58" s="10"/>
    </row>
    <row r="59" spans="1:6">
      <c r="A59" s="10" t="s">
        <v>48</v>
      </c>
    </row>
  </sheetData>
  <sheetProtection password="CCE3" sheet="1" objects="1" scenarios="1"/>
  <mergeCells count="5">
    <mergeCell ref="A55:B55"/>
    <mergeCell ref="A1:B1"/>
    <mergeCell ref="A2:B2"/>
    <mergeCell ref="A54:B54"/>
    <mergeCell ref="A47:B52"/>
  </mergeCells>
  <pageMargins left="0.7" right="0.7" top="0.75" bottom="0.75" header="0.3" footer="0.3"/>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80" zoomScaleNormal="80" workbookViewId="0">
      <selection sqref="A1:F1"/>
    </sheetView>
  </sheetViews>
  <sheetFormatPr baseColWidth="10" defaultColWidth="9.140625" defaultRowHeight="12.75"/>
  <cols>
    <col min="1" max="1" width="39" style="96" customWidth="1"/>
    <col min="2" max="2" width="30.7109375" style="96" bestFit="1" customWidth="1"/>
    <col min="3" max="3" width="20.140625" style="96" bestFit="1" customWidth="1"/>
    <col min="4" max="4" width="19.85546875" style="96" bestFit="1" customWidth="1"/>
    <col min="5" max="5" width="26" style="96" bestFit="1" customWidth="1"/>
    <col min="6" max="6" width="22.140625" style="96" bestFit="1" customWidth="1"/>
    <col min="7" max="256" width="9.140625" style="96"/>
    <col min="257" max="257" width="39" style="96" customWidth="1"/>
    <col min="258" max="512" width="9.140625" style="96"/>
    <col min="513" max="513" width="39" style="96" customWidth="1"/>
    <col min="514" max="768" width="9.140625" style="96"/>
    <col min="769" max="769" width="39" style="96" customWidth="1"/>
    <col min="770" max="1024" width="9.140625" style="96"/>
    <col min="1025" max="1025" width="39" style="96" customWidth="1"/>
    <col min="1026" max="1280" width="9.140625" style="96"/>
    <col min="1281" max="1281" width="39" style="96" customWidth="1"/>
    <col min="1282" max="1536" width="9.140625" style="96"/>
    <col min="1537" max="1537" width="39" style="96" customWidth="1"/>
    <col min="1538" max="1792" width="9.140625" style="96"/>
    <col min="1793" max="1793" width="39" style="96" customWidth="1"/>
    <col min="1794" max="2048" width="9.140625" style="96"/>
    <col min="2049" max="2049" width="39" style="96" customWidth="1"/>
    <col min="2050" max="2304" width="9.140625" style="96"/>
    <col min="2305" max="2305" width="39" style="96" customWidth="1"/>
    <col min="2306" max="2560" width="9.140625" style="96"/>
    <col min="2561" max="2561" width="39" style="96" customWidth="1"/>
    <col min="2562" max="2816" width="9.140625" style="96"/>
    <col min="2817" max="2817" width="39" style="96" customWidth="1"/>
    <col min="2818" max="3072" width="9.140625" style="96"/>
    <col min="3073" max="3073" width="39" style="96" customWidth="1"/>
    <col min="3074" max="3328" width="9.140625" style="96"/>
    <col min="3329" max="3329" width="39" style="96" customWidth="1"/>
    <col min="3330" max="3584" width="9.140625" style="96"/>
    <col min="3585" max="3585" width="39" style="96" customWidth="1"/>
    <col min="3586" max="3840" width="9.140625" style="96"/>
    <col min="3841" max="3841" width="39" style="96" customWidth="1"/>
    <col min="3842" max="4096" width="9.140625" style="96"/>
    <col min="4097" max="4097" width="39" style="96" customWidth="1"/>
    <col min="4098" max="4352" width="9.140625" style="96"/>
    <col min="4353" max="4353" width="39" style="96" customWidth="1"/>
    <col min="4354" max="4608" width="9.140625" style="96"/>
    <col min="4609" max="4609" width="39" style="96" customWidth="1"/>
    <col min="4610" max="4864" width="9.140625" style="96"/>
    <col min="4865" max="4865" width="39" style="96" customWidth="1"/>
    <col min="4866" max="5120" width="9.140625" style="96"/>
    <col min="5121" max="5121" width="39" style="96" customWidth="1"/>
    <col min="5122" max="5376" width="9.140625" style="96"/>
    <col min="5377" max="5377" width="39" style="96" customWidth="1"/>
    <col min="5378" max="5632" width="9.140625" style="96"/>
    <col min="5633" max="5633" width="39" style="96" customWidth="1"/>
    <col min="5634" max="5888" width="9.140625" style="96"/>
    <col min="5889" max="5889" width="39" style="96" customWidth="1"/>
    <col min="5890" max="6144" width="9.140625" style="96"/>
    <col min="6145" max="6145" width="39" style="96" customWidth="1"/>
    <col min="6146" max="6400" width="9.140625" style="96"/>
    <col min="6401" max="6401" width="39" style="96" customWidth="1"/>
    <col min="6402" max="6656" width="9.140625" style="96"/>
    <col min="6657" max="6657" width="39" style="96" customWidth="1"/>
    <col min="6658" max="6912" width="9.140625" style="96"/>
    <col min="6913" max="6913" width="39" style="96" customWidth="1"/>
    <col min="6914" max="7168" width="9.140625" style="96"/>
    <col min="7169" max="7169" width="39" style="96" customWidth="1"/>
    <col min="7170" max="7424" width="9.140625" style="96"/>
    <col min="7425" max="7425" width="39" style="96" customWidth="1"/>
    <col min="7426" max="7680" width="9.140625" style="96"/>
    <col min="7681" max="7681" width="39" style="96" customWidth="1"/>
    <col min="7682" max="7936" width="9.140625" style="96"/>
    <col min="7937" max="7937" width="39" style="96" customWidth="1"/>
    <col min="7938" max="8192" width="9.140625" style="96"/>
    <col min="8193" max="8193" width="39" style="96" customWidth="1"/>
    <col min="8194" max="8448" width="9.140625" style="96"/>
    <col min="8449" max="8449" width="39" style="96" customWidth="1"/>
    <col min="8450" max="8704" width="9.140625" style="96"/>
    <col min="8705" max="8705" width="39" style="96" customWidth="1"/>
    <col min="8706" max="8960" width="9.140625" style="96"/>
    <col min="8961" max="8961" width="39" style="96" customWidth="1"/>
    <col min="8962" max="9216" width="9.140625" style="96"/>
    <col min="9217" max="9217" width="39" style="96" customWidth="1"/>
    <col min="9218" max="9472" width="9.140625" style="96"/>
    <col min="9473" max="9473" width="39" style="96" customWidth="1"/>
    <col min="9474" max="9728" width="9.140625" style="96"/>
    <col min="9729" max="9729" width="39" style="96" customWidth="1"/>
    <col min="9730" max="9984" width="9.140625" style="96"/>
    <col min="9985" max="9985" width="39" style="96" customWidth="1"/>
    <col min="9986" max="10240" width="9.140625" style="96"/>
    <col min="10241" max="10241" width="39" style="96" customWidth="1"/>
    <col min="10242" max="10496" width="9.140625" style="96"/>
    <col min="10497" max="10497" width="39" style="96" customWidth="1"/>
    <col min="10498" max="10752" width="9.140625" style="96"/>
    <col min="10753" max="10753" width="39" style="96" customWidth="1"/>
    <col min="10754" max="11008" width="9.140625" style="96"/>
    <col min="11009" max="11009" width="39" style="96" customWidth="1"/>
    <col min="11010" max="11264" width="9.140625" style="96"/>
    <col min="11265" max="11265" width="39" style="96" customWidth="1"/>
    <col min="11266" max="11520" width="9.140625" style="96"/>
    <col min="11521" max="11521" width="39" style="96" customWidth="1"/>
    <col min="11522" max="11776" width="9.140625" style="96"/>
    <col min="11777" max="11777" width="39" style="96" customWidth="1"/>
    <col min="11778" max="12032" width="9.140625" style="96"/>
    <col min="12033" max="12033" width="39" style="96" customWidth="1"/>
    <col min="12034" max="12288" width="9.140625" style="96"/>
    <col min="12289" max="12289" width="39" style="96" customWidth="1"/>
    <col min="12290" max="12544" width="9.140625" style="96"/>
    <col min="12545" max="12545" width="39" style="96" customWidth="1"/>
    <col min="12546" max="12800" width="9.140625" style="96"/>
    <col min="12801" max="12801" width="39" style="96" customWidth="1"/>
    <col min="12802" max="13056" width="9.140625" style="96"/>
    <col min="13057" max="13057" width="39" style="96" customWidth="1"/>
    <col min="13058" max="13312" width="9.140625" style="96"/>
    <col min="13313" max="13313" width="39" style="96" customWidth="1"/>
    <col min="13314" max="13568" width="9.140625" style="96"/>
    <col min="13569" max="13569" width="39" style="96" customWidth="1"/>
    <col min="13570" max="13824" width="9.140625" style="96"/>
    <col min="13825" max="13825" width="39" style="96" customWidth="1"/>
    <col min="13826" max="14080" width="9.140625" style="96"/>
    <col min="14081" max="14081" width="39" style="96" customWidth="1"/>
    <col min="14082" max="14336" width="9.140625" style="96"/>
    <col min="14337" max="14337" width="39" style="96" customWidth="1"/>
    <col min="14338" max="14592" width="9.140625" style="96"/>
    <col min="14593" max="14593" width="39" style="96" customWidth="1"/>
    <col min="14594" max="14848" width="9.140625" style="96"/>
    <col min="14849" max="14849" width="39" style="96" customWidth="1"/>
    <col min="14850" max="15104" width="9.140625" style="96"/>
    <col min="15105" max="15105" width="39" style="96" customWidth="1"/>
    <col min="15106" max="15360" width="9.140625" style="96"/>
    <col min="15361" max="15361" width="39" style="96" customWidth="1"/>
    <col min="15362" max="15616" width="9.140625" style="96"/>
    <col min="15617" max="15617" width="39" style="96" customWidth="1"/>
    <col min="15618" max="15872" width="9.140625" style="96"/>
    <col min="15873" max="15873" width="39" style="96" customWidth="1"/>
    <col min="15874" max="16128" width="9.140625" style="96"/>
    <col min="16129" max="16129" width="39" style="96" customWidth="1"/>
    <col min="16130" max="16384" width="9.140625" style="96"/>
  </cols>
  <sheetData>
    <row r="1" spans="1:7" ht="27" customHeight="1">
      <c r="A1" s="568" t="s">
        <v>669</v>
      </c>
      <c r="B1" s="569"/>
      <c r="C1" s="569"/>
      <c r="D1" s="569"/>
      <c r="E1" s="569"/>
      <c r="F1" s="569"/>
    </row>
    <row r="2" spans="1:7">
      <c r="A2" s="557" t="s">
        <v>235</v>
      </c>
      <c r="B2" s="567"/>
      <c r="C2" s="567"/>
      <c r="D2" s="567"/>
      <c r="E2" s="557"/>
      <c r="F2" s="567"/>
    </row>
    <row r="3" spans="1:7">
      <c r="B3" s="570" t="s">
        <v>711</v>
      </c>
      <c r="C3" s="570"/>
      <c r="D3" s="570"/>
      <c r="E3" s="570"/>
      <c r="F3" s="570"/>
    </row>
    <row r="4" spans="1:7" ht="18" customHeight="1">
      <c r="B4" s="237" t="s">
        <v>615</v>
      </c>
      <c r="C4" s="238" t="s">
        <v>269</v>
      </c>
      <c r="D4" s="238" t="s">
        <v>236</v>
      </c>
      <c r="E4" s="238" t="s">
        <v>616</v>
      </c>
      <c r="F4" s="238" t="s">
        <v>270</v>
      </c>
    </row>
    <row r="5" spans="1:7">
      <c r="A5" s="101" t="s">
        <v>237</v>
      </c>
      <c r="B5" s="398">
        <v>362.29</v>
      </c>
      <c r="C5" s="239">
        <v>209.71</v>
      </c>
      <c r="D5" s="239">
        <v>159.06</v>
      </c>
      <c r="E5" s="239">
        <v>50.65</v>
      </c>
      <c r="F5" s="240">
        <v>152.59</v>
      </c>
    </row>
    <row r="6" spans="1:7">
      <c r="A6" s="101" t="s">
        <v>238</v>
      </c>
      <c r="B6" s="399">
        <v>59.45</v>
      </c>
      <c r="C6" s="242">
        <v>34.67</v>
      </c>
      <c r="D6" s="242">
        <v>26.68</v>
      </c>
      <c r="E6" s="242">
        <v>7.99</v>
      </c>
      <c r="F6" s="243">
        <v>24.78</v>
      </c>
      <c r="G6" s="397"/>
    </row>
    <row r="7" spans="1:7">
      <c r="A7" s="101" t="s">
        <v>239</v>
      </c>
      <c r="B7" s="399">
        <v>16.07</v>
      </c>
      <c r="C7" s="242">
        <v>8.58</v>
      </c>
      <c r="D7" s="242">
        <v>6.77</v>
      </c>
      <c r="E7" s="242">
        <v>1.81</v>
      </c>
      <c r="F7" s="243">
        <v>7.49</v>
      </c>
      <c r="G7" s="397"/>
    </row>
    <row r="8" spans="1:7">
      <c r="A8" s="101" t="s">
        <v>240</v>
      </c>
      <c r="B8" s="399">
        <v>30.93</v>
      </c>
      <c r="C8" s="242">
        <v>17.5</v>
      </c>
      <c r="D8" s="242">
        <v>13.36</v>
      </c>
      <c r="E8" s="242">
        <v>4.1399999999999997</v>
      </c>
      <c r="F8" s="243">
        <v>13.43</v>
      </c>
      <c r="G8" s="397"/>
    </row>
    <row r="9" spans="1:7">
      <c r="A9" s="101" t="s">
        <v>241</v>
      </c>
      <c r="B9" s="399">
        <v>99.88</v>
      </c>
      <c r="C9" s="242">
        <v>56.4</v>
      </c>
      <c r="D9" s="242">
        <v>43.37</v>
      </c>
      <c r="E9" s="242">
        <v>13.03</v>
      </c>
      <c r="F9" s="243">
        <v>43.48</v>
      </c>
      <c r="G9" s="397"/>
    </row>
    <row r="10" spans="1:7">
      <c r="A10" s="101" t="s">
        <v>242</v>
      </c>
      <c r="B10" s="399">
        <v>74.83</v>
      </c>
      <c r="C10" s="242">
        <v>46.69</v>
      </c>
      <c r="D10" s="242">
        <v>35.49</v>
      </c>
      <c r="E10" s="242">
        <v>11.2</v>
      </c>
      <c r="F10" s="243">
        <v>28.14</v>
      </c>
      <c r="G10" s="397"/>
    </row>
    <row r="11" spans="1:7">
      <c r="A11" s="101" t="s">
        <v>243</v>
      </c>
      <c r="B11" s="399">
        <v>147.22999999999999</v>
      </c>
      <c r="C11" s="242">
        <v>90.08</v>
      </c>
      <c r="D11" s="242">
        <v>69.48</v>
      </c>
      <c r="E11" s="242">
        <v>20.59</v>
      </c>
      <c r="F11" s="243">
        <v>57.15</v>
      </c>
      <c r="G11" s="397"/>
    </row>
    <row r="12" spans="1:7">
      <c r="A12" s="101" t="s">
        <v>244</v>
      </c>
      <c r="B12" s="399">
        <v>48.86</v>
      </c>
      <c r="C12" s="242">
        <v>28.33</v>
      </c>
      <c r="D12" s="242">
        <v>22.02</v>
      </c>
      <c r="E12" s="242">
        <v>6.31</v>
      </c>
      <c r="F12" s="243">
        <v>20.53</v>
      </c>
      <c r="G12" s="397"/>
    </row>
    <row r="13" spans="1:7">
      <c r="A13" s="102" t="s">
        <v>267</v>
      </c>
      <c r="B13" s="399">
        <v>839.54</v>
      </c>
      <c r="C13" s="244">
        <v>491.96</v>
      </c>
      <c r="D13" s="244">
        <v>376.23</v>
      </c>
      <c r="E13" s="244">
        <v>115.73</v>
      </c>
      <c r="F13" s="245">
        <v>347.58</v>
      </c>
      <c r="G13" s="397"/>
    </row>
    <row r="14" spans="1:7">
      <c r="A14" s="103" t="s">
        <v>268</v>
      </c>
      <c r="B14" s="400">
        <v>1936.91</v>
      </c>
      <c r="C14" s="246">
        <v>1154.08</v>
      </c>
      <c r="D14" s="247">
        <v>878.32</v>
      </c>
      <c r="E14" s="247">
        <v>275.76</v>
      </c>
      <c r="F14" s="248">
        <v>782.83</v>
      </c>
      <c r="G14" s="397"/>
    </row>
    <row r="15" spans="1:7">
      <c r="B15" s="100"/>
      <c r="C15" s="100"/>
      <c r="D15" s="100"/>
      <c r="E15" s="100"/>
      <c r="F15" s="100"/>
    </row>
    <row r="16" spans="1:7">
      <c r="A16" s="560" t="s">
        <v>227</v>
      </c>
      <c r="B16" s="571"/>
      <c r="C16" s="571"/>
      <c r="D16" s="571"/>
      <c r="E16" s="571"/>
      <c r="F16" s="571"/>
    </row>
    <row r="17" spans="1:6">
      <c r="A17" s="96" t="s">
        <v>178</v>
      </c>
    </row>
    <row r="18" spans="1:6">
      <c r="A18" s="560" t="s">
        <v>245</v>
      </c>
      <c r="B18" s="571"/>
      <c r="C18" s="571"/>
      <c r="D18" s="571"/>
      <c r="E18" s="571"/>
      <c r="F18" s="571"/>
    </row>
    <row r="19" spans="1:6">
      <c r="A19" s="560" t="s">
        <v>246</v>
      </c>
      <c r="B19" s="571"/>
      <c r="C19" s="571"/>
      <c r="D19" s="571"/>
      <c r="E19" s="571"/>
      <c r="F19" s="571"/>
    </row>
    <row r="20" spans="1:6">
      <c r="A20" s="560" t="s">
        <v>247</v>
      </c>
      <c r="B20" s="571"/>
      <c r="C20" s="571"/>
      <c r="D20" s="571"/>
      <c r="E20" s="571"/>
      <c r="F20" s="571"/>
    </row>
    <row r="21" spans="1:6">
      <c r="A21" s="560" t="s">
        <v>248</v>
      </c>
      <c r="B21" s="571"/>
      <c r="C21" s="571"/>
      <c r="D21" s="571"/>
      <c r="E21" s="571"/>
      <c r="F21" s="571"/>
    </row>
    <row r="22" spans="1:6">
      <c r="A22" s="560" t="s">
        <v>249</v>
      </c>
      <c r="B22" s="571"/>
      <c r="C22" s="571"/>
      <c r="D22" s="571"/>
      <c r="E22" s="571"/>
      <c r="F22" s="571"/>
    </row>
    <row r="23" spans="1:6">
      <c r="A23" s="560" t="s">
        <v>250</v>
      </c>
      <c r="B23" s="571"/>
      <c r="C23" s="571"/>
      <c r="D23" s="571"/>
      <c r="E23" s="571"/>
      <c r="F23" s="571"/>
    </row>
    <row r="24" spans="1:6">
      <c r="A24" s="560" t="s">
        <v>251</v>
      </c>
      <c r="B24" s="571"/>
      <c r="C24" s="571"/>
      <c r="D24" s="571"/>
      <c r="E24" s="571"/>
      <c r="F24" s="571"/>
    </row>
    <row r="25" spans="1:6">
      <c r="A25" s="560" t="s">
        <v>252</v>
      </c>
      <c r="B25" s="571"/>
      <c r="C25" s="571"/>
      <c r="D25" s="571"/>
      <c r="E25" s="571"/>
      <c r="F25" s="571"/>
    </row>
    <row r="26" spans="1:6">
      <c r="A26" s="560" t="s">
        <v>253</v>
      </c>
      <c r="B26" s="571"/>
      <c r="C26" s="571"/>
      <c r="D26" s="571"/>
      <c r="E26" s="571"/>
      <c r="F26" s="571"/>
    </row>
    <row r="27" spans="1:6">
      <c r="A27" s="560" t="s">
        <v>254</v>
      </c>
      <c r="B27" s="571"/>
      <c r="C27" s="571"/>
      <c r="D27" s="571"/>
      <c r="E27" s="571"/>
      <c r="F27" s="571"/>
    </row>
    <row r="28" spans="1:6">
      <c r="A28" s="560" t="s">
        <v>255</v>
      </c>
      <c r="B28" s="571"/>
      <c r="C28" s="571"/>
      <c r="D28" s="571"/>
      <c r="E28" s="571"/>
      <c r="F28" s="571"/>
    </row>
    <row r="29" spans="1:6">
      <c r="A29" s="560" t="s">
        <v>256</v>
      </c>
      <c r="B29" s="571"/>
      <c r="C29" s="571"/>
      <c r="D29" s="571"/>
      <c r="E29" s="571"/>
      <c r="F29" s="571"/>
    </row>
    <row r="30" spans="1:6">
      <c r="A30" s="560" t="s">
        <v>257</v>
      </c>
      <c r="B30" s="571"/>
      <c r="C30" s="571"/>
      <c r="D30" s="571"/>
      <c r="E30" s="571"/>
      <c r="F30" s="571"/>
    </row>
    <row r="31" spans="1:6">
      <c r="A31" s="560" t="s">
        <v>258</v>
      </c>
      <c r="B31" s="571"/>
      <c r="C31" s="571"/>
      <c r="D31" s="571"/>
      <c r="E31" s="571"/>
      <c r="F31" s="571"/>
    </row>
    <row r="32" spans="1:6">
      <c r="A32" s="560" t="s">
        <v>259</v>
      </c>
      <c r="B32" s="571"/>
      <c r="C32" s="571"/>
      <c r="D32" s="571"/>
      <c r="E32" s="571"/>
      <c r="F32" s="571"/>
    </row>
    <row r="33" spans="1:6">
      <c r="A33" s="560" t="s">
        <v>260</v>
      </c>
      <c r="B33" s="571"/>
      <c r="C33" s="571"/>
      <c r="D33" s="571"/>
      <c r="E33" s="571"/>
      <c r="F33" s="571"/>
    </row>
    <row r="34" spans="1:6">
      <c r="A34" s="560" t="s">
        <v>261</v>
      </c>
      <c r="B34" s="571"/>
      <c r="C34" s="571"/>
      <c r="D34" s="571"/>
      <c r="E34" s="571"/>
      <c r="F34" s="571"/>
    </row>
    <row r="35" spans="1:6">
      <c r="A35" s="96" t="s">
        <v>178</v>
      </c>
    </row>
    <row r="36" spans="1:6">
      <c r="A36" s="10" t="s">
        <v>271</v>
      </c>
      <c r="B36" s="104"/>
      <c r="C36" s="104"/>
      <c r="D36" s="104"/>
      <c r="E36" s="104"/>
      <c r="F36" s="104"/>
    </row>
    <row r="37" spans="1:6">
      <c r="A37" s="10" t="s">
        <v>48</v>
      </c>
    </row>
    <row r="39" spans="1:6">
      <c r="A39" s="560"/>
      <c r="B39" s="571"/>
      <c r="C39" s="571"/>
      <c r="D39" s="571"/>
      <c r="E39" s="571"/>
      <c r="F39" s="571"/>
    </row>
    <row r="40" spans="1:6">
      <c r="A40" s="560"/>
      <c r="B40" s="571"/>
      <c r="C40" s="571"/>
      <c r="D40" s="571"/>
      <c r="E40" s="571"/>
      <c r="F40" s="571"/>
    </row>
    <row r="41" spans="1:6">
      <c r="A41" s="560"/>
      <c r="B41" s="571"/>
      <c r="C41" s="571"/>
      <c r="D41" s="571"/>
      <c r="E41" s="571"/>
      <c r="F41" s="571"/>
    </row>
  </sheetData>
  <sheetProtection password="CCE3" sheet="1" objects="1" scenarios="1"/>
  <mergeCells count="25">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 ref="A1:F1"/>
    <mergeCell ref="B3:F3"/>
    <mergeCell ref="A16:F16"/>
    <mergeCell ref="A28:F28"/>
    <mergeCell ref="A18:F18"/>
    <mergeCell ref="A19:F19"/>
    <mergeCell ref="A20:F20"/>
    <mergeCell ref="A21:F21"/>
    <mergeCell ref="A22:F22"/>
  </mergeCells>
  <pageMargins left="0.75" right="0.75" top="1" bottom="1" header="0.5" footer="0.5"/>
  <pageSetup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F25" sqref="F25"/>
    </sheetView>
  </sheetViews>
  <sheetFormatPr baseColWidth="10" defaultColWidth="9.140625" defaultRowHeight="12.75"/>
  <cols>
    <col min="1" max="1" width="39" style="96" customWidth="1"/>
    <col min="2" max="2" width="19.42578125" style="96" bestFit="1" customWidth="1"/>
    <col min="3" max="3" width="18.42578125" style="96" bestFit="1" customWidth="1"/>
    <col min="4" max="4" width="15.140625" style="96" bestFit="1" customWidth="1"/>
    <col min="5" max="256" width="9.140625" style="96"/>
    <col min="257" max="257" width="39" style="96" customWidth="1"/>
    <col min="258" max="512" width="9.140625" style="96"/>
    <col min="513" max="513" width="39" style="96" customWidth="1"/>
    <col min="514" max="768" width="9.140625" style="96"/>
    <col min="769" max="769" width="39" style="96" customWidth="1"/>
    <col min="770" max="1024" width="9.140625" style="96"/>
    <col min="1025" max="1025" width="39" style="96" customWidth="1"/>
    <col min="1026" max="1280" width="9.140625" style="96"/>
    <col min="1281" max="1281" width="39" style="96" customWidth="1"/>
    <col min="1282" max="1536" width="9.140625" style="96"/>
    <col min="1537" max="1537" width="39" style="96" customWidth="1"/>
    <col min="1538" max="1792" width="9.140625" style="96"/>
    <col min="1793" max="1793" width="39" style="96" customWidth="1"/>
    <col min="1794" max="2048" width="9.140625" style="96"/>
    <col min="2049" max="2049" width="39" style="96" customWidth="1"/>
    <col min="2050" max="2304" width="9.140625" style="96"/>
    <col min="2305" max="2305" width="39" style="96" customWidth="1"/>
    <col min="2306" max="2560" width="9.140625" style="96"/>
    <col min="2561" max="2561" width="39" style="96" customWidth="1"/>
    <col min="2562" max="2816" width="9.140625" style="96"/>
    <col min="2817" max="2817" width="39" style="96" customWidth="1"/>
    <col min="2818" max="3072" width="9.140625" style="96"/>
    <col min="3073" max="3073" width="39" style="96" customWidth="1"/>
    <col min="3074" max="3328" width="9.140625" style="96"/>
    <col min="3329" max="3329" width="39" style="96" customWidth="1"/>
    <col min="3330" max="3584" width="9.140625" style="96"/>
    <col min="3585" max="3585" width="39" style="96" customWidth="1"/>
    <col min="3586" max="3840" width="9.140625" style="96"/>
    <col min="3841" max="3841" width="39" style="96" customWidth="1"/>
    <col min="3842" max="4096" width="9.140625" style="96"/>
    <col min="4097" max="4097" width="39" style="96" customWidth="1"/>
    <col min="4098" max="4352" width="9.140625" style="96"/>
    <col min="4353" max="4353" width="39" style="96" customWidth="1"/>
    <col min="4354" max="4608" width="9.140625" style="96"/>
    <col min="4609" max="4609" width="39" style="96" customWidth="1"/>
    <col min="4610" max="4864" width="9.140625" style="96"/>
    <col min="4865" max="4865" width="39" style="96" customWidth="1"/>
    <col min="4866" max="5120" width="9.140625" style="96"/>
    <col min="5121" max="5121" width="39" style="96" customWidth="1"/>
    <col min="5122" max="5376" width="9.140625" style="96"/>
    <col min="5377" max="5377" width="39" style="96" customWidth="1"/>
    <col min="5378" max="5632" width="9.140625" style="96"/>
    <col min="5633" max="5633" width="39" style="96" customWidth="1"/>
    <col min="5634" max="5888" width="9.140625" style="96"/>
    <col min="5889" max="5889" width="39" style="96" customWidth="1"/>
    <col min="5890" max="6144" width="9.140625" style="96"/>
    <col min="6145" max="6145" width="39" style="96" customWidth="1"/>
    <col min="6146" max="6400" width="9.140625" style="96"/>
    <col min="6401" max="6401" width="39" style="96" customWidth="1"/>
    <col min="6402" max="6656" width="9.140625" style="96"/>
    <col min="6657" max="6657" width="39" style="96" customWidth="1"/>
    <col min="6658" max="6912" width="9.140625" style="96"/>
    <col min="6913" max="6913" width="39" style="96" customWidth="1"/>
    <col min="6914" max="7168" width="9.140625" style="96"/>
    <col min="7169" max="7169" width="39" style="96" customWidth="1"/>
    <col min="7170" max="7424" width="9.140625" style="96"/>
    <col min="7425" max="7425" width="39" style="96" customWidth="1"/>
    <col min="7426" max="7680" width="9.140625" style="96"/>
    <col min="7681" max="7681" width="39" style="96" customWidth="1"/>
    <col min="7682" max="7936" width="9.140625" style="96"/>
    <col min="7937" max="7937" width="39" style="96" customWidth="1"/>
    <col min="7938" max="8192" width="9.140625" style="96"/>
    <col min="8193" max="8193" width="39" style="96" customWidth="1"/>
    <col min="8194" max="8448" width="9.140625" style="96"/>
    <col min="8449" max="8449" width="39" style="96" customWidth="1"/>
    <col min="8450" max="8704" width="9.140625" style="96"/>
    <col min="8705" max="8705" width="39" style="96" customWidth="1"/>
    <col min="8706" max="8960" width="9.140625" style="96"/>
    <col min="8961" max="8961" width="39" style="96" customWidth="1"/>
    <col min="8962" max="9216" width="9.140625" style="96"/>
    <col min="9217" max="9217" width="39" style="96" customWidth="1"/>
    <col min="9218" max="9472" width="9.140625" style="96"/>
    <col min="9473" max="9473" width="39" style="96" customWidth="1"/>
    <col min="9474" max="9728" width="9.140625" style="96"/>
    <col min="9729" max="9729" width="39" style="96" customWidth="1"/>
    <col min="9730" max="9984" width="9.140625" style="96"/>
    <col min="9985" max="9985" width="39" style="96" customWidth="1"/>
    <col min="9986" max="10240" width="9.140625" style="96"/>
    <col min="10241" max="10241" width="39" style="96" customWidth="1"/>
    <col min="10242" max="10496" width="9.140625" style="96"/>
    <col min="10497" max="10497" width="39" style="96" customWidth="1"/>
    <col min="10498" max="10752" width="9.140625" style="96"/>
    <col min="10753" max="10753" width="39" style="96" customWidth="1"/>
    <col min="10754" max="11008" width="9.140625" style="96"/>
    <col min="11009" max="11009" width="39" style="96" customWidth="1"/>
    <col min="11010" max="11264" width="9.140625" style="96"/>
    <col min="11265" max="11265" width="39" style="96" customWidth="1"/>
    <col min="11266" max="11520" width="9.140625" style="96"/>
    <col min="11521" max="11521" width="39" style="96" customWidth="1"/>
    <col min="11522" max="11776" width="9.140625" style="96"/>
    <col min="11777" max="11777" width="39" style="96" customWidth="1"/>
    <col min="11778" max="12032" width="9.140625" style="96"/>
    <col min="12033" max="12033" width="39" style="96" customWidth="1"/>
    <col min="12034" max="12288" width="9.140625" style="96"/>
    <col min="12289" max="12289" width="39" style="96" customWidth="1"/>
    <col min="12290" max="12544" width="9.140625" style="96"/>
    <col min="12545" max="12545" width="39" style="96" customWidth="1"/>
    <col min="12546" max="12800" width="9.140625" style="96"/>
    <col min="12801" max="12801" width="39" style="96" customWidth="1"/>
    <col min="12802" max="13056" width="9.140625" style="96"/>
    <col min="13057" max="13057" width="39" style="96" customWidth="1"/>
    <col min="13058" max="13312" width="9.140625" style="96"/>
    <col min="13313" max="13313" width="39" style="96" customWidth="1"/>
    <col min="13314" max="13568" width="9.140625" style="96"/>
    <col min="13569" max="13569" width="39" style="96" customWidth="1"/>
    <col min="13570" max="13824" width="9.140625" style="96"/>
    <col min="13825" max="13825" width="39" style="96" customWidth="1"/>
    <col min="13826" max="14080" width="9.140625" style="96"/>
    <col min="14081" max="14081" width="39" style="96" customWidth="1"/>
    <col min="14082" max="14336" width="9.140625" style="96"/>
    <col min="14337" max="14337" width="39" style="96" customWidth="1"/>
    <col min="14338" max="14592" width="9.140625" style="96"/>
    <col min="14593" max="14593" width="39" style="96" customWidth="1"/>
    <col min="14594" max="14848" width="9.140625" style="96"/>
    <col min="14849" max="14849" width="39" style="96" customWidth="1"/>
    <col min="14850" max="15104" width="9.140625" style="96"/>
    <col min="15105" max="15105" width="39" style="96" customWidth="1"/>
    <col min="15106" max="15360" width="9.140625" style="96"/>
    <col min="15361" max="15361" width="39" style="96" customWidth="1"/>
    <col min="15362" max="15616" width="9.140625" style="96"/>
    <col min="15617" max="15617" width="39" style="96" customWidth="1"/>
    <col min="15618" max="15872" width="9.140625" style="96"/>
    <col min="15873" max="15873" width="39" style="96" customWidth="1"/>
    <col min="15874" max="16128" width="9.140625" style="96"/>
    <col min="16129" max="16129" width="39" style="96" customWidth="1"/>
    <col min="16130" max="16384" width="9.140625" style="96"/>
  </cols>
  <sheetData>
    <row r="1" spans="1:4" ht="26.25" customHeight="1">
      <c r="A1" s="568" t="s">
        <v>266</v>
      </c>
      <c r="B1" s="569"/>
      <c r="C1" s="569"/>
      <c r="D1" s="569"/>
    </row>
    <row r="2" spans="1:4">
      <c r="A2" s="557" t="s">
        <v>262</v>
      </c>
      <c r="B2" s="567"/>
      <c r="C2" s="567"/>
      <c r="D2" s="567"/>
    </row>
    <row r="3" spans="1:4">
      <c r="B3" s="570" t="s">
        <v>711</v>
      </c>
      <c r="C3" s="570"/>
      <c r="D3" s="570"/>
    </row>
    <row r="4" spans="1:4" ht="16.5" customHeight="1">
      <c r="B4" s="238" t="s">
        <v>263</v>
      </c>
      <c r="C4" s="238" t="s">
        <v>264</v>
      </c>
      <c r="D4" s="238" t="s">
        <v>265</v>
      </c>
    </row>
    <row r="5" spans="1:4">
      <c r="A5" s="101" t="s">
        <v>237</v>
      </c>
      <c r="B5" s="249">
        <v>57.88</v>
      </c>
      <c r="C5" s="239">
        <v>43.9</v>
      </c>
      <c r="D5" s="240">
        <v>24.15</v>
      </c>
    </row>
    <row r="6" spans="1:4">
      <c r="A6" s="101" t="s">
        <v>238</v>
      </c>
      <c r="B6" s="250">
        <v>58.32</v>
      </c>
      <c r="C6" s="242">
        <v>44.87</v>
      </c>
      <c r="D6" s="243">
        <v>23.06</v>
      </c>
    </row>
    <row r="7" spans="1:4">
      <c r="A7" s="101" t="s">
        <v>239</v>
      </c>
      <c r="B7" s="250">
        <v>53.41</v>
      </c>
      <c r="C7" s="242">
        <v>42.13</v>
      </c>
      <c r="D7" s="243">
        <v>21.12</v>
      </c>
    </row>
    <row r="8" spans="1:4">
      <c r="A8" s="101" t="s">
        <v>240</v>
      </c>
      <c r="B8" s="250">
        <v>56.57</v>
      </c>
      <c r="C8" s="242">
        <v>43.19</v>
      </c>
      <c r="D8" s="243">
        <v>23.65</v>
      </c>
    </row>
    <row r="9" spans="1:4">
      <c r="A9" s="101" t="s">
        <v>241</v>
      </c>
      <c r="B9" s="250">
        <v>56.47</v>
      </c>
      <c r="C9" s="242">
        <v>43.42</v>
      </c>
      <c r="D9" s="243">
        <v>23.11</v>
      </c>
    </row>
    <row r="10" spans="1:4">
      <c r="A10" s="101" t="s">
        <v>242</v>
      </c>
      <c r="B10" s="250">
        <v>62.4</v>
      </c>
      <c r="C10" s="242">
        <v>47.42</v>
      </c>
      <c r="D10" s="243">
        <v>24</v>
      </c>
    </row>
    <row r="11" spans="1:4">
      <c r="A11" s="101" t="s">
        <v>243</v>
      </c>
      <c r="B11" s="250">
        <v>61.18</v>
      </c>
      <c r="C11" s="242">
        <v>47.19</v>
      </c>
      <c r="D11" s="243">
        <v>22.86</v>
      </c>
    </row>
    <row r="12" spans="1:4">
      <c r="A12" s="101" t="s">
        <v>244</v>
      </c>
      <c r="B12" s="250">
        <v>57.98</v>
      </c>
      <c r="C12" s="242">
        <v>45.07</v>
      </c>
      <c r="D12" s="243">
        <v>22.27</v>
      </c>
    </row>
    <row r="13" spans="1:4">
      <c r="A13" s="102" t="s">
        <v>267</v>
      </c>
      <c r="B13" s="241">
        <v>58.6</v>
      </c>
      <c r="C13" s="244">
        <v>44.81</v>
      </c>
      <c r="D13" s="245">
        <v>23.53</v>
      </c>
    </row>
    <row r="14" spans="1:4">
      <c r="A14" s="103" t="s">
        <v>268</v>
      </c>
      <c r="B14" s="251">
        <v>59.58</v>
      </c>
      <c r="C14" s="247">
        <v>45.35</v>
      </c>
      <c r="D14" s="248">
        <v>23.89</v>
      </c>
    </row>
    <row r="16" spans="1:4">
      <c r="A16" s="560" t="s">
        <v>227</v>
      </c>
      <c r="B16" s="571"/>
      <c r="C16" s="571"/>
      <c r="D16" s="571"/>
    </row>
    <row r="17" spans="1:4">
      <c r="A17" s="560" t="s">
        <v>245</v>
      </c>
      <c r="B17" s="571"/>
      <c r="C17" s="571"/>
      <c r="D17" s="571"/>
    </row>
    <row r="18" spans="1:4">
      <c r="A18" s="560" t="s">
        <v>246</v>
      </c>
      <c r="B18" s="571"/>
      <c r="C18" s="571"/>
      <c r="D18" s="571"/>
    </row>
    <row r="19" spans="1:4">
      <c r="A19" s="560" t="s">
        <v>247</v>
      </c>
      <c r="B19" s="571"/>
      <c r="C19" s="571"/>
      <c r="D19" s="571"/>
    </row>
    <row r="20" spans="1:4">
      <c r="A20" s="560" t="s">
        <v>248</v>
      </c>
      <c r="B20" s="571"/>
      <c r="C20" s="571"/>
      <c r="D20" s="571"/>
    </row>
    <row r="21" spans="1:4">
      <c r="A21" s="560" t="s">
        <v>249</v>
      </c>
      <c r="B21" s="571"/>
      <c r="C21" s="571"/>
      <c r="D21" s="571"/>
    </row>
    <row r="22" spans="1:4">
      <c r="A22" s="560" t="s">
        <v>250</v>
      </c>
      <c r="B22" s="571"/>
      <c r="C22" s="571"/>
      <c r="D22" s="571"/>
    </row>
    <row r="23" spans="1:4">
      <c r="A23" s="560" t="s">
        <v>251</v>
      </c>
      <c r="B23" s="571"/>
      <c r="C23" s="571"/>
      <c r="D23" s="571"/>
    </row>
    <row r="24" spans="1:4">
      <c r="A24" s="560" t="s">
        <v>252</v>
      </c>
      <c r="B24" s="571"/>
      <c r="C24" s="571"/>
      <c r="D24" s="571"/>
    </row>
    <row r="25" spans="1:4">
      <c r="A25" s="560" t="s">
        <v>253</v>
      </c>
      <c r="B25" s="571"/>
      <c r="C25" s="571"/>
      <c r="D25" s="571"/>
    </row>
    <row r="26" spans="1:4">
      <c r="A26" s="560" t="s">
        <v>254</v>
      </c>
      <c r="B26" s="571"/>
      <c r="C26" s="571"/>
      <c r="D26" s="571"/>
    </row>
    <row r="27" spans="1:4">
      <c r="A27" s="560" t="s">
        <v>255</v>
      </c>
      <c r="B27" s="571"/>
      <c r="C27" s="571"/>
      <c r="D27" s="571"/>
    </row>
    <row r="28" spans="1:4">
      <c r="A28" s="560" t="s">
        <v>256</v>
      </c>
      <c r="B28" s="571"/>
      <c r="C28" s="571"/>
      <c r="D28" s="571"/>
    </row>
    <row r="29" spans="1:4">
      <c r="A29" s="560" t="s">
        <v>257</v>
      </c>
      <c r="B29" s="571"/>
      <c r="C29" s="571"/>
      <c r="D29" s="571"/>
    </row>
    <row r="30" spans="1:4">
      <c r="A30" s="560" t="s">
        <v>258</v>
      </c>
      <c r="B30" s="571"/>
      <c r="C30" s="571"/>
      <c r="D30" s="571"/>
    </row>
    <row r="31" spans="1:4">
      <c r="A31" s="560" t="s">
        <v>259</v>
      </c>
      <c r="B31" s="571"/>
      <c r="C31" s="571"/>
      <c r="D31" s="571"/>
    </row>
    <row r="32" spans="1:4">
      <c r="A32" s="560" t="s">
        <v>260</v>
      </c>
      <c r="B32" s="571"/>
      <c r="C32" s="571"/>
      <c r="D32" s="571"/>
    </row>
    <row r="33" spans="1:4">
      <c r="A33" s="560" t="s">
        <v>261</v>
      </c>
      <c r="B33" s="571"/>
      <c r="C33" s="571"/>
      <c r="D33" s="571"/>
    </row>
    <row r="34" spans="1:4">
      <c r="A34" s="96" t="s">
        <v>178</v>
      </c>
    </row>
    <row r="35" spans="1:4">
      <c r="A35" s="10" t="s">
        <v>271</v>
      </c>
    </row>
    <row r="36" spans="1:4">
      <c r="A36" s="10" t="s">
        <v>48</v>
      </c>
      <c r="B36" s="105"/>
      <c r="C36" s="105"/>
      <c r="D36" s="105"/>
    </row>
    <row r="38" spans="1:4">
      <c r="A38" s="560"/>
      <c r="B38" s="571"/>
      <c r="C38" s="571"/>
      <c r="D38" s="571"/>
    </row>
    <row r="41" spans="1:4">
      <c r="A41" s="560"/>
      <c r="B41" s="571"/>
      <c r="C41" s="571"/>
      <c r="D41" s="571"/>
    </row>
    <row r="42" spans="1:4">
      <c r="A42" s="560"/>
      <c r="B42" s="571"/>
      <c r="C42" s="571"/>
      <c r="D42" s="571"/>
    </row>
    <row r="43" spans="1:4">
      <c r="A43" s="560"/>
      <c r="B43" s="571"/>
      <c r="C43" s="571"/>
      <c r="D43" s="571"/>
    </row>
  </sheetData>
  <sheetProtection password="CCE3" sheet="1" objects="1" scenarios="1"/>
  <mergeCells count="25">
    <mergeCell ref="A38:D38"/>
    <mergeCell ref="A41:D41"/>
    <mergeCell ref="A42:D42"/>
    <mergeCell ref="A43:D43"/>
    <mergeCell ref="A28:D28"/>
    <mergeCell ref="A29:D29"/>
    <mergeCell ref="A30:D30"/>
    <mergeCell ref="A31:D31"/>
    <mergeCell ref="A32:D32"/>
    <mergeCell ref="A33:D33"/>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0"/>
  <sheetViews>
    <sheetView showGridLines="0" zoomScale="80" zoomScaleNormal="80" workbookViewId="0">
      <selection activeCell="AT44" sqref="AT44"/>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51" ht="21">
      <c r="A1" s="499" t="s">
        <v>418</v>
      </c>
      <c r="B1" s="499"/>
      <c r="C1" s="499"/>
      <c r="D1" s="499"/>
      <c r="E1" s="499"/>
      <c r="F1" s="499"/>
      <c r="G1" s="499"/>
      <c r="H1" s="499"/>
      <c r="I1" s="499"/>
      <c r="J1" s="499"/>
      <c r="K1" s="499"/>
      <c r="L1" s="499"/>
      <c r="M1" s="499"/>
      <c r="N1" s="499"/>
      <c r="O1" s="499"/>
      <c r="P1" s="499"/>
      <c r="Q1" s="499"/>
      <c r="R1" s="499"/>
      <c r="S1" s="499"/>
      <c r="T1" s="499"/>
      <c r="U1" s="499"/>
      <c r="V1" s="499"/>
      <c r="W1" s="499"/>
      <c r="X1" s="499"/>
      <c r="Y1" s="499"/>
      <c r="Z1" s="499"/>
      <c r="AA1" s="499"/>
      <c r="AB1" s="499"/>
      <c r="AC1" s="499"/>
      <c r="AD1" s="499"/>
      <c r="AE1" s="499"/>
      <c r="AF1" s="499"/>
      <c r="AG1" s="499"/>
      <c r="AH1" s="499"/>
      <c r="AI1" s="499"/>
      <c r="AJ1" s="499"/>
      <c r="AK1" s="499"/>
      <c r="AL1" s="499"/>
      <c r="AM1" s="499"/>
      <c r="AN1" s="499"/>
      <c r="AO1" s="499"/>
      <c r="AP1" s="499"/>
      <c r="AQ1" s="499"/>
      <c r="AR1" s="499"/>
      <c r="AS1" s="499"/>
      <c r="AT1" s="499"/>
      <c r="AU1" s="499"/>
      <c r="AV1" s="499"/>
      <c r="AW1" s="499"/>
      <c r="AX1" s="499"/>
    </row>
    <row r="2" spans="1:51" ht="63">
      <c r="A2" s="1" t="s">
        <v>32</v>
      </c>
      <c r="B2" s="2" t="s">
        <v>38</v>
      </c>
      <c r="C2" s="2" t="s">
        <v>39</v>
      </c>
      <c r="D2" s="2" t="s">
        <v>40</v>
      </c>
      <c r="E2" s="2" t="s">
        <v>41</v>
      </c>
      <c r="F2" s="1" t="s">
        <v>33</v>
      </c>
      <c r="G2" s="2" t="s">
        <v>38</v>
      </c>
      <c r="H2" s="2" t="s">
        <v>39</v>
      </c>
      <c r="I2" s="2" t="s">
        <v>40</v>
      </c>
      <c r="J2" s="2" t="s">
        <v>41</v>
      </c>
      <c r="K2" s="1" t="s">
        <v>34</v>
      </c>
      <c r="L2" s="2" t="s">
        <v>38</v>
      </c>
      <c r="M2" s="2" t="s">
        <v>39</v>
      </c>
      <c r="N2" s="2" t="s">
        <v>40</v>
      </c>
      <c r="O2" s="2" t="s">
        <v>41</v>
      </c>
      <c r="P2" s="1" t="s">
        <v>35</v>
      </c>
      <c r="Q2" s="2" t="s">
        <v>38</v>
      </c>
      <c r="R2" s="2" t="s">
        <v>39</v>
      </c>
      <c r="S2" s="2" t="s">
        <v>40</v>
      </c>
      <c r="T2" s="2" t="s">
        <v>41</v>
      </c>
      <c r="U2" s="1" t="s">
        <v>36</v>
      </c>
      <c r="V2" s="2" t="s">
        <v>38</v>
      </c>
      <c r="W2" s="2" t="s">
        <v>39</v>
      </c>
      <c r="X2" s="2" t="s">
        <v>40</v>
      </c>
      <c r="Y2" s="2" t="s">
        <v>41</v>
      </c>
      <c r="Z2" s="1" t="s">
        <v>37</v>
      </c>
      <c r="AA2" s="2" t="s">
        <v>38</v>
      </c>
      <c r="AB2" s="2" t="s">
        <v>39</v>
      </c>
      <c r="AC2" s="2" t="s">
        <v>40</v>
      </c>
      <c r="AD2" s="2" t="s">
        <v>41</v>
      </c>
      <c r="AE2" s="1" t="s">
        <v>42</v>
      </c>
      <c r="AF2" s="2" t="s">
        <v>38</v>
      </c>
      <c r="AG2" s="2" t="s">
        <v>39</v>
      </c>
      <c r="AH2" s="2" t="s">
        <v>40</v>
      </c>
      <c r="AI2" s="2" t="s">
        <v>41</v>
      </c>
      <c r="AJ2" s="1">
        <v>2018</v>
      </c>
      <c r="AK2" s="2" t="s">
        <v>38</v>
      </c>
      <c r="AL2" s="2" t="s">
        <v>39</v>
      </c>
      <c r="AM2" s="2" t="s">
        <v>40</v>
      </c>
      <c r="AN2" s="2" t="s">
        <v>41</v>
      </c>
      <c r="AO2" s="1">
        <v>2019</v>
      </c>
      <c r="AP2" s="2" t="s">
        <v>38</v>
      </c>
      <c r="AQ2" s="2" t="s">
        <v>39</v>
      </c>
      <c r="AR2" s="2" t="s">
        <v>40</v>
      </c>
      <c r="AS2" s="2" t="s">
        <v>41</v>
      </c>
      <c r="AT2" s="1">
        <v>2020</v>
      </c>
      <c r="AU2" s="2" t="s">
        <v>38</v>
      </c>
      <c r="AV2" s="2" t="s">
        <v>39</v>
      </c>
      <c r="AW2" s="2" t="s">
        <v>40</v>
      </c>
      <c r="AX2" s="2" t="s">
        <v>41</v>
      </c>
    </row>
    <row r="3" spans="1:51">
      <c r="A3" s="3" t="s">
        <v>1</v>
      </c>
      <c r="B3" s="353">
        <v>45134</v>
      </c>
      <c r="C3" s="353">
        <v>2.1</v>
      </c>
      <c r="D3" s="353">
        <v>1333</v>
      </c>
      <c r="E3" s="353">
        <v>3</v>
      </c>
      <c r="F3" s="3" t="s">
        <v>1</v>
      </c>
      <c r="G3" s="353">
        <v>46894</v>
      </c>
      <c r="H3" s="353">
        <v>2.2000000000000002</v>
      </c>
      <c r="I3" s="353">
        <v>1760</v>
      </c>
      <c r="J3" s="353">
        <v>3.9</v>
      </c>
      <c r="K3" s="3" t="s">
        <v>1</v>
      </c>
      <c r="L3" s="353">
        <v>49387</v>
      </c>
      <c r="M3" s="353">
        <v>2.2999999999999998</v>
      </c>
      <c r="N3" s="353">
        <v>2493</v>
      </c>
      <c r="O3" s="353">
        <v>5.3</v>
      </c>
      <c r="P3" s="3" t="s">
        <v>1</v>
      </c>
      <c r="Q3" s="353">
        <v>46667</v>
      </c>
      <c r="R3" s="353">
        <v>2.2000000000000002</v>
      </c>
      <c r="S3" s="353">
        <v>-2720</v>
      </c>
      <c r="T3" s="353">
        <v>-5.5</v>
      </c>
      <c r="U3" s="3" t="s">
        <v>1</v>
      </c>
      <c r="V3" s="353">
        <v>45405</v>
      </c>
      <c r="W3" s="353">
        <v>2.2000000000000002</v>
      </c>
      <c r="X3" s="353">
        <v>-1262</v>
      </c>
      <c r="Y3" s="353">
        <v>-2.7</v>
      </c>
      <c r="Z3" s="3" t="s">
        <v>1</v>
      </c>
      <c r="AA3" s="353">
        <v>47316</v>
      </c>
      <c r="AB3" s="353">
        <v>2.2999999999999998</v>
      </c>
      <c r="AC3" s="353">
        <v>1911</v>
      </c>
      <c r="AD3" s="353">
        <v>4.2</v>
      </c>
      <c r="AE3" s="3" t="s">
        <v>1</v>
      </c>
      <c r="AF3" s="353">
        <v>46833</v>
      </c>
      <c r="AG3" s="353">
        <v>2.2000000000000002</v>
      </c>
      <c r="AH3" s="353">
        <v>-483</v>
      </c>
      <c r="AI3" s="353">
        <v>-1</v>
      </c>
      <c r="AJ3" s="3" t="s">
        <v>1</v>
      </c>
      <c r="AK3" s="6">
        <v>47280</v>
      </c>
      <c r="AL3" s="8">
        <v>2.2000000000000002</v>
      </c>
      <c r="AM3" s="8">
        <v>447</v>
      </c>
      <c r="AN3" s="8">
        <v>0.9</v>
      </c>
      <c r="AO3" s="3" t="s">
        <v>1</v>
      </c>
      <c r="AP3" s="6">
        <v>47869</v>
      </c>
      <c r="AQ3" s="8">
        <v>2.2000000000000002</v>
      </c>
      <c r="AR3" s="8">
        <v>589</v>
      </c>
      <c r="AS3" s="8">
        <v>1.2</v>
      </c>
      <c r="AT3" s="3" t="s">
        <v>1</v>
      </c>
      <c r="AU3" s="6">
        <v>49030</v>
      </c>
      <c r="AV3" s="8">
        <v>2.2999999999999998</v>
      </c>
      <c r="AW3" s="8">
        <v>1161</v>
      </c>
      <c r="AX3" s="8">
        <v>2.4</v>
      </c>
      <c r="AY3" s="464"/>
    </row>
    <row r="4" spans="1:51">
      <c r="A4" s="3" t="s">
        <v>2</v>
      </c>
      <c r="B4" s="353">
        <v>5536</v>
      </c>
      <c r="C4" s="353">
        <v>0.3</v>
      </c>
      <c r="D4" s="353">
        <v>-7</v>
      </c>
      <c r="E4" s="353">
        <v>-0.1</v>
      </c>
      <c r="F4" s="3" t="s">
        <v>2</v>
      </c>
      <c r="G4" s="353">
        <v>5507</v>
      </c>
      <c r="H4" s="353">
        <v>0.3</v>
      </c>
      <c r="I4" s="353">
        <v>-29</v>
      </c>
      <c r="J4" s="353">
        <v>-0.5</v>
      </c>
      <c r="K4" s="3" t="s">
        <v>2</v>
      </c>
      <c r="L4" s="353">
        <v>5497</v>
      </c>
      <c r="M4" s="353">
        <v>0.3</v>
      </c>
      <c r="N4" s="353">
        <v>-10</v>
      </c>
      <c r="O4" s="353">
        <v>-0.2</v>
      </c>
      <c r="P4" s="3" t="s">
        <v>2</v>
      </c>
      <c r="Q4" s="353">
        <v>5464</v>
      </c>
      <c r="R4" s="353">
        <v>0.3</v>
      </c>
      <c r="S4" s="353">
        <v>-33</v>
      </c>
      <c r="T4" s="353">
        <v>-0.6</v>
      </c>
      <c r="U4" s="3" t="s">
        <v>2</v>
      </c>
      <c r="V4" s="353">
        <v>5499</v>
      </c>
      <c r="W4" s="353">
        <v>0.3</v>
      </c>
      <c r="X4" s="353">
        <v>35</v>
      </c>
      <c r="Y4" s="353">
        <v>0.6</v>
      </c>
      <c r="Z4" s="3" t="s">
        <v>2</v>
      </c>
      <c r="AA4" s="353">
        <v>5458</v>
      </c>
      <c r="AB4" s="353">
        <v>0.3</v>
      </c>
      <c r="AC4" s="353">
        <v>-41</v>
      </c>
      <c r="AD4" s="353">
        <v>-0.7</v>
      </c>
      <c r="AE4" s="3" t="s">
        <v>2</v>
      </c>
      <c r="AF4" s="353">
        <v>5531</v>
      </c>
      <c r="AG4" s="353">
        <v>0.3</v>
      </c>
      <c r="AH4" s="353">
        <v>73</v>
      </c>
      <c r="AI4" s="353">
        <v>1.3</v>
      </c>
      <c r="AJ4" s="3" t="s">
        <v>2</v>
      </c>
      <c r="AK4" s="6">
        <v>5562</v>
      </c>
      <c r="AL4" s="8">
        <v>0.3</v>
      </c>
      <c r="AM4" s="8">
        <v>31</v>
      </c>
      <c r="AN4" s="8">
        <v>0.6</v>
      </c>
      <c r="AO4" s="3" t="s">
        <v>2</v>
      </c>
      <c r="AP4" s="6">
        <v>5551</v>
      </c>
      <c r="AQ4" s="8">
        <v>0.3</v>
      </c>
      <c r="AR4" s="8">
        <v>-11</v>
      </c>
      <c r="AS4" s="8">
        <v>-0.2</v>
      </c>
      <c r="AT4" s="3" t="s">
        <v>2</v>
      </c>
      <c r="AU4" s="6">
        <v>5593</v>
      </c>
      <c r="AV4" s="8">
        <v>0.3</v>
      </c>
      <c r="AW4" s="8">
        <v>42</v>
      </c>
      <c r="AX4" s="8">
        <v>0.8</v>
      </c>
      <c r="AY4" s="464"/>
    </row>
    <row r="5" spans="1:51">
      <c r="A5" s="3" t="s">
        <v>3</v>
      </c>
      <c r="B5" s="353">
        <v>7924</v>
      </c>
      <c r="C5" s="353">
        <v>0.4</v>
      </c>
      <c r="D5" s="353">
        <v>33</v>
      </c>
      <c r="E5" s="353">
        <v>0.4</v>
      </c>
      <c r="F5" s="3" t="s">
        <v>3</v>
      </c>
      <c r="G5" s="353">
        <v>8090</v>
      </c>
      <c r="H5" s="353">
        <v>0.4</v>
      </c>
      <c r="I5" s="353">
        <v>166</v>
      </c>
      <c r="J5" s="353">
        <v>2.1</v>
      </c>
      <c r="K5" s="3" t="s">
        <v>3</v>
      </c>
      <c r="L5" s="353">
        <v>7392</v>
      </c>
      <c r="M5" s="353">
        <v>0.3</v>
      </c>
      <c r="N5" s="353">
        <v>-698</v>
      </c>
      <c r="O5" s="353">
        <v>-8.6</v>
      </c>
      <c r="P5" s="3" t="s">
        <v>3</v>
      </c>
      <c r="Q5" s="353">
        <v>7670</v>
      </c>
      <c r="R5" s="353">
        <v>0.4</v>
      </c>
      <c r="S5" s="353">
        <v>278</v>
      </c>
      <c r="T5" s="353">
        <v>3.8</v>
      </c>
      <c r="U5" s="3" t="s">
        <v>3</v>
      </c>
      <c r="V5" s="353">
        <v>7327</v>
      </c>
      <c r="W5" s="353">
        <v>0.3</v>
      </c>
      <c r="X5" s="353">
        <v>-343</v>
      </c>
      <c r="Y5" s="353">
        <v>-4.5</v>
      </c>
      <c r="Z5" s="3" t="s">
        <v>3</v>
      </c>
      <c r="AA5" s="353">
        <v>7423</v>
      </c>
      <c r="AB5" s="353">
        <v>0.4</v>
      </c>
      <c r="AC5" s="353">
        <v>96</v>
      </c>
      <c r="AD5" s="353">
        <v>1.3</v>
      </c>
      <c r="AE5" s="3" t="s">
        <v>3</v>
      </c>
      <c r="AF5" s="353">
        <v>7594</v>
      </c>
      <c r="AG5" s="353">
        <v>0.4</v>
      </c>
      <c r="AH5" s="353">
        <v>171</v>
      </c>
      <c r="AI5" s="353">
        <v>2.2999999999999998</v>
      </c>
      <c r="AJ5" s="3" t="s">
        <v>3</v>
      </c>
      <c r="AK5" s="6">
        <v>7831</v>
      </c>
      <c r="AL5" s="8">
        <v>0.4</v>
      </c>
      <c r="AM5" s="8">
        <v>237</v>
      </c>
      <c r="AN5" s="8">
        <v>3</v>
      </c>
      <c r="AO5" s="3" t="s">
        <v>3</v>
      </c>
      <c r="AP5" s="6">
        <v>7988</v>
      </c>
      <c r="AQ5" s="8">
        <v>0.4</v>
      </c>
      <c r="AR5" s="8">
        <v>157</v>
      </c>
      <c r="AS5" s="8">
        <v>2</v>
      </c>
      <c r="AT5" s="3" t="s">
        <v>3</v>
      </c>
      <c r="AU5" s="6">
        <v>8111</v>
      </c>
      <c r="AV5" s="8">
        <v>0.4</v>
      </c>
      <c r="AW5" s="8">
        <v>123</v>
      </c>
      <c r="AX5" s="8">
        <v>1.5</v>
      </c>
      <c r="AY5" s="464"/>
    </row>
    <row r="6" spans="1:51">
      <c r="A6" s="3" t="s">
        <v>4</v>
      </c>
      <c r="B6" s="353">
        <v>75339</v>
      </c>
      <c r="C6" s="353">
        <v>3.5</v>
      </c>
      <c r="D6" s="353">
        <v>-4038</v>
      </c>
      <c r="E6" s="353">
        <v>-5.0999999999999996</v>
      </c>
      <c r="F6" s="3" t="s">
        <v>4</v>
      </c>
      <c r="G6" s="353">
        <v>77718</v>
      </c>
      <c r="H6" s="353">
        <v>3.7</v>
      </c>
      <c r="I6" s="353">
        <v>2379</v>
      </c>
      <c r="J6" s="353">
        <v>3.2</v>
      </c>
      <c r="K6" s="3" t="s">
        <v>4</v>
      </c>
      <c r="L6" s="353">
        <v>80987</v>
      </c>
      <c r="M6" s="353">
        <v>3.8</v>
      </c>
      <c r="N6" s="353">
        <v>3269</v>
      </c>
      <c r="O6" s="353">
        <v>4.2</v>
      </c>
      <c r="P6" s="3" t="s">
        <v>4</v>
      </c>
      <c r="Q6" s="353">
        <v>79890</v>
      </c>
      <c r="R6" s="353">
        <v>3.8</v>
      </c>
      <c r="S6" s="353">
        <v>-1097</v>
      </c>
      <c r="T6" s="353">
        <v>-1.4</v>
      </c>
      <c r="U6" s="3" t="s">
        <v>4</v>
      </c>
      <c r="V6" s="353">
        <v>79928</v>
      </c>
      <c r="W6" s="353">
        <v>3.8</v>
      </c>
      <c r="X6" s="353">
        <v>38</v>
      </c>
      <c r="Y6" s="353">
        <v>0</v>
      </c>
      <c r="Z6" s="3" t="s">
        <v>4</v>
      </c>
      <c r="AA6" s="353">
        <v>79172</v>
      </c>
      <c r="AB6" s="353">
        <v>3.8</v>
      </c>
      <c r="AC6" s="353">
        <v>-756</v>
      </c>
      <c r="AD6" s="353">
        <v>-0.9</v>
      </c>
      <c r="AE6" s="3" t="s">
        <v>4</v>
      </c>
      <c r="AF6" s="353">
        <v>78930</v>
      </c>
      <c r="AG6" s="353">
        <v>3.7</v>
      </c>
      <c r="AH6" s="353">
        <v>-242</v>
      </c>
      <c r="AI6" s="353">
        <v>-0.3</v>
      </c>
      <c r="AJ6" s="3" t="s">
        <v>4</v>
      </c>
      <c r="AK6" s="6">
        <v>79448</v>
      </c>
      <c r="AL6" s="8">
        <v>3.7</v>
      </c>
      <c r="AM6" s="8">
        <v>518</v>
      </c>
      <c r="AN6" s="8">
        <v>0.7</v>
      </c>
      <c r="AO6" s="3" t="s">
        <v>4</v>
      </c>
      <c r="AP6" s="6">
        <v>81216</v>
      </c>
      <c r="AQ6" s="8">
        <v>3.8</v>
      </c>
      <c r="AR6" s="6">
        <v>1768</v>
      </c>
      <c r="AS6" s="8">
        <v>2.2000000000000002</v>
      </c>
      <c r="AT6" s="3" t="s">
        <v>4</v>
      </c>
      <c r="AU6" s="6">
        <v>82777</v>
      </c>
      <c r="AV6" s="8">
        <v>3.8</v>
      </c>
      <c r="AW6" s="6">
        <v>1561</v>
      </c>
      <c r="AX6" s="8">
        <v>1.9</v>
      </c>
      <c r="AY6" s="464"/>
    </row>
    <row r="7" spans="1:51">
      <c r="A7" s="3" t="s">
        <v>5</v>
      </c>
      <c r="B7" s="353">
        <v>5103</v>
      </c>
      <c r="C7" s="353">
        <v>0.2</v>
      </c>
      <c r="D7" s="353">
        <v>-48</v>
      </c>
      <c r="E7" s="353">
        <v>-0.9</v>
      </c>
      <c r="F7" s="3" t="s">
        <v>5</v>
      </c>
      <c r="G7" s="353">
        <v>4916</v>
      </c>
      <c r="H7" s="353">
        <v>0.2</v>
      </c>
      <c r="I7" s="353">
        <v>-187</v>
      </c>
      <c r="J7" s="353">
        <v>-3.7</v>
      </c>
      <c r="K7" s="3" t="s">
        <v>5</v>
      </c>
      <c r="L7" s="353">
        <v>4961</v>
      </c>
      <c r="M7" s="353">
        <v>0.2</v>
      </c>
      <c r="N7" s="353">
        <v>45</v>
      </c>
      <c r="O7" s="353">
        <v>0.9</v>
      </c>
      <c r="P7" s="3" t="s">
        <v>5</v>
      </c>
      <c r="Q7" s="353">
        <v>4884</v>
      </c>
      <c r="R7" s="353">
        <v>0.2</v>
      </c>
      <c r="S7" s="353">
        <v>-77</v>
      </c>
      <c r="T7" s="353">
        <v>-1.6</v>
      </c>
      <c r="U7" s="3" t="s">
        <v>5</v>
      </c>
      <c r="V7" s="353">
        <v>4859</v>
      </c>
      <c r="W7" s="353">
        <v>0.2</v>
      </c>
      <c r="X7" s="353">
        <v>-25</v>
      </c>
      <c r="Y7" s="353">
        <v>-0.5</v>
      </c>
      <c r="Z7" s="3" t="s">
        <v>5</v>
      </c>
      <c r="AA7" s="353">
        <v>4832</v>
      </c>
      <c r="AB7" s="353">
        <v>0.2</v>
      </c>
      <c r="AC7" s="353">
        <v>-27</v>
      </c>
      <c r="AD7" s="353">
        <v>-0.6</v>
      </c>
      <c r="AE7" s="3" t="s">
        <v>5</v>
      </c>
      <c r="AF7" s="353">
        <v>4797</v>
      </c>
      <c r="AG7" s="353">
        <v>0.2</v>
      </c>
      <c r="AH7" s="353">
        <v>-35</v>
      </c>
      <c r="AI7" s="353">
        <v>-0.7</v>
      </c>
      <c r="AJ7" s="3" t="s">
        <v>5</v>
      </c>
      <c r="AK7" s="6">
        <v>4755</v>
      </c>
      <c r="AL7" s="8">
        <v>0.2</v>
      </c>
      <c r="AM7" s="8">
        <v>-42</v>
      </c>
      <c r="AN7" s="8">
        <v>-0.9</v>
      </c>
      <c r="AO7" s="3" t="s">
        <v>5</v>
      </c>
      <c r="AP7" s="6">
        <v>4778</v>
      </c>
      <c r="AQ7" s="8">
        <v>0.2</v>
      </c>
      <c r="AR7" s="8">
        <v>23</v>
      </c>
      <c r="AS7" s="8">
        <v>0.5</v>
      </c>
      <c r="AT7" s="3" t="s">
        <v>5</v>
      </c>
      <c r="AU7" s="6">
        <v>4786</v>
      </c>
      <c r="AV7" s="8">
        <v>0.2</v>
      </c>
      <c r="AW7" s="8">
        <v>8</v>
      </c>
      <c r="AX7" s="8">
        <v>0.2</v>
      </c>
      <c r="AY7" s="464"/>
    </row>
    <row r="8" spans="1:51">
      <c r="A8" s="3" t="s">
        <v>6</v>
      </c>
      <c r="B8" s="353">
        <v>25957</v>
      </c>
      <c r="C8" s="353">
        <v>1.2</v>
      </c>
      <c r="D8" s="353">
        <v>817</v>
      </c>
      <c r="E8" s="353">
        <v>3.2</v>
      </c>
      <c r="F8" s="3" t="s">
        <v>6</v>
      </c>
      <c r="G8" s="353">
        <v>26290</v>
      </c>
      <c r="H8" s="353">
        <v>1.2</v>
      </c>
      <c r="I8" s="353">
        <v>333</v>
      </c>
      <c r="J8" s="353">
        <v>1.3</v>
      </c>
      <c r="K8" s="3" t="s">
        <v>6</v>
      </c>
      <c r="L8" s="353">
        <v>26134</v>
      </c>
      <c r="M8" s="353">
        <v>1.2</v>
      </c>
      <c r="N8" s="353">
        <v>-156</v>
      </c>
      <c r="O8" s="353">
        <v>-0.6</v>
      </c>
      <c r="P8" s="3" t="s">
        <v>6</v>
      </c>
      <c r="Q8" s="353">
        <v>26543</v>
      </c>
      <c r="R8" s="353">
        <v>1.3</v>
      </c>
      <c r="S8" s="353">
        <v>409</v>
      </c>
      <c r="T8" s="353">
        <v>1.6</v>
      </c>
      <c r="U8" s="3" t="s">
        <v>6</v>
      </c>
      <c r="V8" s="353">
        <v>26490</v>
      </c>
      <c r="W8" s="353">
        <v>1.3</v>
      </c>
      <c r="X8" s="353">
        <v>-53</v>
      </c>
      <c r="Y8" s="353">
        <v>-0.2</v>
      </c>
      <c r="Z8" s="3" t="s">
        <v>6</v>
      </c>
      <c r="AA8" s="353">
        <v>26746</v>
      </c>
      <c r="AB8" s="353">
        <v>1.3</v>
      </c>
      <c r="AC8" s="353">
        <v>256</v>
      </c>
      <c r="AD8" s="353">
        <v>1</v>
      </c>
      <c r="AE8" s="3" t="s">
        <v>6</v>
      </c>
      <c r="AF8" s="353">
        <v>27149</v>
      </c>
      <c r="AG8" s="353">
        <v>1.3</v>
      </c>
      <c r="AH8" s="353">
        <v>403</v>
      </c>
      <c r="AI8" s="353">
        <v>1.5</v>
      </c>
      <c r="AJ8" s="3" t="s">
        <v>6</v>
      </c>
      <c r="AK8" s="6">
        <v>27641</v>
      </c>
      <c r="AL8" s="8">
        <v>1.3</v>
      </c>
      <c r="AM8" s="8">
        <v>492</v>
      </c>
      <c r="AN8" s="8">
        <v>1.8</v>
      </c>
      <c r="AO8" s="3" t="s">
        <v>6</v>
      </c>
      <c r="AP8" s="6">
        <v>27985</v>
      </c>
      <c r="AQ8" s="8">
        <v>1.3</v>
      </c>
      <c r="AR8" s="8">
        <v>344</v>
      </c>
      <c r="AS8" s="8">
        <v>1.2</v>
      </c>
      <c r="AT8" s="3" t="s">
        <v>6</v>
      </c>
      <c r="AU8" s="6">
        <v>28383</v>
      </c>
      <c r="AV8" s="8">
        <v>1.3</v>
      </c>
      <c r="AW8" s="8">
        <v>398</v>
      </c>
      <c r="AX8" s="8">
        <v>1.4</v>
      </c>
      <c r="AY8" s="464"/>
    </row>
    <row r="9" spans="1:51">
      <c r="A9" s="3" t="s">
        <v>7</v>
      </c>
      <c r="B9" s="353">
        <v>3015</v>
      </c>
      <c r="C9" s="353">
        <v>0.1</v>
      </c>
      <c r="D9" s="353">
        <v>238</v>
      </c>
      <c r="E9" s="353">
        <v>8.6</v>
      </c>
      <c r="F9" s="3" t="s">
        <v>7</v>
      </c>
      <c r="G9" s="353">
        <v>2963</v>
      </c>
      <c r="H9" s="353">
        <v>0.1</v>
      </c>
      <c r="I9" s="353">
        <v>-52</v>
      </c>
      <c r="J9" s="353">
        <v>-1.7</v>
      </c>
      <c r="K9" s="3" t="s">
        <v>7</v>
      </c>
      <c r="L9" s="353">
        <v>2873</v>
      </c>
      <c r="M9" s="353">
        <v>0.1</v>
      </c>
      <c r="N9" s="353">
        <v>-90</v>
      </c>
      <c r="O9" s="353">
        <v>-3</v>
      </c>
      <c r="P9" s="3" t="s">
        <v>7</v>
      </c>
      <c r="Q9" s="353">
        <v>2846</v>
      </c>
      <c r="R9" s="353">
        <v>0.1</v>
      </c>
      <c r="S9" s="353">
        <v>-27</v>
      </c>
      <c r="T9" s="353">
        <v>-0.9</v>
      </c>
      <c r="U9" s="3" t="s">
        <v>7</v>
      </c>
      <c r="V9" s="353">
        <v>2820</v>
      </c>
      <c r="W9" s="353">
        <v>0.1</v>
      </c>
      <c r="X9" s="353">
        <v>-26</v>
      </c>
      <c r="Y9" s="353">
        <v>-0.9</v>
      </c>
      <c r="Z9" s="3" t="s">
        <v>7</v>
      </c>
      <c r="AA9" s="353">
        <v>2783</v>
      </c>
      <c r="AB9" s="353">
        <v>0.1</v>
      </c>
      <c r="AC9" s="353">
        <v>-37</v>
      </c>
      <c r="AD9" s="353">
        <v>-1.3</v>
      </c>
      <c r="AE9" s="3" t="s">
        <v>7</v>
      </c>
      <c r="AF9" s="353">
        <v>2743</v>
      </c>
      <c r="AG9" s="353">
        <v>0.1</v>
      </c>
      <c r="AH9" s="353">
        <v>-40</v>
      </c>
      <c r="AI9" s="353">
        <v>-1.5</v>
      </c>
      <c r="AJ9" s="3" t="s">
        <v>7</v>
      </c>
      <c r="AK9" s="6">
        <v>2768</v>
      </c>
      <c r="AL9" s="8">
        <v>0.1</v>
      </c>
      <c r="AM9" s="8">
        <v>25</v>
      </c>
      <c r="AN9" s="8">
        <v>0.9</v>
      </c>
      <c r="AO9" s="3" t="s">
        <v>7</v>
      </c>
      <c r="AP9" s="6">
        <v>2786</v>
      </c>
      <c r="AQ9" s="8">
        <v>0.1</v>
      </c>
      <c r="AR9" s="8">
        <v>18</v>
      </c>
      <c r="AS9" s="8">
        <v>0.6</v>
      </c>
      <c r="AT9" s="3" t="s">
        <v>7</v>
      </c>
      <c r="AU9" s="6">
        <v>2818</v>
      </c>
      <c r="AV9" s="8">
        <v>0.1</v>
      </c>
      <c r="AW9" s="8">
        <v>32</v>
      </c>
      <c r="AX9" s="8">
        <v>1.1000000000000001</v>
      </c>
      <c r="AY9" s="464"/>
    </row>
    <row r="10" spans="1:51">
      <c r="A10" s="3" t="s">
        <v>8</v>
      </c>
      <c r="B10" s="353">
        <v>5327</v>
      </c>
      <c r="C10" s="353">
        <v>0.3</v>
      </c>
      <c r="D10" s="353">
        <v>-86</v>
      </c>
      <c r="E10" s="353">
        <v>-1.6</v>
      </c>
      <c r="F10" s="3" t="s">
        <v>8</v>
      </c>
      <c r="G10" s="353">
        <v>5090</v>
      </c>
      <c r="H10" s="353">
        <v>0.2</v>
      </c>
      <c r="I10" s="353">
        <v>-237</v>
      </c>
      <c r="J10" s="353">
        <v>-4.4000000000000004</v>
      </c>
      <c r="K10" s="3" t="s">
        <v>8</v>
      </c>
      <c r="L10" s="353">
        <v>5086</v>
      </c>
      <c r="M10" s="353">
        <v>0.2</v>
      </c>
      <c r="N10" s="353">
        <v>-4</v>
      </c>
      <c r="O10" s="353">
        <v>-0.1</v>
      </c>
      <c r="P10" s="3" t="s">
        <v>8</v>
      </c>
      <c r="Q10" s="353">
        <v>5169</v>
      </c>
      <c r="R10" s="353">
        <v>0.2</v>
      </c>
      <c r="S10" s="353">
        <v>83</v>
      </c>
      <c r="T10" s="353">
        <v>1.6</v>
      </c>
      <c r="U10" s="3" t="s">
        <v>8</v>
      </c>
      <c r="V10" s="353">
        <v>4966</v>
      </c>
      <c r="W10" s="353">
        <v>0.2</v>
      </c>
      <c r="X10" s="353">
        <v>-203</v>
      </c>
      <c r="Y10" s="353">
        <v>-3.9</v>
      </c>
      <c r="Z10" s="3" t="s">
        <v>8</v>
      </c>
      <c r="AA10" s="353">
        <v>4916</v>
      </c>
      <c r="AB10" s="353">
        <v>0.2</v>
      </c>
      <c r="AC10" s="353">
        <v>-50</v>
      </c>
      <c r="AD10" s="353">
        <v>-1</v>
      </c>
      <c r="AE10" s="3" t="s">
        <v>8</v>
      </c>
      <c r="AF10" s="353">
        <v>4827</v>
      </c>
      <c r="AG10" s="353">
        <v>0.2</v>
      </c>
      <c r="AH10" s="353">
        <v>-89</v>
      </c>
      <c r="AI10" s="353">
        <v>-1.8</v>
      </c>
      <c r="AJ10" s="3" t="s">
        <v>8</v>
      </c>
      <c r="AK10" s="6">
        <v>4819</v>
      </c>
      <c r="AL10" s="8">
        <v>0.2</v>
      </c>
      <c r="AM10" s="8">
        <v>-8</v>
      </c>
      <c r="AN10" s="8">
        <v>-0.2</v>
      </c>
      <c r="AO10" s="3" t="s">
        <v>8</v>
      </c>
      <c r="AP10" s="6">
        <v>4871</v>
      </c>
      <c r="AQ10" s="8">
        <v>0.2</v>
      </c>
      <c r="AR10" s="8">
        <v>52</v>
      </c>
      <c r="AS10" s="8">
        <v>1.1000000000000001</v>
      </c>
      <c r="AT10" s="3" t="s">
        <v>8</v>
      </c>
      <c r="AU10" s="6">
        <v>4869</v>
      </c>
      <c r="AV10" s="8">
        <v>0.2</v>
      </c>
      <c r="AW10" s="8">
        <v>-2</v>
      </c>
      <c r="AX10" s="8">
        <v>0</v>
      </c>
      <c r="AY10" s="464"/>
    </row>
    <row r="11" spans="1:51">
      <c r="A11" s="3" t="s">
        <v>9</v>
      </c>
      <c r="B11" s="353">
        <v>41555</v>
      </c>
      <c r="C11" s="353">
        <v>2</v>
      </c>
      <c r="D11" s="353">
        <v>693</v>
      </c>
      <c r="E11" s="353">
        <v>1.7</v>
      </c>
      <c r="F11" s="3" t="s">
        <v>9</v>
      </c>
      <c r="G11" s="353">
        <v>42545</v>
      </c>
      <c r="H11" s="353">
        <v>2</v>
      </c>
      <c r="I11" s="353">
        <v>990</v>
      </c>
      <c r="J11" s="353">
        <v>2.4</v>
      </c>
      <c r="K11" s="3" t="s">
        <v>9</v>
      </c>
      <c r="L11" s="353">
        <v>43608</v>
      </c>
      <c r="M11" s="353">
        <v>2.1</v>
      </c>
      <c r="N11" s="353">
        <v>1063</v>
      </c>
      <c r="O11" s="353">
        <v>2.5</v>
      </c>
      <c r="P11" s="3" t="s">
        <v>9</v>
      </c>
      <c r="Q11" s="353">
        <v>43455</v>
      </c>
      <c r="R11" s="353">
        <v>2.1</v>
      </c>
      <c r="S11" s="353">
        <v>-153</v>
      </c>
      <c r="T11" s="353">
        <v>-0.4</v>
      </c>
      <c r="U11" s="3" t="s">
        <v>9</v>
      </c>
      <c r="V11" s="353">
        <v>44846</v>
      </c>
      <c r="W11" s="353">
        <v>2.1</v>
      </c>
      <c r="X11" s="353">
        <v>1391</v>
      </c>
      <c r="Y11" s="353">
        <v>3.2</v>
      </c>
      <c r="Z11" s="3" t="s">
        <v>9</v>
      </c>
      <c r="AA11" s="353">
        <v>45332</v>
      </c>
      <c r="AB11" s="353">
        <v>2.2000000000000002</v>
      </c>
      <c r="AC11" s="353">
        <v>486</v>
      </c>
      <c r="AD11" s="353">
        <v>1.1000000000000001</v>
      </c>
      <c r="AE11" s="3" t="s">
        <v>9</v>
      </c>
      <c r="AF11" s="353">
        <v>46816</v>
      </c>
      <c r="AG11" s="353">
        <v>2.2000000000000002</v>
      </c>
      <c r="AH11" s="353">
        <v>1484</v>
      </c>
      <c r="AI11" s="353">
        <v>3.2</v>
      </c>
      <c r="AJ11" s="3" t="s">
        <v>9</v>
      </c>
      <c r="AK11" s="6">
        <v>48374</v>
      </c>
      <c r="AL11" s="8">
        <v>2.2999999999999998</v>
      </c>
      <c r="AM11" s="6">
        <v>1558</v>
      </c>
      <c r="AN11" s="8">
        <v>3.2</v>
      </c>
      <c r="AO11" s="3" t="s">
        <v>9</v>
      </c>
      <c r="AP11" s="6">
        <v>50146</v>
      </c>
      <c r="AQ11" s="8">
        <v>2.2999999999999998</v>
      </c>
      <c r="AR11" s="6">
        <v>1772</v>
      </c>
      <c r="AS11" s="8">
        <v>3.7</v>
      </c>
      <c r="AT11" s="3" t="s">
        <v>9</v>
      </c>
      <c r="AU11" s="6">
        <v>51233</v>
      </c>
      <c r="AV11" s="8">
        <v>2.4</v>
      </c>
      <c r="AW11" s="6">
        <v>1087</v>
      </c>
      <c r="AX11" s="8">
        <v>2.2000000000000002</v>
      </c>
      <c r="AY11" s="464"/>
    </row>
    <row r="12" spans="1:51">
      <c r="A12" s="3" t="s">
        <v>10</v>
      </c>
      <c r="B12" s="353">
        <v>5455</v>
      </c>
      <c r="C12" s="353">
        <v>0.3</v>
      </c>
      <c r="D12" s="353">
        <v>-20</v>
      </c>
      <c r="E12" s="353">
        <v>-0.4</v>
      </c>
      <c r="F12" s="3" t="s">
        <v>10</v>
      </c>
      <c r="G12" s="353">
        <v>5441</v>
      </c>
      <c r="H12" s="353">
        <v>0.3</v>
      </c>
      <c r="I12" s="353">
        <v>-14</v>
      </c>
      <c r="J12" s="353">
        <v>-0.3</v>
      </c>
      <c r="K12" s="3" t="s">
        <v>10</v>
      </c>
      <c r="L12" s="353">
        <v>5448</v>
      </c>
      <c r="M12" s="353">
        <v>0.3</v>
      </c>
      <c r="N12" s="353">
        <v>7</v>
      </c>
      <c r="O12" s="353">
        <v>0.1</v>
      </c>
      <c r="P12" s="3" t="s">
        <v>10</v>
      </c>
      <c r="Q12" s="353">
        <v>5482</v>
      </c>
      <c r="R12" s="353">
        <v>0.3</v>
      </c>
      <c r="S12" s="353">
        <v>34</v>
      </c>
      <c r="T12" s="353">
        <v>0.6</v>
      </c>
      <c r="U12" s="3" t="s">
        <v>10</v>
      </c>
      <c r="V12" s="353">
        <v>5433</v>
      </c>
      <c r="W12" s="353">
        <v>0.3</v>
      </c>
      <c r="X12" s="353">
        <v>-49</v>
      </c>
      <c r="Y12" s="353">
        <v>-0.9</v>
      </c>
      <c r="Z12" s="3" t="s">
        <v>10</v>
      </c>
      <c r="AA12" s="353">
        <v>5423</v>
      </c>
      <c r="AB12" s="353">
        <v>0.3</v>
      </c>
      <c r="AC12" s="353">
        <v>-10</v>
      </c>
      <c r="AD12" s="353">
        <v>-0.2</v>
      </c>
      <c r="AE12" s="3" t="s">
        <v>10</v>
      </c>
      <c r="AF12" s="353">
        <v>5426</v>
      </c>
      <c r="AG12" s="353">
        <v>0.3</v>
      </c>
      <c r="AH12" s="353">
        <v>3</v>
      </c>
      <c r="AI12" s="353">
        <v>0.1</v>
      </c>
      <c r="AJ12" s="3" t="s">
        <v>10</v>
      </c>
      <c r="AK12" s="6">
        <v>5428</v>
      </c>
      <c r="AL12" s="8">
        <v>0.3</v>
      </c>
      <c r="AM12" s="8">
        <v>2</v>
      </c>
      <c r="AN12" s="8">
        <v>0</v>
      </c>
      <c r="AO12" s="3" t="s">
        <v>10</v>
      </c>
      <c r="AP12" s="6">
        <v>5520</v>
      </c>
      <c r="AQ12" s="8">
        <v>0.3</v>
      </c>
      <c r="AR12" s="8">
        <v>92</v>
      </c>
      <c r="AS12" s="8">
        <v>1.7</v>
      </c>
      <c r="AT12" s="3" t="s">
        <v>10</v>
      </c>
      <c r="AU12" s="6">
        <v>5540</v>
      </c>
      <c r="AV12" s="8">
        <v>0.3</v>
      </c>
      <c r="AW12" s="8">
        <v>20</v>
      </c>
      <c r="AX12" s="8">
        <v>0.4</v>
      </c>
      <c r="AY12" s="464"/>
    </row>
    <row r="13" spans="1:51">
      <c r="A13" s="3" t="s">
        <v>11</v>
      </c>
      <c r="B13" s="353">
        <v>20396</v>
      </c>
      <c r="C13" s="353">
        <v>1</v>
      </c>
      <c r="D13" s="353">
        <v>-139</v>
      </c>
      <c r="E13" s="353">
        <v>-0.7</v>
      </c>
      <c r="F13" s="3" t="s">
        <v>11</v>
      </c>
      <c r="G13" s="353">
        <v>20387</v>
      </c>
      <c r="H13" s="353">
        <v>1</v>
      </c>
      <c r="I13" s="353">
        <v>-9</v>
      </c>
      <c r="J13" s="353">
        <v>0</v>
      </c>
      <c r="K13" s="3" t="s">
        <v>11</v>
      </c>
      <c r="L13" s="353">
        <v>20537</v>
      </c>
      <c r="M13" s="353">
        <v>1</v>
      </c>
      <c r="N13" s="353">
        <v>150</v>
      </c>
      <c r="O13" s="353">
        <v>0.7</v>
      </c>
      <c r="P13" s="3" t="s">
        <v>11</v>
      </c>
      <c r="Q13" s="353">
        <v>20061</v>
      </c>
      <c r="R13" s="353">
        <v>1</v>
      </c>
      <c r="S13" s="353">
        <v>-476</v>
      </c>
      <c r="T13" s="353">
        <v>-2.2999999999999998</v>
      </c>
      <c r="U13" s="3" t="s">
        <v>11</v>
      </c>
      <c r="V13" s="353">
        <v>20373</v>
      </c>
      <c r="W13" s="353">
        <v>1</v>
      </c>
      <c r="X13" s="353">
        <v>312</v>
      </c>
      <c r="Y13" s="353">
        <v>1.6</v>
      </c>
      <c r="Z13" s="3" t="s">
        <v>11</v>
      </c>
      <c r="AA13" s="353">
        <v>20460</v>
      </c>
      <c r="AB13" s="353">
        <v>1</v>
      </c>
      <c r="AC13" s="353">
        <v>87</v>
      </c>
      <c r="AD13" s="353">
        <v>0.4</v>
      </c>
      <c r="AE13" s="3" t="s">
        <v>11</v>
      </c>
      <c r="AF13" s="353">
        <v>20537</v>
      </c>
      <c r="AG13" s="353">
        <v>1</v>
      </c>
      <c r="AH13" s="353">
        <v>77</v>
      </c>
      <c r="AI13" s="353">
        <v>0.4</v>
      </c>
      <c r="AJ13" s="3" t="s">
        <v>11</v>
      </c>
      <c r="AK13" s="6">
        <v>20991</v>
      </c>
      <c r="AL13" s="8">
        <v>1</v>
      </c>
      <c r="AM13" s="8">
        <v>454</v>
      </c>
      <c r="AN13" s="8">
        <v>2.2000000000000002</v>
      </c>
      <c r="AO13" s="3" t="s">
        <v>11</v>
      </c>
      <c r="AP13" s="6">
        <v>21368</v>
      </c>
      <c r="AQ13" s="8">
        <v>1</v>
      </c>
      <c r="AR13" s="8">
        <v>377</v>
      </c>
      <c r="AS13" s="8">
        <v>1.8</v>
      </c>
      <c r="AT13" s="3" t="s">
        <v>11</v>
      </c>
      <c r="AU13" s="6">
        <v>21796</v>
      </c>
      <c r="AV13" s="8">
        <v>1</v>
      </c>
      <c r="AW13" s="8">
        <v>428</v>
      </c>
      <c r="AX13" s="8">
        <v>2</v>
      </c>
      <c r="AY13" s="464"/>
    </row>
    <row r="14" spans="1:51">
      <c r="A14" s="3" t="s">
        <v>12</v>
      </c>
      <c r="B14" s="353">
        <v>18131</v>
      </c>
      <c r="C14" s="353">
        <v>0.9</v>
      </c>
      <c r="D14" s="353">
        <v>279</v>
      </c>
      <c r="E14" s="353">
        <v>1.6</v>
      </c>
      <c r="F14" s="3" t="s">
        <v>12</v>
      </c>
      <c r="G14" s="353">
        <v>18445</v>
      </c>
      <c r="H14" s="353">
        <v>0.9</v>
      </c>
      <c r="I14" s="353">
        <v>314</v>
      </c>
      <c r="J14" s="353">
        <v>1.7</v>
      </c>
      <c r="K14" s="3" t="s">
        <v>12</v>
      </c>
      <c r="L14" s="353">
        <v>18589</v>
      </c>
      <c r="M14" s="353">
        <v>0.9</v>
      </c>
      <c r="N14" s="353">
        <v>144</v>
      </c>
      <c r="O14" s="353">
        <v>0.8</v>
      </c>
      <c r="P14" s="3" t="s">
        <v>12</v>
      </c>
      <c r="Q14" s="353">
        <v>18751</v>
      </c>
      <c r="R14" s="353">
        <v>0.9</v>
      </c>
      <c r="S14" s="353">
        <v>162</v>
      </c>
      <c r="T14" s="353">
        <v>0.9</v>
      </c>
      <c r="U14" s="3" t="s">
        <v>12</v>
      </c>
      <c r="V14" s="353">
        <v>18777</v>
      </c>
      <c r="W14" s="353">
        <v>0.9</v>
      </c>
      <c r="X14" s="353">
        <v>26</v>
      </c>
      <c r="Y14" s="353">
        <v>0.1</v>
      </c>
      <c r="Z14" s="3" t="s">
        <v>12</v>
      </c>
      <c r="AA14" s="353">
        <v>19000</v>
      </c>
      <c r="AB14" s="353">
        <v>0.9</v>
      </c>
      <c r="AC14" s="353">
        <v>223</v>
      </c>
      <c r="AD14" s="353">
        <v>1.2</v>
      </c>
      <c r="AE14" s="3" t="s">
        <v>12</v>
      </c>
      <c r="AF14" s="353">
        <v>19273</v>
      </c>
      <c r="AG14" s="353">
        <v>0.9</v>
      </c>
      <c r="AH14" s="353">
        <v>273</v>
      </c>
      <c r="AI14" s="353">
        <v>1.4</v>
      </c>
      <c r="AJ14" s="3" t="s">
        <v>12</v>
      </c>
      <c r="AK14" s="6">
        <v>19739</v>
      </c>
      <c r="AL14" s="8">
        <v>0.9</v>
      </c>
      <c r="AM14" s="8">
        <v>466</v>
      </c>
      <c r="AN14" s="8">
        <v>2.4</v>
      </c>
      <c r="AO14" s="3" t="s">
        <v>12</v>
      </c>
      <c r="AP14" s="6">
        <v>20190</v>
      </c>
      <c r="AQ14" s="8">
        <v>0.9</v>
      </c>
      <c r="AR14" s="8">
        <v>451</v>
      </c>
      <c r="AS14" s="8">
        <v>2.2999999999999998</v>
      </c>
      <c r="AT14" s="3" t="s">
        <v>12</v>
      </c>
      <c r="AU14" s="6">
        <v>20662</v>
      </c>
      <c r="AV14" s="8">
        <v>0.9</v>
      </c>
      <c r="AW14" s="8">
        <v>472</v>
      </c>
      <c r="AX14" s="8">
        <v>2.2999999999999998</v>
      </c>
      <c r="AY14" s="464"/>
    </row>
    <row r="15" spans="1:51">
      <c r="A15" s="3" t="s">
        <v>13</v>
      </c>
      <c r="B15" s="353">
        <v>24147</v>
      </c>
      <c r="C15" s="353">
        <v>1.1000000000000001</v>
      </c>
      <c r="D15" s="353">
        <v>-84</v>
      </c>
      <c r="E15" s="353">
        <v>-0.3</v>
      </c>
      <c r="F15" s="3" t="s">
        <v>13</v>
      </c>
      <c r="G15" s="353">
        <v>23726</v>
      </c>
      <c r="H15" s="353">
        <v>1.1000000000000001</v>
      </c>
      <c r="I15" s="353">
        <v>-421</v>
      </c>
      <c r="J15" s="353">
        <v>-1.7</v>
      </c>
      <c r="K15" s="3" t="s">
        <v>13</v>
      </c>
      <c r="L15" s="353">
        <v>23092</v>
      </c>
      <c r="M15" s="353">
        <v>1.1000000000000001</v>
      </c>
      <c r="N15" s="353">
        <v>-634</v>
      </c>
      <c r="O15" s="353">
        <v>-2.7</v>
      </c>
      <c r="P15" s="3" t="s">
        <v>13</v>
      </c>
      <c r="Q15" s="353">
        <v>22913</v>
      </c>
      <c r="R15" s="353">
        <v>1.1000000000000001</v>
      </c>
      <c r="S15" s="353">
        <v>-179</v>
      </c>
      <c r="T15" s="353">
        <v>-0.8</v>
      </c>
      <c r="U15" s="3" t="s">
        <v>13</v>
      </c>
      <c r="V15" s="353">
        <v>22659</v>
      </c>
      <c r="W15" s="353">
        <v>1.1000000000000001</v>
      </c>
      <c r="X15" s="353">
        <v>-254</v>
      </c>
      <c r="Y15" s="353">
        <v>-1.1000000000000001</v>
      </c>
      <c r="Z15" s="3" t="s">
        <v>13</v>
      </c>
      <c r="AA15" s="353">
        <v>22606</v>
      </c>
      <c r="AB15" s="353">
        <v>1.1000000000000001</v>
      </c>
      <c r="AC15" s="353">
        <v>-53</v>
      </c>
      <c r="AD15" s="353">
        <v>-0.2</v>
      </c>
      <c r="AE15" s="3" t="s">
        <v>13</v>
      </c>
      <c r="AF15" s="353">
        <v>22558</v>
      </c>
      <c r="AG15" s="353">
        <v>1.1000000000000001</v>
      </c>
      <c r="AH15" s="353">
        <v>-48</v>
      </c>
      <c r="AI15" s="353">
        <v>-0.2</v>
      </c>
      <c r="AJ15" s="3" t="s">
        <v>13</v>
      </c>
      <c r="AK15" s="6">
        <v>22749</v>
      </c>
      <c r="AL15" s="8">
        <v>1.1000000000000001</v>
      </c>
      <c r="AM15" s="8">
        <v>191</v>
      </c>
      <c r="AN15" s="8">
        <v>0.8</v>
      </c>
      <c r="AO15" s="3" t="s">
        <v>13</v>
      </c>
      <c r="AP15" s="6">
        <v>23254</v>
      </c>
      <c r="AQ15" s="8">
        <v>1.1000000000000001</v>
      </c>
      <c r="AR15" s="8">
        <v>505</v>
      </c>
      <c r="AS15" s="8">
        <v>2.2000000000000002</v>
      </c>
      <c r="AT15" s="3" t="s">
        <v>13</v>
      </c>
      <c r="AU15" s="6">
        <v>23316</v>
      </c>
      <c r="AV15" s="8">
        <v>1.1000000000000001</v>
      </c>
      <c r="AW15" s="8">
        <v>62</v>
      </c>
      <c r="AX15" s="8">
        <v>0.3</v>
      </c>
      <c r="AY15" s="464"/>
    </row>
    <row r="16" spans="1:51">
      <c r="A16" s="3" t="s">
        <v>14</v>
      </c>
      <c r="B16" s="353">
        <v>153187</v>
      </c>
      <c r="C16" s="353">
        <v>7.2</v>
      </c>
      <c r="D16" s="353">
        <v>965</v>
      </c>
      <c r="E16" s="353">
        <v>0.6</v>
      </c>
      <c r="F16" s="3" t="s">
        <v>14</v>
      </c>
      <c r="G16" s="353">
        <v>153224</v>
      </c>
      <c r="H16" s="353">
        <v>7.2</v>
      </c>
      <c r="I16" s="353">
        <v>37</v>
      </c>
      <c r="J16" s="353">
        <v>0</v>
      </c>
      <c r="K16" s="3" t="s">
        <v>14</v>
      </c>
      <c r="L16" s="353">
        <v>151718</v>
      </c>
      <c r="M16" s="353">
        <v>7.2</v>
      </c>
      <c r="N16" s="353">
        <v>-1506</v>
      </c>
      <c r="O16" s="353">
        <v>-1</v>
      </c>
      <c r="P16" s="3" t="s">
        <v>14</v>
      </c>
      <c r="Q16" s="353">
        <v>153009</v>
      </c>
      <c r="R16" s="353">
        <v>7.3</v>
      </c>
      <c r="S16" s="353">
        <v>1291</v>
      </c>
      <c r="T16" s="353">
        <v>0.9</v>
      </c>
      <c r="U16" s="3" t="s">
        <v>14</v>
      </c>
      <c r="V16" s="353">
        <v>152843</v>
      </c>
      <c r="W16" s="353">
        <v>7.3</v>
      </c>
      <c r="X16" s="353">
        <v>-166</v>
      </c>
      <c r="Y16" s="353">
        <v>-0.1</v>
      </c>
      <c r="Z16" s="3" t="s">
        <v>14</v>
      </c>
      <c r="AA16" s="353">
        <v>153111</v>
      </c>
      <c r="AB16" s="353">
        <v>7.3</v>
      </c>
      <c r="AC16" s="353">
        <v>268</v>
      </c>
      <c r="AD16" s="353">
        <v>0.2</v>
      </c>
      <c r="AE16" s="3" t="s">
        <v>14</v>
      </c>
      <c r="AF16" s="353">
        <v>153655</v>
      </c>
      <c r="AG16" s="353">
        <v>7.3</v>
      </c>
      <c r="AH16" s="353">
        <v>544</v>
      </c>
      <c r="AI16" s="353">
        <v>0.4</v>
      </c>
      <c r="AJ16" s="3" t="s">
        <v>14</v>
      </c>
      <c r="AK16" s="6">
        <v>155549</v>
      </c>
      <c r="AL16" s="8">
        <v>7.3</v>
      </c>
      <c r="AM16" s="6">
        <v>1894</v>
      </c>
      <c r="AN16" s="8">
        <v>1.2</v>
      </c>
      <c r="AO16" s="3" t="s">
        <v>14</v>
      </c>
      <c r="AP16" s="6">
        <v>157503</v>
      </c>
      <c r="AQ16" s="8">
        <v>7.3</v>
      </c>
      <c r="AR16" s="6">
        <v>1954</v>
      </c>
      <c r="AS16" s="8">
        <v>1.3</v>
      </c>
      <c r="AT16" s="3" t="s">
        <v>14</v>
      </c>
      <c r="AU16" s="6">
        <v>158911</v>
      </c>
      <c r="AV16" s="8">
        <v>7.3</v>
      </c>
      <c r="AW16" s="6">
        <v>1408</v>
      </c>
      <c r="AX16" s="8">
        <v>0.9</v>
      </c>
      <c r="AY16" s="464"/>
    </row>
    <row r="17" spans="1:51">
      <c r="A17" s="3" t="s">
        <v>15</v>
      </c>
      <c r="B17" s="353">
        <v>8655</v>
      </c>
      <c r="C17" s="353">
        <v>0.4</v>
      </c>
      <c r="D17" s="353">
        <v>184</v>
      </c>
      <c r="E17" s="353">
        <v>2.2000000000000002</v>
      </c>
      <c r="F17" s="3" t="s">
        <v>15</v>
      </c>
      <c r="G17" s="353">
        <v>8806</v>
      </c>
      <c r="H17" s="353">
        <v>0.4</v>
      </c>
      <c r="I17" s="353">
        <v>151</v>
      </c>
      <c r="J17" s="353">
        <v>1.7</v>
      </c>
      <c r="K17" s="3" t="s">
        <v>15</v>
      </c>
      <c r="L17" s="353">
        <v>8944</v>
      </c>
      <c r="M17" s="353">
        <v>0.4</v>
      </c>
      <c r="N17" s="353">
        <v>138</v>
      </c>
      <c r="O17" s="353">
        <v>1.6</v>
      </c>
      <c r="P17" s="3" t="s">
        <v>15</v>
      </c>
      <c r="Q17" s="353">
        <v>8745</v>
      </c>
      <c r="R17" s="353">
        <v>0.4</v>
      </c>
      <c r="S17" s="353">
        <v>-199</v>
      </c>
      <c r="T17" s="353">
        <v>-2.2000000000000002</v>
      </c>
      <c r="U17" s="3" t="s">
        <v>15</v>
      </c>
      <c r="V17" s="353">
        <v>8752</v>
      </c>
      <c r="W17" s="353">
        <v>0.4</v>
      </c>
      <c r="X17" s="353">
        <v>7</v>
      </c>
      <c r="Y17" s="353">
        <v>0.1</v>
      </c>
      <c r="Z17" s="3" t="s">
        <v>15</v>
      </c>
      <c r="AA17" s="353">
        <v>8772</v>
      </c>
      <c r="AB17" s="353">
        <v>0.4</v>
      </c>
      <c r="AC17" s="353">
        <v>20</v>
      </c>
      <c r="AD17" s="353">
        <v>0.2</v>
      </c>
      <c r="AE17" s="3" t="s">
        <v>15</v>
      </c>
      <c r="AF17" s="353">
        <v>8854</v>
      </c>
      <c r="AG17" s="353">
        <v>0.4</v>
      </c>
      <c r="AH17" s="353">
        <v>82</v>
      </c>
      <c r="AI17" s="353">
        <v>0.9</v>
      </c>
      <c r="AJ17" s="3" t="s">
        <v>15</v>
      </c>
      <c r="AK17" s="6">
        <v>8956</v>
      </c>
      <c r="AL17" s="8">
        <v>0.4</v>
      </c>
      <c r="AM17" s="8">
        <v>102</v>
      </c>
      <c r="AN17" s="8">
        <v>1.1000000000000001</v>
      </c>
      <c r="AO17" s="3" t="s">
        <v>15</v>
      </c>
      <c r="AP17" s="6">
        <v>9061</v>
      </c>
      <c r="AQ17" s="8">
        <v>0.4</v>
      </c>
      <c r="AR17" s="8">
        <v>105</v>
      </c>
      <c r="AS17" s="8">
        <v>1.2</v>
      </c>
      <c r="AT17" s="3" t="s">
        <v>15</v>
      </c>
      <c r="AU17" s="6">
        <v>9059</v>
      </c>
      <c r="AV17" s="8">
        <v>0.4</v>
      </c>
      <c r="AW17" s="8">
        <v>-2</v>
      </c>
      <c r="AX17" s="8">
        <v>0</v>
      </c>
      <c r="AY17" s="464"/>
    </row>
    <row r="18" spans="1:51">
      <c r="A18" s="3" t="s">
        <v>16</v>
      </c>
      <c r="B18" s="353">
        <v>41706</v>
      </c>
      <c r="C18" s="353">
        <v>2</v>
      </c>
      <c r="D18" s="353">
        <v>279</v>
      </c>
      <c r="E18" s="353">
        <v>0.7</v>
      </c>
      <c r="F18" s="3" t="s">
        <v>16</v>
      </c>
      <c r="G18" s="353">
        <v>41726</v>
      </c>
      <c r="H18" s="353">
        <v>2</v>
      </c>
      <c r="I18" s="353">
        <v>20</v>
      </c>
      <c r="J18" s="353">
        <v>0</v>
      </c>
      <c r="K18" s="3" t="s">
        <v>16</v>
      </c>
      <c r="L18" s="353">
        <v>41255</v>
      </c>
      <c r="M18" s="353">
        <v>1.9</v>
      </c>
      <c r="N18" s="353">
        <v>-471</v>
      </c>
      <c r="O18" s="353">
        <v>-1.1000000000000001</v>
      </c>
      <c r="P18" s="3" t="s">
        <v>16</v>
      </c>
      <c r="Q18" s="353">
        <v>41179</v>
      </c>
      <c r="R18" s="353">
        <v>2</v>
      </c>
      <c r="S18" s="353">
        <v>-76</v>
      </c>
      <c r="T18" s="353">
        <v>-0.2</v>
      </c>
      <c r="U18" s="3" t="s">
        <v>16</v>
      </c>
      <c r="V18" s="353">
        <v>41317</v>
      </c>
      <c r="W18" s="353">
        <v>2</v>
      </c>
      <c r="X18" s="353">
        <v>138</v>
      </c>
      <c r="Y18" s="353">
        <v>0.3</v>
      </c>
      <c r="Z18" s="3" t="s">
        <v>16</v>
      </c>
      <c r="AA18" s="353">
        <v>41294</v>
      </c>
      <c r="AB18" s="353">
        <v>2</v>
      </c>
      <c r="AC18" s="353">
        <v>-23</v>
      </c>
      <c r="AD18" s="353">
        <v>-0.1</v>
      </c>
      <c r="AE18" s="3" t="s">
        <v>16</v>
      </c>
      <c r="AF18" s="353">
        <v>41500</v>
      </c>
      <c r="AG18" s="353">
        <v>2</v>
      </c>
      <c r="AH18" s="353">
        <v>206</v>
      </c>
      <c r="AI18" s="353">
        <v>0.5</v>
      </c>
      <c r="AJ18" s="3" t="s">
        <v>16</v>
      </c>
      <c r="AK18" s="6">
        <v>41833</v>
      </c>
      <c r="AL18" s="8">
        <v>2</v>
      </c>
      <c r="AM18" s="8">
        <v>333</v>
      </c>
      <c r="AN18" s="8">
        <v>0.8</v>
      </c>
      <c r="AO18" s="3" t="s">
        <v>16</v>
      </c>
      <c r="AP18" s="6">
        <v>42029</v>
      </c>
      <c r="AQ18" s="8">
        <v>2</v>
      </c>
      <c r="AR18" s="8">
        <v>196</v>
      </c>
      <c r="AS18" s="8">
        <v>0.5</v>
      </c>
      <c r="AT18" s="3" t="s">
        <v>16</v>
      </c>
      <c r="AU18" s="6">
        <v>42187</v>
      </c>
      <c r="AV18" s="8">
        <v>1.9</v>
      </c>
      <c r="AW18" s="8">
        <v>158</v>
      </c>
      <c r="AX18" s="8">
        <v>0.4</v>
      </c>
      <c r="AY18" s="464"/>
    </row>
    <row r="19" spans="1:51">
      <c r="A19" s="3" t="s">
        <v>17</v>
      </c>
      <c r="B19" s="353">
        <v>32817</v>
      </c>
      <c r="C19" s="353">
        <v>1.5</v>
      </c>
      <c r="D19" s="353">
        <v>246</v>
      </c>
      <c r="E19" s="353">
        <v>0.8</v>
      </c>
      <c r="F19" s="3" t="s">
        <v>17</v>
      </c>
      <c r="G19" s="353">
        <v>32665</v>
      </c>
      <c r="H19" s="353">
        <v>1.5</v>
      </c>
      <c r="I19" s="353">
        <v>-152</v>
      </c>
      <c r="J19" s="353">
        <v>-0.5</v>
      </c>
      <c r="K19" s="3" t="s">
        <v>17</v>
      </c>
      <c r="L19" s="353">
        <v>28929</v>
      </c>
      <c r="M19" s="353">
        <v>1.4</v>
      </c>
      <c r="N19" s="353">
        <v>-3736</v>
      </c>
      <c r="O19" s="353">
        <v>-11.4</v>
      </c>
      <c r="P19" s="3" t="s">
        <v>17</v>
      </c>
      <c r="Q19" s="353">
        <v>29435</v>
      </c>
      <c r="R19" s="353">
        <v>1.4</v>
      </c>
      <c r="S19" s="353">
        <v>506</v>
      </c>
      <c r="T19" s="353">
        <v>1.7</v>
      </c>
      <c r="U19" s="3" t="s">
        <v>17</v>
      </c>
      <c r="V19" s="353">
        <v>29412</v>
      </c>
      <c r="W19" s="353">
        <v>1.4</v>
      </c>
      <c r="X19" s="353">
        <v>-23</v>
      </c>
      <c r="Y19" s="353">
        <v>-0.1</v>
      </c>
      <c r="Z19" s="3" t="s">
        <v>17</v>
      </c>
      <c r="AA19" s="353">
        <v>29497</v>
      </c>
      <c r="AB19" s="353">
        <v>1.4</v>
      </c>
      <c r="AC19" s="353">
        <v>85</v>
      </c>
      <c r="AD19" s="353">
        <v>0.3</v>
      </c>
      <c r="AE19" s="3" t="s">
        <v>17</v>
      </c>
      <c r="AF19" s="353">
        <v>30036</v>
      </c>
      <c r="AG19" s="353">
        <v>1.4</v>
      </c>
      <c r="AH19" s="353">
        <v>539</v>
      </c>
      <c r="AI19" s="353">
        <v>1.8</v>
      </c>
      <c r="AJ19" s="3" t="s">
        <v>17</v>
      </c>
      <c r="AK19" s="6">
        <v>30483</v>
      </c>
      <c r="AL19" s="8">
        <v>1.4</v>
      </c>
      <c r="AM19" s="8">
        <v>447</v>
      </c>
      <c r="AN19" s="8">
        <v>1.5</v>
      </c>
      <c r="AO19" s="3" t="s">
        <v>17</v>
      </c>
      <c r="AP19" s="6">
        <v>30468</v>
      </c>
      <c r="AQ19" s="8">
        <v>1.4</v>
      </c>
      <c r="AR19" s="8">
        <v>-15</v>
      </c>
      <c r="AS19" s="8">
        <v>0</v>
      </c>
      <c r="AT19" s="3" t="s">
        <v>17</v>
      </c>
      <c r="AU19" s="6">
        <v>30492</v>
      </c>
      <c r="AV19" s="8">
        <v>1.4</v>
      </c>
      <c r="AW19" s="8">
        <v>24</v>
      </c>
      <c r="AX19" s="8">
        <v>0.1</v>
      </c>
      <c r="AY19" s="464"/>
    </row>
    <row r="20" spans="1:51">
      <c r="A20" s="3" t="s">
        <v>18</v>
      </c>
      <c r="B20" s="353">
        <v>38015</v>
      </c>
      <c r="C20" s="353">
        <v>1.8</v>
      </c>
      <c r="D20" s="353">
        <v>357</v>
      </c>
      <c r="E20" s="353">
        <v>0.9</v>
      </c>
      <c r="F20" s="3" t="s">
        <v>18</v>
      </c>
      <c r="G20" s="353">
        <v>38028</v>
      </c>
      <c r="H20" s="353">
        <v>1.8</v>
      </c>
      <c r="I20" s="353">
        <v>13</v>
      </c>
      <c r="J20" s="353">
        <v>0</v>
      </c>
      <c r="K20" s="3" t="s">
        <v>18</v>
      </c>
      <c r="L20" s="353">
        <v>37970</v>
      </c>
      <c r="M20" s="353">
        <v>1.8</v>
      </c>
      <c r="N20" s="353">
        <v>-58</v>
      </c>
      <c r="O20" s="353">
        <v>-0.2</v>
      </c>
      <c r="P20" s="3" t="s">
        <v>18</v>
      </c>
      <c r="Q20" s="353">
        <v>36860</v>
      </c>
      <c r="R20" s="353">
        <v>1.8</v>
      </c>
      <c r="S20" s="353">
        <v>-1110</v>
      </c>
      <c r="T20" s="353">
        <v>-2.9</v>
      </c>
      <c r="U20" s="3" t="s">
        <v>18</v>
      </c>
      <c r="V20" s="353">
        <v>36276</v>
      </c>
      <c r="W20" s="353">
        <v>1.7</v>
      </c>
      <c r="X20" s="353">
        <v>-584</v>
      </c>
      <c r="Y20" s="353">
        <v>-1.6</v>
      </c>
      <c r="Z20" s="3" t="s">
        <v>18</v>
      </c>
      <c r="AA20" s="353">
        <v>36149</v>
      </c>
      <c r="AB20" s="353">
        <v>1.7</v>
      </c>
      <c r="AC20" s="353">
        <v>-127</v>
      </c>
      <c r="AD20" s="353">
        <v>-0.4</v>
      </c>
      <c r="AE20" s="3" t="s">
        <v>18</v>
      </c>
      <c r="AF20" s="353">
        <v>36218</v>
      </c>
      <c r="AG20" s="353">
        <v>1.7</v>
      </c>
      <c r="AH20" s="353">
        <v>69</v>
      </c>
      <c r="AI20" s="353">
        <v>0.2</v>
      </c>
      <c r="AJ20" s="3" t="s">
        <v>18</v>
      </c>
      <c r="AK20" s="6">
        <v>36405</v>
      </c>
      <c r="AL20" s="8">
        <v>1.7</v>
      </c>
      <c r="AM20" s="8">
        <v>187</v>
      </c>
      <c r="AN20" s="8">
        <v>0.5</v>
      </c>
      <c r="AO20" s="3" t="s">
        <v>18</v>
      </c>
      <c r="AP20" s="6">
        <v>36402</v>
      </c>
      <c r="AQ20" s="8">
        <v>1.7</v>
      </c>
      <c r="AR20" s="8">
        <v>-3</v>
      </c>
      <c r="AS20" s="8">
        <v>0</v>
      </c>
      <c r="AT20" s="3" t="s">
        <v>18</v>
      </c>
      <c r="AU20" s="6">
        <v>36727</v>
      </c>
      <c r="AV20" s="8">
        <v>1.7</v>
      </c>
      <c r="AW20" s="8">
        <v>325</v>
      </c>
      <c r="AX20" s="8">
        <v>0.9</v>
      </c>
      <c r="AY20" s="464"/>
    </row>
    <row r="21" spans="1:51">
      <c r="A21" s="3" t="s">
        <v>19</v>
      </c>
      <c r="B21" s="353">
        <v>17383</v>
      </c>
      <c r="C21" s="353">
        <v>0.8</v>
      </c>
      <c r="D21" s="353">
        <v>-34</v>
      </c>
      <c r="E21" s="353">
        <v>-0.2</v>
      </c>
      <c r="F21" s="3" t="s">
        <v>19</v>
      </c>
      <c r="G21" s="353">
        <v>17330</v>
      </c>
      <c r="H21" s="353">
        <v>0.8</v>
      </c>
      <c r="I21" s="353">
        <v>-53</v>
      </c>
      <c r="J21" s="353">
        <v>-0.3</v>
      </c>
      <c r="K21" s="3" t="s">
        <v>19</v>
      </c>
      <c r="L21" s="353">
        <v>17465</v>
      </c>
      <c r="M21" s="353">
        <v>0.8</v>
      </c>
      <c r="N21" s="353">
        <v>135</v>
      </c>
      <c r="O21" s="353">
        <v>0.8</v>
      </c>
      <c r="P21" s="3" t="s">
        <v>19</v>
      </c>
      <c r="Q21" s="353">
        <v>17329</v>
      </c>
      <c r="R21" s="353">
        <v>0.8</v>
      </c>
      <c r="S21" s="353">
        <v>-136</v>
      </c>
      <c r="T21" s="353">
        <v>-0.8</v>
      </c>
      <c r="U21" s="3" t="s">
        <v>19</v>
      </c>
      <c r="V21" s="353">
        <v>17277</v>
      </c>
      <c r="W21" s="353">
        <v>0.8</v>
      </c>
      <c r="X21" s="353">
        <v>-52</v>
      </c>
      <c r="Y21" s="353">
        <v>-0.3</v>
      </c>
      <c r="Z21" s="3" t="s">
        <v>19</v>
      </c>
      <c r="AA21" s="353">
        <v>17191</v>
      </c>
      <c r="AB21" s="353">
        <v>0.8</v>
      </c>
      <c r="AC21" s="353">
        <v>-86</v>
      </c>
      <c r="AD21" s="353">
        <v>-0.5</v>
      </c>
      <c r="AE21" s="3" t="s">
        <v>19</v>
      </c>
      <c r="AF21" s="353">
        <v>17312</v>
      </c>
      <c r="AG21" s="353">
        <v>0.8</v>
      </c>
      <c r="AH21" s="353">
        <v>121</v>
      </c>
      <c r="AI21" s="353">
        <v>0.7</v>
      </c>
      <c r="AJ21" s="3" t="s">
        <v>19</v>
      </c>
      <c r="AK21" s="6">
        <v>17352</v>
      </c>
      <c r="AL21" s="8">
        <v>0.8</v>
      </c>
      <c r="AM21" s="8">
        <v>40</v>
      </c>
      <c r="AN21" s="8">
        <v>0.2</v>
      </c>
      <c r="AO21" s="3" t="s">
        <v>19</v>
      </c>
      <c r="AP21" s="6">
        <v>17370</v>
      </c>
      <c r="AQ21" s="8">
        <v>0.8</v>
      </c>
      <c r="AR21" s="8">
        <v>18</v>
      </c>
      <c r="AS21" s="8">
        <v>0.1</v>
      </c>
      <c r="AT21" s="3" t="s">
        <v>19</v>
      </c>
      <c r="AU21" s="6">
        <v>17496</v>
      </c>
      <c r="AV21" s="8">
        <v>0.8</v>
      </c>
      <c r="AW21" s="8">
        <v>126</v>
      </c>
      <c r="AX21" s="8">
        <v>0.7</v>
      </c>
      <c r="AY21" s="464"/>
    </row>
    <row r="22" spans="1:51">
      <c r="A22" s="3" t="s">
        <v>20</v>
      </c>
      <c r="B22" s="353">
        <v>5093</v>
      </c>
      <c r="C22" s="353">
        <v>0.2</v>
      </c>
      <c r="D22" s="353">
        <v>17</v>
      </c>
      <c r="E22" s="353">
        <v>0.3</v>
      </c>
      <c r="F22" s="3" t="s">
        <v>20</v>
      </c>
      <c r="G22" s="353">
        <v>5103</v>
      </c>
      <c r="H22" s="353">
        <v>0.2</v>
      </c>
      <c r="I22" s="353">
        <v>10</v>
      </c>
      <c r="J22" s="353">
        <v>0.2</v>
      </c>
      <c r="K22" s="3" t="s">
        <v>20</v>
      </c>
      <c r="L22" s="353">
        <v>5110</v>
      </c>
      <c r="M22" s="353">
        <v>0.2</v>
      </c>
      <c r="N22" s="353">
        <v>7</v>
      </c>
      <c r="O22" s="353">
        <v>0.1</v>
      </c>
      <c r="P22" s="3" t="s">
        <v>20</v>
      </c>
      <c r="Q22" s="353">
        <v>5053</v>
      </c>
      <c r="R22" s="353">
        <v>0.2</v>
      </c>
      <c r="S22" s="353">
        <v>-57</v>
      </c>
      <c r="T22" s="353">
        <v>-1.1000000000000001</v>
      </c>
      <c r="U22" s="3" t="s">
        <v>20</v>
      </c>
      <c r="V22" s="353">
        <v>4958</v>
      </c>
      <c r="W22" s="353">
        <v>0.2</v>
      </c>
      <c r="X22" s="353">
        <v>-95</v>
      </c>
      <c r="Y22" s="353">
        <v>-1.9</v>
      </c>
      <c r="Z22" s="3" t="s">
        <v>20</v>
      </c>
      <c r="AA22" s="353">
        <v>4910</v>
      </c>
      <c r="AB22" s="353">
        <v>0.2</v>
      </c>
      <c r="AC22" s="353">
        <v>-48</v>
      </c>
      <c r="AD22" s="353">
        <v>-1</v>
      </c>
      <c r="AE22" s="3" t="s">
        <v>20</v>
      </c>
      <c r="AF22" s="353">
        <v>4828</v>
      </c>
      <c r="AG22" s="353">
        <v>0.2</v>
      </c>
      <c r="AH22" s="353">
        <v>-82</v>
      </c>
      <c r="AI22" s="353">
        <v>-1.7</v>
      </c>
      <c r="AJ22" s="3" t="s">
        <v>20</v>
      </c>
      <c r="AK22" s="6">
        <v>4799</v>
      </c>
      <c r="AL22" s="8">
        <v>0.2</v>
      </c>
      <c r="AM22" s="8">
        <v>-29</v>
      </c>
      <c r="AN22" s="8">
        <v>-0.6</v>
      </c>
      <c r="AO22" s="3" t="s">
        <v>20</v>
      </c>
      <c r="AP22" s="6">
        <v>4828</v>
      </c>
      <c r="AQ22" s="8">
        <v>0.2</v>
      </c>
      <c r="AR22" s="8">
        <v>29</v>
      </c>
      <c r="AS22" s="8">
        <v>0.6</v>
      </c>
      <c r="AT22" s="3" t="s">
        <v>20</v>
      </c>
      <c r="AU22" s="6">
        <v>4873</v>
      </c>
      <c r="AV22" s="8">
        <v>0.2</v>
      </c>
      <c r="AW22" s="8">
        <v>45</v>
      </c>
      <c r="AX22" s="8">
        <v>0.9</v>
      </c>
    </row>
    <row r="23" spans="1:51">
      <c r="A23" s="3" t="s">
        <v>21</v>
      </c>
      <c r="B23" s="353">
        <v>17130</v>
      </c>
      <c r="C23" s="353">
        <v>0.8</v>
      </c>
      <c r="D23" s="353">
        <v>423</v>
      </c>
      <c r="E23" s="353">
        <v>2.5</v>
      </c>
      <c r="F23" s="3" t="s">
        <v>21</v>
      </c>
      <c r="G23" s="353">
        <v>17555</v>
      </c>
      <c r="H23" s="353">
        <v>0.8</v>
      </c>
      <c r="I23" s="353">
        <v>425</v>
      </c>
      <c r="J23" s="353">
        <v>2.5</v>
      </c>
      <c r="K23" s="3" t="s">
        <v>21</v>
      </c>
      <c r="L23" s="353">
        <v>16099</v>
      </c>
      <c r="M23" s="353">
        <v>0.8</v>
      </c>
      <c r="N23" s="353">
        <v>-1456</v>
      </c>
      <c r="O23" s="353">
        <v>-8.3000000000000007</v>
      </c>
      <c r="P23" s="3" t="s">
        <v>21</v>
      </c>
      <c r="Q23" s="353">
        <v>16221</v>
      </c>
      <c r="R23" s="353">
        <v>0.8</v>
      </c>
      <c r="S23" s="353">
        <v>122</v>
      </c>
      <c r="T23" s="353">
        <v>0.8</v>
      </c>
      <c r="U23" s="3" t="s">
        <v>21</v>
      </c>
      <c r="V23" s="353">
        <v>17090</v>
      </c>
      <c r="W23" s="353">
        <v>0.8</v>
      </c>
      <c r="X23" s="353">
        <v>869</v>
      </c>
      <c r="Y23" s="353">
        <v>5.4</v>
      </c>
      <c r="Z23" s="3" t="s">
        <v>21</v>
      </c>
      <c r="AA23" s="353">
        <v>17870</v>
      </c>
      <c r="AB23" s="353">
        <v>0.9</v>
      </c>
      <c r="AC23" s="353">
        <v>780</v>
      </c>
      <c r="AD23" s="353">
        <v>4.5999999999999996</v>
      </c>
      <c r="AE23" s="3" t="s">
        <v>21</v>
      </c>
      <c r="AF23" s="353">
        <v>18887</v>
      </c>
      <c r="AG23" s="353">
        <v>0.9</v>
      </c>
      <c r="AH23" s="353">
        <v>1017</v>
      </c>
      <c r="AI23" s="353">
        <v>5.4</v>
      </c>
      <c r="AJ23" s="3" t="s">
        <v>21</v>
      </c>
      <c r="AK23" s="6">
        <v>19672</v>
      </c>
      <c r="AL23" s="8">
        <v>0.9</v>
      </c>
      <c r="AM23" s="8">
        <v>785</v>
      </c>
      <c r="AN23" s="8">
        <v>4</v>
      </c>
      <c r="AO23" s="3" t="s">
        <v>21</v>
      </c>
      <c r="AP23" s="6">
        <v>20886</v>
      </c>
      <c r="AQ23" s="8">
        <v>1</v>
      </c>
      <c r="AR23" s="6">
        <v>1214</v>
      </c>
      <c r="AS23" s="8">
        <v>6.2</v>
      </c>
      <c r="AT23" s="3" t="s">
        <v>21</v>
      </c>
      <c r="AU23" s="6">
        <v>21621</v>
      </c>
      <c r="AV23" s="8">
        <v>1</v>
      </c>
      <c r="AW23" s="6">
        <v>735</v>
      </c>
      <c r="AX23" s="8">
        <v>3.5</v>
      </c>
    </row>
    <row r="24" spans="1:51">
      <c r="A24" s="3" t="s">
        <v>22</v>
      </c>
      <c r="B24" s="353">
        <v>222271</v>
      </c>
      <c r="C24" s="353">
        <v>10.5</v>
      </c>
      <c r="D24" s="353">
        <v>-372</v>
      </c>
      <c r="E24" s="353">
        <v>-0.2</v>
      </c>
      <c r="F24" s="3" t="s">
        <v>22</v>
      </c>
      <c r="G24" s="353">
        <v>206965</v>
      </c>
      <c r="H24" s="353">
        <v>9.8000000000000007</v>
      </c>
      <c r="I24" s="353">
        <v>-15306</v>
      </c>
      <c r="J24" s="353">
        <v>-6.9</v>
      </c>
      <c r="K24" s="3" t="s">
        <v>22</v>
      </c>
      <c r="L24" s="353">
        <v>206593</v>
      </c>
      <c r="M24" s="353">
        <v>9.8000000000000007</v>
      </c>
      <c r="N24" s="353">
        <v>-372</v>
      </c>
      <c r="O24" s="353">
        <v>-0.2</v>
      </c>
      <c r="P24" s="3" t="s">
        <v>22</v>
      </c>
      <c r="Q24" s="353">
        <v>205279</v>
      </c>
      <c r="R24" s="353">
        <v>9.8000000000000007</v>
      </c>
      <c r="S24" s="353">
        <v>-1314</v>
      </c>
      <c r="T24" s="353">
        <v>-0.6</v>
      </c>
      <c r="U24" s="3" t="s">
        <v>22</v>
      </c>
      <c r="V24" s="353">
        <v>203811</v>
      </c>
      <c r="W24" s="353">
        <v>9.6999999999999993</v>
      </c>
      <c r="X24" s="353">
        <v>-1468</v>
      </c>
      <c r="Y24" s="353">
        <v>-0.7</v>
      </c>
      <c r="Z24" s="3" t="s">
        <v>22</v>
      </c>
      <c r="AA24" s="353">
        <v>203585</v>
      </c>
      <c r="AB24" s="353">
        <v>9.6999999999999993</v>
      </c>
      <c r="AC24" s="353">
        <v>-226</v>
      </c>
      <c r="AD24" s="353">
        <v>-0.1</v>
      </c>
      <c r="AE24" s="3" t="s">
        <v>22</v>
      </c>
      <c r="AF24" s="353">
        <v>203692</v>
      </c>
      <c r="AG24" s="353">
        <v>9.6999999999999993</v>
      </c>
      <c r="AH24" s="353">
        <v>107</v>
      </c>
      <c r="AI24" s="353">
        <v>0.1</v>
      </c>
      <c r="AJ24" s="3" t="s">
        <v>22</v>
      </c>
      <c r="AK24" s="6">
        <v>204856</v>
      </c>
      <c r="AL24" s="8">
        <v>9.6</v>
      </c>
      <c r="AM24" s="6">
        <v>1164</v>
      </c>
      <c r="AN24" s="8">
        <v>0.6</v>
      </c>
      <c r="AO24" s="3" t="s">
        <v>22</v>
      </c>
      <c r="AP24" s="6">
        <v>207312</v>
      </c>
      <c r="AQ24" s="8">
        <v>9.6</v>
      </c>
      <c r="AR24" s="6">
        <v>2456</v>
      </c>
      <c r="AS24" s="8">
        <v>1.2</v>
      </c>
      <c r="AT24" s="3" t="s">
        <v>22</v>
      </c>
      <c r="AU24" s="6">
        <v>209194</v>
      </c>
      <c r="AV24" s="8">
        <v>9.6</v>
      </c>
      <c r="AW24" s="6">
        <v>1882</v>
      </c>
      <c r="AX24" s="8">
        <v>0.9</v>
      </c>
    </row>
    <row r="25" spans="1:51">
      <c r="A25" s="3" t="s">
        <v>23</v>
      </c>
      <c r="B25" s="353">
        <v>14333</v>
      </c>
      <c r="C25" s="353">
        <v>0.7</v>
      </c>
      <c r="D25" s="353">
        <v>190</v>
      </c>
      <c r="E25" s="353">
        <v>1.3</v>
      </c>
      <c r="F25" s="3" t="s">
        <v>23</v>
      </c>
      <c r="G25" s="353">
        <v>14374</v>
      </c>
      <c r="H25" s="353">
        <v>0.7</v>
      </c>
      <c r="I25" s="353">
        <v>41</v>
      </c>
      <c r="J25" s="353">
        <v>0.3</v>
      </c>
      <c r="K25" s="3" t="s">
        <v>23</v>
      </c>
      <c r="L25" s="353">
        <v>14545</v>
      </c>
      <c r="M25" s="353">
        <v>0.7</v>
      </c>
      <c r="N25" s="353">
        <v>171</v>
      </c>
      <c r="O25" s="353">
        <v>1.2</v>
      </c>
      <c r="P25" s="3" t="s">
        <v>23</v>
      </c>
      <c r="Q25" s="353">
        <v>14296</v>
      </c>
      <c r="R25" s="353">
        <v>0.7</v>
      </c>
      <c r="S25" s="353">
        <v>-249</v>
      </c>
      <c r="T25" s="353">
        <v>-1.7</v>
      </c>
      <c r="U25" s="3" t="s">
        <v>23</v>
      </c>
      <c r="V25" s="353">
        <v>14246</v>
      </c>
      <c r="W25" s="353">
        <v>0.7</v>
      </c>
      <c r="X25" s="353">
        <v>-50</v>
      </c>
      <c r="Y25" s="353">
        <v>-0.3</v>
      </c>
      <c r="Z25" s="3" t="s">
        <v>23</v>
      </c>
      <c r="AA25" s="353">
        <v>14125</v>
      </c>
      <c r="AB25" s="353">
        <v>0.7</v>
      </c>
      <c r="AC25" s="353">
        <v>-121</v>
      </c>
      <c r="AD25" s="353">
        <v>-0.8</v>
      </c>
      <c r="AE25" s="3" t="s">
        <v>23</v>
      </c>
      <c r="AF25" s="353">
        <v>14189</v>
      </c>
      <c r="AG25" s="353">
        <v>0.7</v>
      </c>
      <c r="AH25" s="353">
        <v>64</v>
      </c>
      <c r="AI25" s="353">
        <v>0.5</v>
      </c>
      <c r="AJ25" s="3" t="s">
        <v>23</v>
      </c>
      <c r="AK25" s="6">
        <v>14445</v>
      </c>
      <c r="AL25" s="8">
        <v>0.7</v>
      </c>
      <c r="AM25" s="8">
        <v>256</v>
      </c>
      <c r="AN25" s="8">
        <v>1.8</v>
      </c>
      <c r="AO25" s="3" t="s">
        <v>23</v>
      </c>
      <c r="AP25" s="6">
        <v>14679</v>
      </c>
      <c r="AQ25" s="8">
        <v>0.7</v>
      </c>
      <c r="AR25" s="8">
        <v>234</v>
      </c>
      <c r="AS25" s="8">
        <v>1.6</v>
      </c>
      <c r="AT25" s="3" t="s">
        <v>23</v>
      </c>
      <c r="AU25" s="6">
        <v>14953</v>
      </c>
      <c r="AV25" s="8">
        <v>0.7</v>
      </c>
      <c r="AW25" s="8">
        <v>274</v>
      </c>
      <c r="AX25" s="8">
        <v>1.9</v>
      </c>
    </row>
    <row r="26" spans="1:51">
      <c r="A26" s="3" t="s">
        <v>24</v>
      </c>
      <c r="B26" s="353">
        <v>12274</v>
      </c>
      <c r="C26" s="353">
        <v>0.6</v>
      </c>
      <c r="D26" s="353">
        <v>175</v>
      </c>
      <c r="E26" s="353">
        <v>1.4</v>
      </c>
      <c r="F26" s="3" t="s">
        <v>24</v>
      </c>
      <c r="G26" s="353">
        <v>12392</v>
      </c>
      <c r="H26" s="353">
        <v>0.6</v>
      </c>
      <c r="I26" s="353">
        <v>118</v>
      </c>
      <c r="J26" s="353">
        <v>1</v>
      </c>
      <c r="K26" s="3" t="s">
        <v>24</v>
      </c>
      <c r="L26" s="353">
        <v>12634</v>
      </c>
      <c r="M26" s="353">
        <v>0.6</v>
      </c>
      <c r="N26" s="353">
        <v>242</v>
      </c>
      <c r="O26" s="353">
        <v>2</v>
      </c>
      <c r="P26" s="3" t="s">
        <v>24</v>
      </c>
      <c r="Q26" s="353">
        <v>10468</v>
      </c>
      <c r="R26" s="353">
        <v>0.5</v>
      </c>
      <c r="S26" s="353">
        <v>-2166</v>
      </c>
      <c r="T26" s="353">
        <v>-17.100000000000001</v>
      </c>
      <c r="U26" s="3" t="s">
        <v>24</v>
      </c>
      <c r="V26" s="353">
        <v>10690</v>
      </c>
      <c r="W26" s="353">
        <v>0.5</v>
      </c>
      <c r="X26" s="353">
        <v>222</v>
      </c>
      <c r="Y26" s="353">
        <v>2.1</v>
      </c>
      <c r="Z26" s="3" t="s">
        <v>24</v>
      </c>
      <c r="AA26" s="353">
        <v>11338</v>
      </c>
      <c r="AB26" s="353">
        <v>0.5</v>
      </c>
      <c r="AC26" s="353">
        <v>648</v>
      </c>
      <c r="AD26" s="353">
        <v>6.1</v>
      </c>
      <c r="AE26" s="3" t="s">
        <v>24</v>
      </c>
      <c r="AF26" s="353">
        <v>10576</v>
      </c>
      <c r="AG26" s="353">
        <v>0.5</v>
      </c>
      <c r="AH26" s="353">
        <v>-762</v>
      </c>
      <c r="AI26" s="353">
        <v>-7.2</v>
      </c>
      <c r="AJ26" s="3" t="s">
        <v>24</v>
      </c>
      <c r="AK26" s="6">
        <v>10755</v>
      </c>
      <c r="AL26" s="8">
        <v>0.5</v>
      </c>
      <c r="AM26" s="8">
        <v>179</v>
      </c>
      <c r="AN26" s="8">
        <v>1.7</v>
      </c>
      <c r="AO26" s="3" t="s">
        <v>24</v>
      </c>
      <c r="AP26" s="6">
        <v>11111</v>
      </c>
      <c r="AQ26" s="8">
        <v>0.5</v>
      </c>
      <c r="AR26" s="8">
        <v>356</v>
      </c>
      <c r="AS26" s="8">
        <v>3.3</v>
      </c>
      <c r="AT26" s="3" t="s">
        <v>24</v>
      </c>
      <c r="AU26" s="6">
        <v>11281</v>
      </c>
      <c r="AV26" s="8">
        <v>0.5</v>
      </c>
      <c r="AW26" s="8">
        <v>170</v>
      </c>
      <c r="AX26" s="8">
        <v>1.5</v>
      </c>
    </row>
    <row r="27" spans="1:51">
      <c r="A27" s="3" t="s">
        <v>25</v>
      </c>
      <c r="B27" s="353">
        <v>9065</v>
      </c>
      <c r="C27" s="353">
        <v>0.4</v>
      </c>
      <c r="D27" s="353">
        <v>135</v>
      </c>
      <c r="E27" s="353">
        <v>1.5</v>
      </c>
      <c r="F27" s="3" t="s">
        <v>25</v>
      </c>
      <c r="G27" s="353">
        <v>9037</v>
      </c>
      <c r="H27" s="353">
        <v>0.4</v>
      </c>
      <c r="I27" s="353">
        <v>-28</v>
      </c>
      <c r="J27" s="353">
        <v>-0.3</v>
      </c>
      <c r="K27" s="3" t="s">
        <v>25</v>
      </c>
      <c r="L27" s="353">
        <v>9076</v>
      </c>
      <c r="M27" s="353">
        <v>0.4</v>
      </c>
      <c r="N27" s="353">
        <v>39</v>
      </c>
      <c r="O27" s="353">
        <v>0.4</v>
      </c>
      <c r="P27" s="3" t="s">
        <v>25</v>
      </c>
      <c r="Q27" s="353">
        <v>8998</v>
      </c>
      <c r="R27" s="353">
        <v>0.4</v>
      </c>
      <c r="S27" s="353">
        <v>-78</v>
      </c>
      <c r="T27" s="353">
        <v>-0.9</v>
      </c>
      <c r="U27" s="3" t="s">
        <v>25</v>
      </c>
      <c r="V27" s="353">
        <v>8930</v>
      </c>
      <c r="W27" s="353">
        <v>0.4</v>
      </c>
      <c r="X27" s="353">
        <v>-68</v>
      </c>
      <c r="Y27" s="353">
        <v>-0.8</v>
      </c>
      <c r="Z27" s="3" t="s">
        <v>25</v>
      </c>
      <c r="AA27" s="353">
        <v>8873</v>
      </c>
      <c r="AB27" s="353">
        <v>0.4</v>
      </c>
      <c r="AC27" s="353">
        <v>-57</v>
      </c>
      <c r="AD27" s="353">
        <v>-0.6</v>
      </c>
      <c r="AE27" s="3" t="s">
        <v>25</v>
      </c>
      <c r="AF27" s="353">
        <v>8873</v>
      </c>
      <c r="AG27" s="353">
        <v>0.4</v>
      </c>
      <c r="AH27" s="353">
        <v>0</v>
      </c>
      <c r="AI27" s="353">
        <v>0</v>
      </c>
      <c r="AJ27" s="3" t="s">
        <v>25</v>
      </c>
      <c r="AK27" s="6">
        <v>8947</v>
      </c>
      <c r="AL27" s="8">
        <v>0.4</v>
      </c>
      <c r="AM27" s="8">
        <v>74</v>
      </c>
      <c r="AN27" s="8">
        <v>0.8</v>
      </c>
      <c r="AO27" s="3" t="s">
        <v>25</v>
      </c>
      <c r="AP27" s="6">
        <v>8934</v>
      </c>
      <c r="AQ27" s="8">
        <v>0.4</v>
      </c>
      <c r="AR27" s="8">
        <v>-13</v>
      </c>
      <c r="AS27" s="8">
        <v>-0.2</v>
      </c>
      <c r="AT27" s="3" t="s">
        <v>25</v>
      </c>
      <c r="AU27" s="6">
        <v>8940</v>
      </c>
      <c r="AV27" s="8">
        <v>0.4</v>
      </c>
      <c r="AW27" s="8">
        <v>6</v>
      </c>
      <c r="AX27" s="8">
        <v>0.1</v>
      </c>
    </row>
    <row r="28" spans="1:51">
      <c r="A28" s="3" t="s">
        <v>26</v>
      </c>
      <c r="B28" s="353">
        <v>5257</v>
      </c>
      <c r="C28" s="353">
        <v>0.2</v>
      </c>
      <c r="D28" s="353">
        <v>11</v>
      </c>
      <c r="E28" s="353">
        <v>0.2</v>
      </c>
      <c r="F28" s="3" t="s">
        <v>26</v>
      </c>
      <c r="G28" s="353">
        <v>5119</v>
      </c>
      <c r="H28" s="353">
        <v>0.2</v>
      </c>
      <c r="I28" s="353">
        <v>-138</v>
      </c>
      <c r="J28" s="353">
        <v>-2.6</v>
      </c>
      <c r="K28" s="3" t="s">
        <v>26</v>
      </c>
      <c r="L28" s="353">
        <v>5082</v>
      </c>
      <c r="M28" s="353">
        <v>0.2</v>
      </c>
      <c r="N28" s="353">
        <v>-37</v>
      </c>
      <c r="O28" s="353">
        <v>-0.7</v>
      </c>
      <c r="P28" s="3" t="s">
        <v>26</v>
      </c>
      <c r="Q28" s="353">
        <v>4727</v>
      </c>
      <c r="R28" s="353">
        <v>0.2</v>
      </c>
      <c r="S28" s="353">
        <v>-355</v>
      </c>
      <c r="T28" s="353">
        <v>-7</v>
      </c>
      <c r="U28" s="3" t="s">
        <v>26</v>
      </c>
      <c r="V28" s="353">
        <v>4805</v>
      </c>
      <c r="W28" s="353">
        <v>0.2</v>
      </c>
      <c r="X28" s="353">
        <v>78</v>
      </c>
      <c r="Y28" s="353">
        <v>1.7</v>
      </c>
      <c r="Z28" s="3" t="s">
        <v>26</v>
      </c>
      <c r="AA28" s="353">
        <v>4786</v>
      </c>
      <c r="AB28" s="353">
        <v>0.2</v>
      </c>
      <c r="AC28" s="353">
        <v>-19</v>
      </c>
      <c r="AD28" s="353">
        <v>-0.4</v>
      </c>
      <c r="AE28" s="3" t="s">
        <v>26</v>
      </c>
      <c r="AF28" s="353">
        <v>4848</v>
      </c>
      <c r="AG28" s="353">
        <v>0.2</v>
      </c>
      <c r="AH28" s="353">
        <v>62</v>
      </c>
      <c r="AI28" s="353">
        <v>1.3</v>
      </c>
      <c r="AJ28" s="3" t="s">
        <v>26</v>
      </c>
      <c r="AK28" s="6">
        <v>4757</v>
      </c>
      <c r="AL28" s="8">
        <v>0.2</v>
      </c>
      <c r="AM28" s="8">
        <v>-91</v>
      </c>
      <c r="AN28" s="8">
        <v>-1.9</v>
      </c>
      <c r="AO28" s="3" t="s">
        <v>26</v>
      </c>
      <c r="AP28" s="6">
        <v>4693</v>
      </c>
      <c r="AQ28" s="8">
        <v>0.2</v>
      </c>
      <c r="AR28" s="8">
        <v>-64</v>
      </c>
      <c r="AS28" s="8">
        <v>-1.4</v>
      </c>
      <c r="AT28" s="3" t="s">
        <v>26</v>
      </c>
      <c r="AU28" s="6">
        <v>4743</v>
      </c>
      <c r="AV28" s="8">
        <v>0.2</v>
      </c>
      <c r="AW28" s="8">
        <v>50</v>
      </c>
      <c r="AX28" s="8">
        <v>1.1000000000000001</v>
      </c>
    </row>
    <row r="29" spans="1:51">
      <c r="A29" s="3" t="s">
        <v>27</v>
      </c>
      <c r="B29" s="353">
        <v>23699</v>
      </c>
      <c r="C29" s="353">
        <v>1.1000000000000001</v>
      </c>
      <c r="D29" s="353">
        <v>84</v>
      </c>
      <c r="E29" s="353">
        <v>0.4</v>
      </c>
      <c r="F29" s="3" t="s">
        <v>27</v>
      </c>
      <c r="G29" s="353">
        <v>23718</v>
      </c>
      <c r="H29" s="353">
        <v>1.1000000000000001</v>
      </c>
      <c r="I29" s="353">
        <v>19</v>
      </c>
      <c r="J29" s="353">
        <v>0.1</v>
      </c>
      <c r="K29" s="3" t="s">
        <v>27</v>
      </c>
      <c r="L29" s="353">
        <v>23805</v>
      </c>
      <c r="M29" s="353">
        <v>1.1000000000000001</v>
      </c>
      <c r="N29" s="353">
        <v>87</v>
      </c>
      <c r="O29" s="353">
        <v>0.4</v>
      </c>
      <c r="P29" s="3" t="s">
        <v>27</v>
      </c>
      <c r="Q29" s="353">
        <v>23929</v>
      </c>
      <c r="R29" s="353">
        <v>1.1000000000000001</v>
      </c>
      <c r="S29" s="353">
        <v>124</v>
      </c>
      <c r="T29" s="353">
        <v>0.5</v>
      </c>
      <c r="U29" s="3" t="s">
        <v>27</v>
      </c>
      <c r="V29" s="353">
        <v>23893</v>
      </c>
      <c r="W29" s="353">
        <v>1.1000000000000001</v>
      </c>
      <c r="X29" s="353">
        <v>-36</v>
      </c>
      <c r="Y29" s="353">
        <v>-0.2</v>
      </c>
      <c r="Z29" s="3" t="s">
        <v>27</v>
      </c>
      <c r="AA29" s="353">
        <v>23772</v>
      </c>
      <c r="AB29" s="353">
        <v>1.1000000000000001</v>
      </c>
      <c r="AC29" s="353">
        <v>-121</v>
      </c>
      <c r="AD29" s="353">
        <v>-0.5</v>
      </c>
      <c r="AE29" s="3" t="s">
        <v>27</v>
      </c>
      <c r="AF29" s="353">
        <v>23812</v>
      </c>
      <c r="AG29" s="353">
        <v>1.1000000000000001</v>
      </c>
      <c r="AH29" s="353">
        <v>40</v>
      </c>
      <c r="AI29" s="353">
        <v>0.2</v>
      </c>
      <c r="AJ29" s="3" t="s">
        <v>27</v>
      </c>
      <c r="AK29" s="6">
        <v>23961</v>
      </c>
      <c r="AL29" s="8">
        <v>1.1000000000000001</v>
      </c>
      <c r="AM29" s="8">
        <v>149</v>
      </c>
      <c r="AN29" s="8">
        <v>0.6</v>
      </c>
      <c r="AO29" s="3" t="s">
        <v>27</v>
      </c>
      <c r="AP29" s="6">
        <v>24134</v>
      </c>
      <c r="AQ29" s="8">
        <v>1.1000000000000001</v>
      </c>
      <c r="AR29" s="8">
        <v>173</v>
      </c>
      <c r="AS29" s="8">
        <v>0.7</v>
      </c>
      <c r="AT29" s="3" t="s">
        <v>27</v>
      </c>
      <c r="AU29" s="6">
        <v>24201</v>
      </c>
      <c r="AV29" s="8">
        <v>1.1000000000000001</v>
      </c>
      <c r="AW29" s="8">
        <v>67</v>
      </c>
      <c r="AX29" s="8">
        <v>0.3</v>
      </c>
    </row>
    <row r="30" spans="1:51">
      <c r="A30" s="3" t="s">
        <v>28</v>
      </c>
      <c r="B30" s="353">
        <v>2903</v>
      </c>
      <c r="C30" s="353">
        <v>0.1</v>
      </c>
      <c r="D30" s="353">
        <v>-62</v>
      </c>
      <c r="E30" s="353">
        <v>-2.1</v>
      </c>
      <c r="F30" s="3" t="s">
        <v>28</v>
      </c>
      <c r="G30" s="353">
        <v>2848</v>
      </c>
      <c r="H30" s="353">
        <v>0.1</v>
      </c>
      <c r="I30" s="353">
        <v>-55</v>
      </c>
      <c r="J30" s="353">
        <v>-1.9</v>
      </c>
      <c r="K30" s="3" t="s">
        <v>28</v>
      </c>
      <c r="L30" s="353">
        <v>2815</v>
      </c>
      <c r="M30" s="353">
        <v>0.1</v>
      </c>
      <c r="N30" s="353">
        <v>-33</v>
      </c>
      <c r="O30" s="353">
        <v>-1.2</v>
      </c>
      <c r="P30" s="3" t="s">
        <v>28</v>
      </c>
      <c r="Q30" s="353">
        <v>2775</v>
      </c>
      <c r="R30" s="353">
        <v>0.1</v>
      </c>
      <c r="S30" s="353">
        <v>-40</v>
      </c>
      <c r="T30" s="353">
        <v>-1.4</v>
      </c>
      <c r="U30" s="3" t="s">
        <v>28</v>
      </c>
      <c r="V30" s="353">
        <v>2698</v>
      </c>
      <c r="W30" s="353">
        <v>0.1</v>
      </c>
      <c r="X30" s="353">
        <v>-77</v>
      </c>
      <c r="Y30" s="353">
        <v>-2.8</v>
      </c>
      <c r="Z30" s="3" t="s">
        <v>28</v>
      </c>
      <c r="AA30" s="353">
        <v>2658</v>
      </c>
      <c r="AB30" s="353">
        <v>0.1</v>
      </c>
      <c r="AC30" s="353">
        <v>-40</v>
      </c>
      <c r="AD30" s="353">
        <v>-1.5</v>
      </c>
      <c r="AE30" s="3" t="s">
        <v>28</v>
      </c>
      <c r="AF30" s="353">
        <v>2650</v>
      </c>
      <c r="AG30" s="353">
        <v>0.1</v>
      </c>
      <c r="AH30" s="353">
        <v>-8</v>
      </c>
      <c r="AI30" s="353">
        <v>-0.3</v>
      </c>
      <c r="AJ30" s="3" t="s">
        <v>28</v>
      </c>
      <c r="AK30" s="6">
        <v>2670</v>
      </c>
      <c r="AL30" s="8">
        <v>0.1</v>
      </c>
      <c r="AM30" s="8">
        <v>20</v>
      </c>
      <c r="AN30" s="8">
        <v>0.7</v>
      </c>
      <c r="AO30" s="3" t="s">
        <v>28</v>
      </c>
      <c r="AP30" s="6">
        <v>2763</v>
      </c>
      <c r="AQ30" s="8">
        <v>0.1</v>
      </c>
      <c r="AR30" s="8">
        <v>93</v>
      </c>
      <c r="AS30" s="8">
        <v>3.5</v>
      </c>
      <c r="AT30" s="3" t="s">
        <v>28</v>
      </c>
      <c r="AU30" s="6">
        <v>2852</v>
      </c>
      <c r="AV30" s="8">
        <v>0.1</v>
      </c>
      <c r="AW30" s="8">
        <v>89</v>
      </c>
      <c r="AX30" s="8">
        <v>3.2</v>
      </c>
    </row>
    <row r="31" spans="1:51">
      <c r="A31" s="3" t="s">
        <v>29</v>
      </c>
      <c r="B31" s="353">
        <v>10874</v>
      </c>
      <c r="C31" s="353">
        <v>0.5</v>
      </c>
      <c r="D31" s="353">
        <v>143</v>
      </c>
      <c r="E31" s="353">
        <v>1.3</v>
      </c>
      <c r="F31" s="3" t="s">
        <v>29</v>
      </c>
      <c r="G31" s="353">
        <v>10904</v>
      </c>
      <c r="H31" s="353">
        <v>0.5</v>
      </c>
      <c r="I31" s="353">
        <v>30</v>
      </c>
      <c r="J31" s="353">
        <v>0.3</v>
      </c>
      <c r="K31" s="3" t="s">
        <v>29</v>
      </c>
      <c r="L31" s="353">
        <v>11078</v>
      </c>
      <c r="M31" s="353">
        <v>0.5</v>
      </c>
      <c r="N31" s="353">
        <v>174</v>
      </c>
      <c r="O31" s="353">
        <v>1.6</v>
      </c>
      <c r="P31" s="3" t="s">
        <v>29</v>
      </c>
      <c r="Q31" s="353">
        <v>11097</v>
      </c>
      <c r="R31" s="353">
        <v>0.5</v>
      </c>
      <c r="S31" s="353">
        <v>19</v>
      </c>
      <c r="T31" s="353">
        <v>0.2</v>
      </c>
      <c r="U31" s="3" t="s">
        <v>29</v>
      </c>
      <c r="V31" s="353">
        <v>11107</v>
      </c>
      <c r="W31" s="353">
        <v>0.5</v>
      </c>
      <c r="X31" s="353">
        <v>10</v>
      </c>
      <c r="Y31" s="353">
        <v>0.1</v>
      </c>
      <c r="Z31" s="3" t="s">
        <v>29</v>
      </c>
      <c r="AA31" s="353">
        <v>11114</v>
      </c>
      <c r="AB31" s="353">
        <v>0.5</v>
      </c>
      <c r="AC31" s="353">
        <v>7</v>
      </c>
      <c r="AD31" s="353">
        <v>0.1</v>
      </c>
      <c r="AE31" s="3" t="s">
        <v>29</v>
      </c>
      <c r="AF31" s="353">
        <v>11108</v>
      </c>
      <c r="AG31" s="353">
        <v>0.5</v>
      </c>
      <c r="AH31" s="353">
        <v>-6</v>
      </c>
      <c r="AI31" s="353">
        <v>-0.1</v>
      </c>
      <c r="AJ31" s="3" t="s">
        <v>29</v>
      </c>
      <c r="AK31" s="6">
        <v>11203</v>
      </c>
      <c r="AL31" s="8">
        <v>0.5</v>
      </c>
      <c r="AM31" s="8">
        <v>95</v>
      </c>
      <c r="AN31" s="8">
        <v>0.8</v>
      </c>
      <c r="AO31" s="3" t="s">
        <v>29</v>
      </c>
      <c r="AP31" s="6">
        <v>11294</v>
      </c>
      <c r="AQ31" s="8">
        <v>0.5</v>
      </c>
      <c r="AR31" s="8">
        <v>91</v>
      </c>
      <c r="AS31" s="8">
        <v>0.8</v>
      </c>
      <c r="AT31" s="3" t="s">
        <v>29</v>
      </c>
      <c r="AU31" s="6">
        <v>11287</v>
      </c>
      <c r="AV31" s="8">
        <v>0.5</v>
      </c>
      <c r="AW31" s="8">
        <v>-7</v>
      </c>
      <c r="AX31" s="8">
        <v>-0.1</v>
      </c>
    </row>
    <row r="32" spans="1:51">
      <c r="A32" s="3" t="s">
        <v>30</v>
      </c>
      <c r="B32" s="353">
        <v>9043</v>
      </c>
      <c r="C32" s="353">
        <v>0.4</v>
      </c>
      <c r="D32" s="353">
        <v>1</v>
      </c>
      <c r="E32" s="353">
        <v>0</v>
      </c>
      <c r="F32" s="3" t="s">
        <v>30</v>
      </c>
      <c r="G32" s="353">
        <v>9049</v>
      </c>
      <c r="H32" s="353">
        <v>0.4</v>
      </c>
      <c r="I32" s="353">
        <v>6</v>
      </c>
      <c r="J32" s="353">
        <v>0.1</v>
      </c>
      <c r="K32" s="3" t="s">
        <v>30</v>
      </c>
      <c r="L32" s="353">
        <v>9069</v>
      </c>
      <c r="M32" s="353">
        <v>0.4</v>
      </c>
      <c r="N32" s="353">
        <v>20</v>
      </c>
      <c r="O32" s="353">
        <v>0.2</v>
      </c>
      <c r="P32" s="3" t="s">
        <v>30</v>
      </c>
      <c r="Q32" s="353">
        <v>9026</v>
      </c>
      <c r="R32" s="353">
        <v>0.4</v>
      </c>
      <c r="S32" s="353">
        <v>-43</v>
      </c>
      <c r="T32" s="353">
        <v>-0.5</v>
      </c>
      <c r="U32" s="3" t="s">
        <v>30</v>
      </c>
      <c r="V32" s="353">
        <v>9026</v>
      </c>
      <c r="W32" s="353">
        <v>0.4</v>
      </c>
      <c r="X32" s="353">
        <v>0</v>
      </c>
      <c r="Y32" s="353">
        <v>0</v>
      </c>
      <c r="Z32" s="3" t="s">
        <v>30</v>
      </c>
      <c r="AA32" s="353">
        <v>8969</v>
      </c>
      <c r="AB32" s="353">
        <v>0.4</v>
      </c>
      <c r="AC32" s="353">
        <v>-57</v>
      </c>
      <c r="AD32" s="353">
        <v>-0.6</v>
      </c>
      <c r="AE32" s="3" t="s">
        <v>30</v>
      </c>
      <c r="AF32" s="353">
        <v>8969</v>
      </c>
      <c r="AG32" s="353">
        <v>0.4</v>
      </c>
      <c r="AH32" s="353">
        <v>0</v>
      </c>
      <c r="AI32" s="353">
        <v>0</v>
      </c>
      <c r="AJ32" s="3" t="s">
        <v>30</v>
      </c>
      <c r="AK32" s="6">
        <v>9040</v>
      </c>
      <c r="AL32" s="8">
        <v>0.4</v>
      </c>
      <c r="AM32" s="8">
        <v>71</v>
      </c>
      <c r="AN32" s="8">
        <v>0.8</v>
      </c>
      <c r="AO32" s="3" t="s">
        <v>30</v>
      </c>
      <c r="AP32" s="6">
        <v>9185</v>
      </c>
      <c r="AQ32" s="8">
        <v>0.4</v>
      </c>
      <c r="AR32" s="8">
        <v>145</v>
      </c>
      <c r="AS32" s="8">
        <v>1.6</v>
      </c>
      <c r="AT32" s="3" t="s">
        <v>30</v>
      </c>
      <c r="AU32" s="6">
        <v>9158</v>
      </c>
      <c r="AV32" s="8">
        <v>0.4</v>
      </c>
      <c r="AW32" s="8">
        <v>-27</v>
      </c>
      <c r="AX32" s="8">
        <v>-0.3</v>
      </c>
    </row>
    <row r="33" spans="1:50">
      <c r="A33" s="3" t="s">
        <v>31</v>
      </c>
      <c r="B33" s="353">
        <v>1831</v>
      </c>
      <c r="C33" s="353">
        <v>0.1</v>
      </c>
      <c r="D33" s="353">
        <v>-12</v>
      </c>
      <c r="E33" s="353">
        <v>-0.7</v>
      </c>
      <c r="F33" s="3" t="s">
        <v>31</v>
      </c>
      <c r="G33" s="353">
        <v>1825</v>
      </c>
      <c r="H33" s="353">
        <v>0.1</v>
      </c>
      <c r="I33" s="353">
        <v>-6</v>
      </c>
      <c r="J33" s="353">
        <v>-0.3</v>
      </c>
      <c r="K33" s="3" t="s">
        <v>31</v>
      </c>
      <c r="L33" s="353">
        <v>1804</v>
      </c>
      <c r="M33" s="353">
        <v>0.1</v>
      </c>
      <c r="N33" s="353">
        <v>-21</v>
      </c>
      <c r="O33" s="353">
        <v>-1.2</v>
      </c>
      <c r="P33" s="3" t="s">
        <v>31</v>
      </c>
      <c r="Q33" s="353">
        <v>1715</v>
      </c>
      <c r="R33" s="353">
        <v>0.1</v>
      </c>
      <c r="S33" s="353">
        <v>-89</v>
      </c>
      <c r="T33" s="353">
        <v>-4.9000000000000004</v>
      </c>
      <c r="U33" s="3" t="s">
        <v>31</v>
      </c>
      <c r="V33" s="353">
        <v>1671</v>
      </c>
      <c r="W33" s="353">
        <v>0.1</v>
      </c>
      <c r="X33" s="353">
        <v>-44</v>
      </c>
      <c r="Y33" s="353">
        <v>-2.6</v>
      </c>
      <c r="Z33" s="3" t="s">
        <v>31</v>
      </c>
      <c r="AA33" s="353">
        <v>1630</v>
      </c>
      <c r="AB33" s="353">
        <v>0.1</v>
      </c>
      <c r="AC33" s="353">
        <v>-41</v>
      </c>
      <c r="AD33" s="353">
        <v>-2.5</v>
      </c>
      <c r="AE33" s="3" t="s">
        <v>31</v>
      </c>
      <c r="AF33" s="353">
        <v>1615</v>
      </c>
      <c r="AG33" s="353">
        <v>0.1</v>
      </c>
      <c r="AH33" s="353">
        <v>-15</v>
      </c>
      <c r="AI33" s="353">
        <v>-0.9</v>
      </c>
      <c r="AJ33" s="3" t="s">
        <v>31</v>
      </c>
      <c r="AK33" s="6">
        <v>1645</v>
      </c>
      <c r="AL33" s="8">
        <v>0.1</v>
      </c>
      <c r="AM33" s="8">
        <v>30</v>
      </c>
      <c r="AN33" s="8">
        <v>1.8</v>
      </c>
      <c r="AO33" s="3" t="s">
        <v>31</v>
      </c>
      <c r="AP33" s="6">
        <v>1667</v>
      </c>
      <c r="AQ33" s="8">
        <v>0.1</v>
      </c>
      <c r="AR33" s="8">
        <v>22</v>
      </c>
      <c r="AS33" s="8">
        <v>1.3</v>
      </c>
      <c r="AT33" s="3" t="s">
        <v>31</v>
      </c>
      <c r="AU33" s="6">
        <v>1715</v>
      </c>
      <c r="AV33" s="8">
        <v>0.1</v>
      </c>
      <c r="AW33" s="8">
        <v>48</v>
      </c>
      <c r="AX33" s="8">
        <v>2.9</v>
      </c>
    </row>
    <row r="34" spans="1:50">
      <c r="A34" s="4" t="s">
        <v>0</v>
      </c>
      <c r="B34" s="5">
        <v>908555</v>
      </c>
      <c r="C34" s="5">
        <v>42.7</v>
      </c>
      <c r="D34" s="5">
        <v>1701</v>
      </c>
      <c r="E34" s="5">
        <v>0.2</v>
      </c>
      <c r="F34" s="4" t="s">
        <v>0</v>
      </c>
      <c r="G34" s="5">
        <v>898680</v>
      </c>
      <c r="H34" s="5">
        <v>42.4</v>
      </c>
      <c r="I34" s="5">
        <v>-9875</v>
      </c>
      <c r="J34" s="5">
        <v>-1.1000000000000001</v>
      </c>
      <c r="K34" s="4" t="s">
        <v>0</v>
      </c>
      <c r="L34" s="5">
        <v>897582</v>
      </c>
      <c r="M34" s="5">
        <v>42.4</v>
      </c>
      <c r="N34" s="5">
        <v>-1098</v>
      </c>
      <c r="O34" s="5">
        <v>-0.1</v>
      </c>
      <c r="P34" s="4" t="s">
        <v>0</v>
      </c>
      <c r="Q34" s="5">
        <v>889936</v>
      </c>
      <c r="R34" s="5">
        <v>42.3</v>
      </c>
      <c r="S34" s="5">
        <v>-7646</v>
      </c>
      <c r="T34" s="5">
        <v>-0.9</v>
      </c>
      <c r="U34" s="4" t="s">
        <v>0</v>
      </c>
      <c r="V34" s="5">
        <v>888184</v>
      </c>
      <c r="W34" s="5">
        <v>42.3</v>
      </c>
      <c r="X34" s="5">
        <v>-1752</v>
      </c>
      <c r="Y34" s="5">
        <v>-0.2</v>
      </c>
      <c r="Z34" s="4" t="s">
        <v>0</v>
      </c>
      <c r="AA34" s="5">
        <v>891111</v>
      </c>
      <c r="AB34" s="5">
        <v>42.4</v>
      </c>
      <c r="AC34" s="5">
        <v>2927</v>
      </c>
      <c r="AD34" s="5">
        <v>0.3</v>
      </c>
      <c r="AE34" s="4" t="s">
        <v>0</v>
      </c>
      <c r="AF34" s="5">
        <v>894636</v>
      </c>
      <c r="AG34" s="5">
        <v>42.4</v>
      </c>
      <c r="AH34" s="5">
        <v>3525</v>
      </c>
      <c r="AI34" s="5">
        <v>0.4</v>
      </c>
      <c r="AJ34" s="4" t="s">
        <v>0</v>
      </c>
      <c r="AK34" s="7">
        <v>904713</v>
      </c>
      <c r="AL34" s="9">
        <v>42.5</v>
      </c>
      <c r="AM34" s="7">
        <v>10077</v>
      </c>
      <c r="AN34" s="9">
        <v>1.1000000000000001</v>
      </c>
      <c r="AO34" s="4" t="s">
        <v>0</v>
      </c>
      <c r="AP34" s="7">
        <v>917841</v>
      </c>
      <c r="AQ34" s="9">
        <v>42.6</v>
      </c>
      <c r="AR34" s="7">
        <v>13128</v>
      </c>
      <c r="AS34" s="9">
        <v>1.4</v>
      </c>
      <c r="AT34" s="4" t="s">
        <v>0</v>
      </c>
      <c r="AU34" s="7">
        <v>928604</v>
      </c>
      <c r="AV34" s="9">
        <v>42.7</v>
      </c>
      <c r="AW34" s="7">
        <v>10763</v>
      </c>
      <c r="AX34" s="9">
        <v>1.2</v>
      </c>
    </row>
    <row r="37" spans="1:50">
      <c r="C37" s="10"/>
    </row>
    <row r="38" spans="1:50">
      <c r="C38" s="10"/>
    </row>
    <row r="39" spans="1:50">
      <c r="A39" s="10" t="s">
        <v>49</v>
      </c>
      <c r="B39" s="10"/>
    </row>
    <row r="40" spans="1:50">
      <c r="A40" s="10" t="s">
        <v>48</v>
      </c>
      <c r="B40" s="10"/>
    </row>
  </sheetData>
  <sheetProtection password="CCE3" sheet="1" objects="1" scenarios="1"/>
  <mergeCells count="1">
    <mergeCell ref="A1:AX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80" zoomScaleNormal="80" workbookViewId="0">
      <selection activeCell="L28" sqref="L28"/>
    </sheetView>
  </sheetViews>
  <sheetFormatPr baseColWidth="10" defaultRowHeight="15"/>
  <cols>
    <col min="1" max="1" width="23.5703125" style="340" customWidth="1"/>
    <col min="2" max="2" width="13" style="340" customWidth="1"/>
    <col min="3" max="3" width="13.5703125" style="340" bestFit="1" customWidth="1"/>
    <col min="4" max="7" width="11.42578125" style="340"/>
    <col min="8" max="8" width="12.85546875" style="340" bestFit="1" customWidth="1"/>
    <col min="9" max="9" width="12.85546875" style="340" customWidth="1"/>
    <col min="10" max="10" width="11.42578125" style="340"/>
  </cols>
  <sheetData>
    <row r="1" spans="1:10">
      <c r="A1" s="500" t="s">
        <v>413</v>
      </c>
      <c r="B1" s="500"/>
      <c r="C1" s="500"/>
      <c r="D1" s="500"/>
      <c r="E1" s="500"/>
      <c r="F1" s="500"/>
      <c r="G1" s="500"/>
      <c r="H1" s="500"/>
      <c r="I1" s="500"/>
      <c r="J1" s="500"/>
    </row>
    <row r="2" spans="1:10">
      <c r="A2" s="322"/>
      <c r="B2" s="11" t="s">
        <v>562</v>
      </c>
      <c r="C2" s="322"/>
      <c r="D2" s="322"/>
      <c r="E2" s="322"/>
      <c r="F2" s="322"/>
      <c r="G2" s="322"/>
      <c r="H2" s="322"/>
      <c r="I2" s="322"/>
      <c r="J2" s="322"/>
    </row>
    <row r="3" spans="1:10">
      <c r="A3" s="345"/>
      <c r="B3" s="322"/>
      <c r="C3" s="322"/>
      <c r="D3" s="322"/>
      <c r="E3" s="322"/>
      <c r="F3" s="322"/>
      <c r="G3" s="322"/>
      <c r="H3" s="322"/>
      <c r="I3" s="322"/>
      <c r="J3" s="322"/>
    </row>
    <row r="4" spans="1:10">
      <c r="A4" s="345"/>
      <c r="B4" s="322"/>
      <c r="C4" s="322"/>
      <c r="D4" s="322"/>
      <c r="E4" s="322"/>
      <c r="F4" s="322"/>
      <c r="G4" s="322"/>
      <c r="H4" s="322"/>
      <c r="I4" s="322"/>
      <c r="J4" s="322"/>
    </row>
    <row r="5" spans="1:10">
      <c r="A5" s="323" t="s">
        <v>51</v>
      </c>
      <c r="B5" s="322"/>
      <c r="C5" s="324" t="s">
        <v>723</v>
      </c>
      <c r="D5" s="324"/>
      <c r="E5" s="322"/>
      <c r="F5" s="324" t="s">
        <v>52</v>
      </c>
      <c r="G5" s="325"/>
      <c r="H5" s="322"/>
      <c r="I5" s="324" t="s">
        <v>723</v>
      </c>
      <c r="J5" s="324"/>
    </row>
    <row r="6" spans="1:10">
      <c r="A6" s="322"/>
      <c r="B6" s="322"/>
      <c r="C6" s="326" t="s">
        <v>53</v>
      </c>
      <c r="D6" s="322"/>
      <c r="E6" s="322"/>
      <c r="F6" s="322"/>
      <c r="G6" s="322"/>
      <c r="H6" s="322"/>
      <c r="I6" s="326" t="s">
        <v>53</v>
      </c>
      <c r="J6" s="322"/>
    </row>
    <row r="7" spans="1:10">
      <c r="A7" s="326" t="s">
        <v>53</v>
      </c>
      <c r="B7" s="324" t="s">
        <v>54</v>
      </c>
      <c r="C7" s="327" t="s">
        <v>55</v>
      </c>
      <c r="D7" s="328"/>
      <c r="E7" s="322"/>
      <c r="F7" s="326" t="s">
        <v>53</v>
      </c>
      <c r="G7" s="322"/>
      <c r="H7" s="324" t="s">
        <v>54</v>
      </c>
      <c r="I7" s="327" t="s">
        <v>55</v>
      </c>
      <c r="J7" s="328"/>
    </row>
    <row r="8" spans="1:10">
      <c r="A8" s="322"/>
      <c r="B8" s="329" t="s">
        <v>56</v>
      </c>
      <c r="C8" s="327" t="s">
        <v>57</v>
      </c>
      <c r="D8" s="329" t="s">
        <v>58</v>
      </c>
      <c r="E8" s="322"/>
      <c r="F8" s="322"/>
      <c r="G8" s="322"/>
      <c r="H8" s="329" t="s">
        <v>56</v>
      </c>
      <c r="I8" s="327" t="s">
        <v>57</v>
      </c>
      <c r="J8" s="329" t="s">
        <v>58</v>
      </c>
    </row>
    <row r="9" spans="1:10">
      <c r="A9" s="322"/>
      <c r="B9" s="330"/>
      <c r="C9" s="322"/>
      <c r="D9" s="322"/>
      <c r="E9" s="322"/>
      <c r="F9" s="322"/>
      <c r="G9" s="322"/>
      <c r="H9" s="322"/>
      <c r="I9" s="322"/>
      <c r="J9" s="322"/>
    </row>
    <row r="10" spans="1:10">
      <c r="A10" s="331" t="s">
        <v>59</v>
      </c>
      <c r="B10" s="375">
        <v>287083</v>
      </c>
      <c r="C10" s="375">
        <v>89781</v>
      </c>
      <c r="D10" s="376">
        <v>2.1975919181118497</v>
      </c>
      <c r="E10" s="322"/>
      <c r="F10" s="332"/>
      <c r="G10" s="331" t="s">
        <v>60</v>
      </c>
      <c r="H10" s="375">
        <v>19615</v>
      </c>
      <c r="I10" s="375">
        <v>9807</v>
      </c>
      <c r="J10" s="376">
        <v>1.0001019679820535</v>
      </c>
    </row>
    <row r="11" spans="1:10">
      <c r="A11" s="331" t="s">
        <v>61</v>
      </c>
      <c r="B11" s="375">
        <v>1680364</v>
      </c>
      <c r="C11" s="375">
        <v>290521</v>
      </c>
      <c r="D11" s="376">
        <v>4.7839674240416352</v>
      </c>
      <c r="E11" s="322" t="s">
        <v>53</v>
      </c>
      <c r="F11" s="377" t="s">
        <v>663</v>
      </c>
      <c r="G11" s="331" t="s">
        <v>62</v>
      </c>
      <c r="H11" s="375">
        <v>44751</v>
      </c>
      <c r="I11" s="375">
        <v>17991</v>
      </c>
      <c r="J11" s="376">
        <v>1.4874103718525931</v>
      </c>
    </row>
    <row r="12" spans="1:10">
      <c r="A12" s="331" t="s">
        <v>63</v>
      </c>
      <c r="B12" s="378">
        <v>72.42</v>
      </c>
      <c r="C12" s="378">
        <v>20.21</v>
      </c>
      <c r="D12" s="379">
        <v>52.21</v>
      </c>
      <c r="E12" s="322"/>
      <c r="F12" s="380"/>
      <c r="G12" s="331" t="s">
        <v>63</v>
      </c>
      <c r="H12" s="378">
        <v>59.75</v>
      </c>
      <c r="I12" s="378">
        <v>39.72</v>
      </c>
      <c r="J12" s="379">
        <v>20.03</v>
      </c>
    </row>
    <row r="13" spans="1:10">
      <c r="A13" s="331" t="s">
        <v>64</v>
      </c>
      <c r="B13" s="378">
        <v>5.85</v>
      </c>
      <c r="C13" s="378">
        <v>3.24</v>
      </c>
      <c r="D13" s="379">
        <v>2.6099999999999994</v>
      </c>
      <c r="E13" s="322"/>
      <c r="F13" s="381"/>
      <c r="G13" s="382" t="s">
        <v>664</v>
      </c>
      <c r="H13" s="383">
        <v>2.2814682640836095</v>
      </c>
      <c r="I13" s="383">
        <v>1.8345059651269502</v>
      </c>
      <c r="J13" s="384">
        <v>0.44696229895665929</v>
      </c>
    </row>
    <row r="14" spans="1:10">
      <c r="A14" s="331"/>
      <c r="B14" s="385"/>
      <c r="C14" s="385"/>
      <c r="D14" s="379"/>
      <c r="E14" s="322" t="s">
        <v>53</v>
      </c>
      <c r="F14" s="380"/>
      <c r="G14" s="331" t="s">
        <v>60</v>
      </c>
      <c r="H14" s="375">
        <v>4770</v>
      </c>
      <c r="I14" s="375">
        <v>2093</v>
      </c>
      <c r="J14" s="376">
        <v>1.2790253225035835</v>
      </c>
    </row>
    <row r="15" spans="1:10">
      <c r="A15" s="331" t="s">
        <v>65</v>
      </c>
      <c r="B15" s="375">
        <v>72877</v>
      </c>
      <c r="C15" s="375">
        <v>30360</v>
      </c>
      <c r="D15" s="376">
        <v>1.4004281949934123</v>
      </c>
      <c r="E15" s="322" t="s">
        <v>53</v>
      </c>
      <c r="F15" s="377" t="s">
        <v>665</v>
      </c>
      <c r="G15" s="331" t="s">
        <v>62</v>
      </c>
      <c r="H15" s="375">
        <v>12248</v>
      </c>
      <c r="I15" s="375">
        <v>4142</v>
      </c>
      <c r="J15" s="376">
        <v>1.9570255915016901</v>
      </c>
    </row>
    <row r="16" spans="1:10">
      <c r="A16" s="331" t="s">
        <v>61</v>
      </c>
      <c r="B16" s="375">
        <v>485360</v>
      </c>
      <c r="C16" s="375">
        <v>122912</v>
      </c>
      <c r="D16" s="376">
        <v>2.9488414475397033</v>
      </c>
      <c r="E16" s="322" t="s">
        <v>53</v>
      </c>
      <c r="F16" s="377"/>
      <c r="G16" s="331" t="s">
        <v>63</v>
      </c>
      <c r="H16" s="378">
        <v>46.05</v>
      </c>
      <c r="I16" s="378">
        <v>38.619999999999997</v>
      </c>
      <c r="J16" s="379">
        <v>7.43</v>
      </c>
    </row>
    <row r="17" spans="1:10">
      <c r="A17" s="331" t="s">
        <v>63</v>
      </c>
      <c r="B17" s="378">
        <v>47.31</v>
      </c>
      <c r="C17" s="378">
        <v>17.260000000000002</v>
      </c>
      <c r="D17" s="379">
        <v>30.05</v>
      </c>
      <c r="E17" s="322" t="s">
        <v>53</v>
      </c>
      <c r="F17" s="381"/>
      <c r="G17" s="382" t="s">
        <v>664</v>
      </c>
      <c r="H17" s="383">
        <v>2.5677148846960169</v>
      </c>
      <c r="I17" s="383">
        <v>1.9789775441949355</v>
      </c>
      <c r="J17" s="384">
        <v>0.5887373405010814</v>
      </c>
    </row>
    <row r="18" spans="1:10">
      <c r="A18" s="331" t="s">
        <v>64</v>
      </c>
      <c r="B18" s="378">
        <v>6.66</v>
      </c>
      <c r="C18" s="378">
        <v>4.05</v>
      </c>
      <c r="D18" s="379">
        <v>2.6100000000000003</v>
      </c>
      <c r="E18" s="322" t="s">
        <v>53</v>
      </c>
      <c r="F18" s="377"/>
      <c r="G18" s="331" t="s">
        <v>60</v>
      </c>
      <c r="H18" s="375">
        <v>58931</v>
      </c>
      <c r="I18" s="375">
        <v>26021</v>
      </c>
      <c r="J18" s="376">
        <v>1.2647477037777179</v>
      </c>
    </row>
    <row r="19" spans="1:10">
      <c r="A19" s="331"/>
      <c r="B19" s="385"/>
      <c r="C19" s="385"/>
      <c r="D19" s="379"/>
      <c r="E19" s="322"/>
      <c r="F19" s="377" t="s">
        <v>666</v>
      </c>
      <c r="G19" s="331" t="s">
        <v>62</v>
      </c>
      <c r="H19" s="375">
        <v>305529</v>
      </c>
      <c r="I19" s="375">
        <v>80132</v>
      </c>
      <c r="J19" s="376">
        <v>2.8128213447811112</v>
      </c>
    </row>
    <row r="20" spans="1:10">
      <c r="A20" s="331" t="s">
        <v>66</v>
      </c>
      <c r="B20" s="375">
        <v>359960</v>
      </c>
      <c r="C20" s="375">
        <v>120141</v>
      </c>
      <c r="D20" s="376">
        <v>1.9961461948876738</v>
      </c>
      <c r="E20" s="322"/>
      <c r="F20" s="377" t="s">
        <v>53</v>
      </c>
      <c r="G20" s="331" t="s">
        <v>63</v>
      </c>
      <c r="H20" s="378">
        <v>56.66</v>
      </c>
      <c r="I20" s="378">
        <v>21.65</v>
      </c>
      <c r="J20" s="379">
        <v>35.01</v>
      </c>
    </row>
    <row r="21" spans="1:10">
      <c r="A21" s="331" t="s">
        <v>61</v>
      </c>
      <c r="B21" s="375">
        <v>2165724</v>
      </c>
      <c r="C21" s="375">
        <v>413433</v>
      </c>
      <c r="D21" s="376">
        <v>4.2383917103859634</v>
      </c>
      <c r="E21" s="322"/>
      <c r="F21" s="381"/>
      <c r="G21" s="382" t="s">
        <v>664</v>
      </c>
      <c r="H21" s="383">
        <v>5.1845208803515979</v>
      </c>
      <c r="I21" s="383">
        <v>3.0795127012797354</v>
      </c>
      <c r="J21" s="384">
        <v>2.1050081790718624</v>
      </c>
    </row>
    <row r="22" spans="1:10">
      <c r="A22" s="331" t="s">
        <v>63</v>
      </c>
      <c r="B22" s="378">
        <v>64.72</v>
      </c>
      <c r="C22" s="378">
        <v>19.23</v>
      </c>
      <c r="D22" s="379">
        <v>45.489999999999995</v>
      </c>
      <c r="E22" s="322"/>
      <c r="F22" s="377"/>
      <c r="G22" s="331" t="s">
        <v>60</v>
      </c>
      <c r="H22" s="375">
        <v>276644</v>
      </c>
      <c r="I22" s="375">
        <v>82220</v>
      </c>
      <c r="J22" s="376">
        <v>2.3646801264899051</v>
      </c>
    </row>
    <row r="23" spans="1:10">
      <c r="A23" s="331" t="s">
        <v>64</v>
      </c>
      <c r="B23" s="378">
        <v>6.02</v>
      </c>
      <c r="C23" s="378">
        <v>3.44</v>
      </c>
      <c r="D23" s="379">
        <v>2.5799999999999996</v>
      </c>
      <c r="E23" s="322" t="s">
        <v>53</v>
      </c>
      <c r="F23" s="377" t="s">
        <v>67</v>
      </c>
      <c r="G23" s="331" t="s">
        <v>62</v>
      </c>
      <c r="H23" s="375">
        <v>1803196</v>
      </c>
      <c r="I23" s="375">
        <v>311168</v>
      </c>
      <c r="J23" s="376">
        <v>4.7949274989716164</v>
      </c>
    </row>
    <row r="24" spans="1:10">
      <c r="A24" s="322"/>
      <c r="B24" s="322"/>
      <c r="C24" s="322"/>
      <c r="D24" s="322"/>
      <c r="E24" s="322"/>
      <c r="F24" s="377"/>
      <c r="G24" s="331" t="s">
        <v>63</v>
      </c>
      <c r="H24" s="378">
        <v>66.650000000000006</v>
      </c>
      <c r="I24" s="378">
        <v>18.05</v>
      </c>
      <c r="J24" s="379">
        <v>48.600000000000009</v>
      </c>
    </row>
    <row r="25" spans="1:10">
      <c r="A25" s="322"/>
      <c r="B25" s="322"/>
      <c r="C25" s="322"/>
      <c r="D25" s="322"/>
      <c r="E25" s="322"/>
      <c r="F25" s="386"/>
      <c r="G25" s="387" t="s">
        <v>664</v>
      </c>
      <c r="H25" s="378">
        <v>6.5181099174390189</v>
      </c>
      <c r="I25" s="378">
        <v>3.7845779615665287</v>
      </c>
      <c r="J25" s="379">
        <v>2.7335319558724902</v>
      </c>
    </row>
    <row r="26" spans="1:10">
      <c r="A26" s="333" t="s">
        <v>68</v>
      </c>
      <c r="B26" s="333"/>
      <c r="C26" s="322"/>
      <c r="D26" s="322"/>
      <c r="E26" s="322"/>
      <c r="F26" s="326" t="s">
        <v>53</v>
      </c>
      <c r="G26" s="322"/>
      <c r="H26" s="322"/>
      <c r="I26" s="322"/>
      <c r="J26" s="322"/>
    </row>
    <row r="27" spans="1:10">
      <c r="A27" s="322"/>
      <c r="B27" s="326" t="s">
        <v>53</v>
      </c>
      <c r="C27" s="326" t="s">
        <v>53</v>
      </c>
      <c r="D27" s="322"/>
      <c r="E27" s="322"/>
      <c r="F27" s="326" t="s">
        <v>53</v>
      </c>
      <c r="G27" s="374" t="s">
        <v>707</v>
      </c>
      <c r="H27" s="374"/>
      <c r="I27" s="374"/>
      <c r="J27" s="374"/>
    </row>
    <row r="28" spans="1:10">
      <c r="A28" s="322"/>
      <c r="B28" s="324" t="s">
        <v>54</v>
      </c>
      <c r="C28" s="327" t="s">
        <v>55</v>
      </c>
      <c r="D28" s="328" t="s">
        <v>69</v>
      </c>
      <c r="E28" s="322"/>
      <c r="F28" s="322"/>
      <c r="G28" s="374"/>
      <c r="H28" s="374"/>
      <c r="I28" s="374"/>
      <c r="J28" s="374"/>
    </row>
    <row r="29" spans="1:10">
      <c r="A29" s="326" t="s">
        <v>53</v>
      </c>
      <c r="B29" s="329" t="s">
        <v>56</v>
      </c>
      <c r="C29" s="327" t="s">
        <v>57</v>
      </c>
      <c r="D29" s="329" t="s">
        <v>58</v>
      </c>
      <c r="E29" s="322"/>
      <c r="F29" s="322"/>
      <c r="G29" s="374"/>
      <c r="H29" s="374"/>
      <c r="I29" s="374"/>
      <c r="J29" s="374"/>
    </row>
    <row r="30" spans="1:10">
      <c r="A30" s="330"/>
      <c r="B30" s="322"/>
      <c r="C30" s="322"/>
      <c r="D30" s="322"/>
      <c r="E30" s="322"/>
      <c r="F30" s="322"/>
      <c r="G30" s="322"/>
      <c r="H30" s="322"/>
      <c r="I30" s="322"/>
      <c r="J30" s="322"/>
    </row>
    <row r="31" spans="1:10">
      <c r="A31" s="331" t="s">
        <v>70</v>
      </c>
      <c r="B31" s="375">
        <v>92663</v>
      </c>
      <c r="C31" s="334">
        <v>79041</v>
      </c>
      <c r="D31" s="335">
        <v>17.234093698207261</v>
      </c>
      <c r="E31" s="322"/>
      <c r="F31" s="322"/>
      <c r="G31" s="355"/>
      <c r="H31" s="356" t="s">
        <v>708</v>
      </c>
      <c r="I31" s="355" t="s">
        <v>709</v>
      </c>
      <c r="J31" s="357" t="s">
        <v>710</v>
      </c>
    </row>
    <row r="32" spans="1:10">
      <c r="A32" s="331" t="s">
        <v>71</v>
      </c>
      <c r="B32" s="375">
        <v>112325</v>
      </c>
      <c r="C32" s="334">
        <v>13987</v>
      </c>
      <c r="D32" s="335">
        <v>703.06713376706944</v>
      </c>
      <c r="E32" s="322"/>
      <c r="F32" s="322"/>
      <c r="G32" s="322"/>
      <c r="H32" s="358"/>
      <c r="I32" s="322"/>
      <c r="J32" s="322"/>
    </row>
    <row r="33" spans="1:11">
      <c r="A33" s="331" t="s">
        <v>72</v>
      </c>
      <c r="B33" s="375">
        <v>36552</v>
      </c>
      <c r="C33" s="334">
        <v>2297</v>
      </c>
      <c r="D33" s="335">
        <v>1491.2929908576405</v>
      </c>
      <c r="E33" s="322"/>
      <c r="F33" s="322"/>
      <c r="G33" s="336" t="s">
        <v>66</v>
      </c>
      <c r="H33" s="337">
        <v>1743456</v>
      </c>
      <c r="I33" s="337">
        <v>1644761</v>
      </c>
      <c r="J33" s="359">
        <v>6.0005678636592188E-2</v>
      </c>
    </row>
    <row r="34" spans="1:11">
      <c r="A34" s="331" t="s">
        <v>73</v>
      </c>
      <c r="B34" s="375">
        <v>15192</v>
      </c>
      <c r="C34" s="334">
        <v>3092</v>
      </c>
      <c r="D34" s="335">
        <v>391.33247089262613</v>
      </c>
      <c r="E34" s="322"/>
      <c r="F34" s="322"/>
      <c r="G34" s="336" t="s">
        <v>61</v>
      </c>
      <c r="H34" s="337">
        <v>9206249</v>
      </c>
      <c r="I34" s="337">
        <v>11021331</v>
      </c>
      <c r="J34" s="359">
        <v>-0.16468809438714799</v>
      </c>
    </row>
    <row r="35" spans="1:11">
      <c r="A35" s="331" t="s">
        <v>74</v>
      </c>
      <c r="B35" s="375">
        <v>15580</v>
      </c>
      <c r="C35" s="334">
        <v>5817</v>
      </c>
      <c r="D35" s="335">
        <v>167.83565411724257</v>
      </c>
      <c r="E35" s="322"/>
      <c r="F35" s="322"/>
      <c r="G35" s="336" t="s">
        <v>63</v>
      </c>
      <c r="H35" s="359">
        <v>17.152936596106517</v>
      </c>
      <c r="I35" s="359">
        <v>21.701166796979365</v>
      </c>
      <c r="J35" s="359">
        <v>-4.5482302008728475</v>
      </c>
    </row>
    <row r="36" spans="1:11">
      <c r="A36" s="331" t="s">
        <v>75</v>
      </c>
      <c r="B36" s="375">
        <v>8945</v>
      </c>
      <c r="C36" s="334">
        <v>2119</v>
      </c>
      <c r="D36" s="335">
        <v>322.13308164228408</v>
      </c>
      <c r="E36" s="322"/>
      <c r="F36" s="322"/>
      <c r="G36" s="336" t="s">
        <v>64</v>
      </c>
      <c r="H36" s="359">
        <v>5.2804596158434745</v>
      </c>
      <c r="I36" s="359">
        <v>6.7008708256093135</v>
      </c>
      <c r="J36" s="359">
        <v>-1.420411209765839</v>
      </c>
    </row>
    <row r="37" spans="1:11">
      <c r="A37" s="331" t="s">
        <v>76</v>
      </c>
      <c r="B37" s="375">
        <v>12466</v>
      </c>
      <c r="C37" s="334">
        <v>780</v>
      </c>
      <c r="D37" s="335">
        <v>1498.2051282051282</v>
      </c>
      <c r="E37" s="322"/>
      <c r="F37" s="322"/>
      <c r="G37" s="336"/>
      <c r="H37" s="346"/>
      <c r="I37" s="322"/>
      <c r="J37" s="322"/>
    </row>
    <row r="38" spans="1:11" s="71" customFormat="1">
      <c r="A38" s="388" t="s">
        <v>77</v>
      </c>
      <c r="B38" s="375">
        <v>9524</v>
      </c>
      <c r="C38" s="334">
        <v>3447</v>
      </c>
      <c r="D38" s="335">
        <v>176.29823034522772</v>
      </c>
      <c r="E38" s="322"/>
      <c r="F38" s="322"/>
      <c r="G38" s="322"/>
      <c r="H38" s="322"/>
      <c r="I38" s="322"/>
      <c r="J38" s="322"/>
    </row>
    <row r="39" spans="1:11" s="319" customFormat="1">
      <c r="A39" s="338"/>
      <c r="B39" s="375"/>
      <c r="C39" s="337"/>
      <c r="D39" s="335"/>
      <c r="E39" s="322"/>
      <c r="F39" s="322"/>
      <c r="G39" s="322"/>
      <c r="H39" s="322"/>
      <c r="I39" s="322"/>
      <c r="J39" s="322"/>
    </row>
    <row r="40" spans="1:11" s="319" customFormat="1">
      <c r="A40" s="338"/>
      <c r="B40" s="337"/>
      <c r="C40" s="337"/>
      <c r="D40" s="335"/>
      <c r="E40" s="322"/>
      <c r="F40" s="322"/>
      <c r="G40" s="322"/>
      <c r="H40" s="322"/>
      <c r="I40" s="322"/>
      <c r="J40" s="322"/>
    </row>
    <row r="41" spans="1:11" ht="15" customHeight="1">
      <c r="A41" s="339"/>
      <c r="B41" s="501" t="s">
        <v>649</v>
      </c>
      <c r="C41" s="501"/>
      <c r="D41" s="501"/>
      <c r="E41" s="501"/>
      <c r="F41" s="501"/>
      <c r="G41" s="501"/>
      <c r="H41" s="501"/>
      <c r="I41" s="501"/>
      <c r="J41" s="501"/>
      <c r="K41" s="501"/>
    </row>
    <row r="42" spans="1:11">
      <c r="B42" s="501"/>
      <c r="C42" s="501"/>
      <c r="D42" s="501"/>
      <c r="E42" s="501"/>
      <c r="F42" s="501"/>
      <c r="G42" s="501"/>
      <c r="H42" s="501"/>
      <c r="I42" s="501"/>
      <c r="J42" s="501"/>
      <c r="K42" s="501"/>
    </row>
    <row r="43" spans="1:11">
      <c r="B43" s="501"/>
      <c r="C43" s="501"/>
      <c r="D43" s="501"/>
      <c r="E43" s="501"/>
      <c r="F43" s="501"/>
      <c r="G43" s="501"/>
      <c r="H43" s="501"/>
      <c r="I43" s="501"/>
      <c r="J43" s="501"/>
      <c r="K43" s="501"/>
    </row>
    <row r="44" spans="1:11">
      <c r="B44" s="501"/>
      <c r="C44" s="501"/>
      <c r="D44" s="501"/>
      <c r="E44" s="501"/>
      <c r="F44" s="501"/>
      <c r="G44" s="501"/>
      <c r="H44" s="501"/>
      <c r="I44" s="501"/>
      <c r="J44" s="501"/>
      <c r="K44" s="501"/>
    </row>
    <row r="45" spans="1:11">
      <c r="B45" s="501"/>
      <c r="C45" s="501"/>
      <c r="D45" s="501"/>
      <c r="E45" s="501"/>
      <c r="F45" s="501"/>
      <c r="G45" s="501"/>
      <c r="H45" s="501"/>
      <c r="I45" s="501"/>
      <c r="J45" s="501"/>
      <c r="K45" s="501"/>
    </row>
    <row r="46" spans="1:11">
      <c r="B46" s="501"/>
      <c r="C46" s="501"/>
      <c r="D46" s="501"/>
      <c r="E46" s="501"/>
      <c r="F46" s="501"/>
      <c r="G46" s="501"/>
      <c r="H46" s="501"/>
      <c r="I46" s="501"/>
      <c r="J46" s="501"/>
      <c r="K46" s="501"/>
    </row>
    <row r="47" spans="1:11">
      <c r="B47" s="501"/>
      <c r="C47" s="501"/>
      <c r="D47" s="501"/>
      <c r="E47" s="501"/>
      <c r="F47" s="501"/>
      <c r="G47" s="501"/>
      <c r="H47" s="501"/>
      <c r="I47" s="501"/>
      <c r="J47" s="501"/>
      <c r="K47" s="501"/>
    </row>
    <row r="48" spans="1:11">
      <c r="B48" s="501"/>
      <c r="C48" s="501"/>
      <c r="D48" s="501"/>
      <c r="E48" s="501"/>
      <c r="F48" s="501"/>
      <c r="G48" s="501"/>
      <c r="H48" s="501"/>
      <c r="I48" s="501"/>
      <c r="J48" s="501"/>
      <c r="K48" s="501"/>
    </row>
    <row r="49" spans="2:11">
      <c r="B49" s="501"/>
      <c r="C49" s="501"/>
      <c r="D49" s="501"/>
      <c r="E49" s="501"/>
      <c r="F49" s="501"/>
      <c r="G49" s="501"/>
      <c r="H49" s="501"/>
      <c r="I49" s="501"/>
      <c r="J49" s="501"/>
      <c r="K49" s="501"/>
    </row>
    <row r="50" spans="2:11">
      <c r="B50" s="16" t="s">
        <v>45</v>
      </c>
      <c r="C50" s="16" t="s">
        <v>47</v>
      </c>
    </row>
    <row r="51" spans="2:11">
      <c r="B51" s="16" t="s">
        <v>46</v>
      </c>
      <c r="C51" s="16" t="s">
        <v>47</v>
      </c>
    </row>
  </sheetData>
  <sheetProtection password="CCE3"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9"/>
  <sheetViews>
    <sheetView showGridLines="0" zoomScale="70" zoomScaleNormal="70" workbookViewId="0">
      <selection activeCell="Q55" sqref="Q55"/>
    </sheetView>
  </sheetViews>
  <sheetFormatPr baseColWidth="10" defaultRowHeight="15"/>
  <cols>
    <col min="1" max="1" width="14.42578125" customWidth="1"/>
    <col min="2" max="2" width="11.7109375" customWidth="1"/>
    <col min="3" max="3" width="12.7109375" customWidth="1"/>
    <col min="4" max="4" width="12.7109375" style="374" customWidth="1"/>
    <col min="5" max="5" width="12.7109375" customWidth="1"/>
    <col min="6" max="6" width="12.7109375" style="374" customWidth="1"/>
    <col min="7" max="8" width="12.7109375" customWidth="1"/>
    <col min="9" max="9" width="12.7109375" style="374" customWidth="1"/>
    <col min="10" max="10" width="12.7109375" customWidth="1"/>
    <col min="11" max="11" width="12.7109375" style="374" customWidth="1"/>
    <col min="12" max="13" width="12.7109375" customWidth="1"/>
    <col min="14" max="14" width="12.7109375" style="374" customWidth="1"/>
    <col min="15" max="15" width="12.7109375" customWidth="1"/>
    <col min="16" max="16" width="12.7109375" style="374" customWidth="1"/>
    <col min="17" max="18" width="12.7109375" customWidth="1"/>
    <col min="19" max="19" width="12.7109375" style="374" customWidth="1"/>
    <col min="21" max="21" width="11.42578125" style="374"/>
    <col min="23" max="24" width="11.42578125" customWidth="1"/>
    <col min="25" max="25" width="12.42578125" bestFit="1" customWidth="1"/>
  </cols>
  <sheetData>
    <row r="1" spans="1:28">
      <c r="A1" s="503" t="s">
        <v>609</v>
      </c>
      <c r="B1" s="503"/>
      <c r="C1" s="503"/>
      <c r="D1" s="503"/>
      <c r="E1" s="503"/>
      <c r="F1" s="503"/>
      <c r="G1" s="503"/>
      <c r="H1" s="503"/>
      <c r="I1" s="503"/>
      <c r="J1" s="503"/>
      <c r="K1" s="503"/>
      <c r="L1" s="503"/>
      <c r="M1" s="503"/>
      <c r="N1" s="503"/>
      <c r="O1" s="503"/>
      <c r="P1" s="503"/>
      <c r="Q1" s="503"/>
      <c r="R1" s="503"/>
      <c r="S1" s="503"/>
      <c r="T1" s="503"/>
      <c r="U1" s="371"/>
    </row>
    <row r="2" spans="1:28" ht="15" customHeight="1">
      <c r="A2" s="90"/>
      <c r="B2" s="504" t="s">
        <v>66</v>
      </c>
      <c r="C2" s="504"/>
      <c r="D2" s="504"/>
      <c r="E2" s="504"/>
      <c r="F2" s="372"/>
      <c r="G2" s="504" t="s">
        <v>61</v>
      </c>
      <c r="H2" s="504"/>
      <c r="I2" s="504"/>
      <c r="J2" s="504"/>
      <c r="K2" s="372"/>
      <c r="L2" s="504" t="s">
        <v>78</v>
      </c>
      <c r="M2" s="504"/>
      <c r="N2" s="504"/>
      <c r="O2" s="504"/>
      <c r="P2" s="372"/>
      <c r="Q2" s="504" t="s">
        <v>64</v>
      </c>
      <c r="R2" s="504"/>
      <c r="S2" s="504"/>
      <c r="T2" s="504"/>
      <c r="U2" s="372"/>
    </row>
    <row r="3" spans="1:28" ht="15" customHeight="1">
      <c r="A3" s="90" t="s">
        <v>54</v>
      </c>
      <c r="B3" s="91">
        <v>2019</v>
      </c>
      <c r="C3" s="13">
        <v>2020</v>
      </c>
      <c r="D3" s="91">
        <v>2021</v>
      </c>
      <c r="E3" s="14" t="s">
        <v>176</v>
      </c>
      <c r="F3" s="14" t="s">
        <v>608</v>
      </c>
      <c r="G3" s="91">
        <v>2019</v>
      </c>
      <c r="H3" s="13">
        <v>2020</v>
      </c>
      <c r="I3" s="91">
        <v>2021</v>
      </c>
      <c r="J3" s="14" t="s">
        <v>176</v>
      </c>
      <c r="K3" s="14" t="s">
        <v>608</v>
      </c>
      <c r="L3" s="91">
        <v>2019</v>
      </c>
      <c r="M3" s="13">
        <v>2020</v>
      </c>
      <c r="N3" s="91">
        <v>2021</v>
      </c>
      <c r="O3" s="14" t="s">
        <v>272</v>
      </c>
      <c r="P3" s="14" t="s">
        <v>608</v>
      </c>
      <c r="Q3" s="91">
        <v>2019</v>
      </c>
      <c r="R3" s="13">
        <v>2020</v>
      </c>
      <c r="S3" s="91">
        <v>2021</v>
      </c>
      <c r="T3" s="14" t="s">
        <v>272</v>
      </c>
      <c r="U3" s="14" t="s">
        <v>608</v>
      </c>
      <c r="W3" s="502" t="s">
        <v>648</v>
      </c>
      <c r="X3" s="502"/>
      <c r="Y3" s="502"/>
      <c r="Z3" s="502"/>
      <c r="AA3" s="502"/>
      <c r="AB3" s="502"/>
    </row>
    <row r="4" spans="1:28">
      <c r="A4" s="92" t="s">
        <v>79</v>
      </c>
      <c r="B4" s="191">
        <v>459753</v>
      </c>
      <c r="C4" s="106">
        <v>456593</v>
      </c>
      <c r="D4" s="106">
        <v>53566</v>
      </c>
      <c r="E4" s="192">
        <f t="shared" ref="E4:F13" si="0">((C4-B4)/B4)*100</f>
        <v>-0.68732558569492741</v>
      </c>
      <c r="F4" s="192">
        <f t="shared" si="0"/>
        <v>-88.268326496464027</v>
      </c>
      <c r="G4" s="191">
        <v>3674434</v>
      </c>
      <c r="H4" s="106">
        <v>3671749</v>
      </c>
      <c r="I4" s="106">
        <v>253061</v>
      </c>
      <c r="J4" s="192">
        <f t="shared" ref="J4:K13" si="1">((H4-G4)/G4)*100</f>
        <v>-7.3072478645690733E-2</v>
      </c>
      <c r="K4" s="192">
        <f t="shared" si="1"/>
        <v>-93.107889455406678</v>
      </c>
      <c r="L4" s="193">
        <v>67.319999999999993</v>
      </c>
      <c r="M4" s="107">
        <v>66.47</v>
      </c>
      <c r="N4" s="107">
        <v>15.36</v>
      </c>
      <c r="O4" s="192">
        <f>M4-L4</f>
        <v>-0.84999999999999432</v>
      </c>
      <c r="P4" s="192">
        <f>N4-M4</f>
        <v>-51.11</v>
      </c>
      <c r="Q4" s="193">
        <v>7.99</v>
      </c>
      <c r="R4" s="107">
        <v>8.0399999999999991</v>
      </c>
      <c r="S4" s="107">
        <v>4.72</v>
      </c>
      <c r="T4" s="193">
        <f>R4-Q4</f>
        <v>4.9999999999998934E-2</v>
      </c>
      <c r="U4" s="193">
        <f>S4-R4</f>
        <v>-3.3199999999999994</v>
      </c>
      <c r="V4" s="273"/>
      <c r="W4" s="502"/>
      <c r="X4" s="502"/>
      <c r="Y4" s="502"/>
      <c r="Z4" s="502"/>
      <c r="AA4" s="502"/>
      <c r="AB4" s="502"/>
    </row>
    <row r="5" spans="1:28">
      <c r="A5" s="92" t="s">
        <v>80</v>
      </c>
      <c r="B5" s="194">
        <v>455213</v>
      </c>
      <c r="C5" s="191">
        <v>480425</v>
      </c>
      <c r="D5" s="191">
        <v>61600</v>
      </c>
      <c r="E5" s="192">
        <f t="shared" si="0"/>
        <v>5.5385061498683035</v>
      </c>
      <c r="F5" s="192">
        <f t="shared" si="0"/>
        <v>-87.178019461934738</v>
      </c>
      <c r="G5" s="191">
        <v>3371575</v>
      </c>
      <c r="H5" s="191">
        <v>3525167</v>
      </c>
      <c r="I5" s="191">
        <v>248236</v>
      </c>
      <c r="J5" s="192">
        <f t="shared" si="1"/>
        <v>4.5554970599793867</v>
      </c>
      <c r="K5" s="192">
        <f t="shared" si="1"/>
        <v>-92.958177584210901</v>
      </c>
      <c r="L5" s="195">
        <v>68.39</v>
      </c>
      <c r="M5" s="193">
        <v>68.22</v>
      </c>
      <c r="N5" s="193">
        <v>20.23</v>
      </c>
      <c r="O5" s="192">
        <f t="shared" ref="O5:O15" si="2">M5-L5</f>
        <v>-0.17000000000000171</v>
      </c>
      <c r="P5" s="192">
        <f>N5-M5</f>
        <v>-47.989999999999995</v>
      </c>
      <c r="Q5" s="195">
        <v>7.41</v>
      </c>
      <c r="R5" s="193">
        <v>7.34</v>
      </c>
      <c r="S5" s="193">
        <v>4.03</v>
      </c>
      <c r="T5" s="193">
        <f t="shared" ref="T5:T15" si="3">R5-Q5</f>
        <v>-7.0000000000000284E-2</v>
      </c>
      <c r="U5" s="193">
        <f>S5-R5</f>
        <v>-3.3099999999999996</v>
      </c>
      <c r="V5" s="273"/>
      <c r="W5" s="502"/>
      <c r="X5" s="502"/>
      <c r="Y5" s="502"/>
      <c r="Z5" s="502"/>
      <c r="AA5" s="502"/>
      <c r="AB5" s="502"/>
    </row>
    <row r="6" spans="1:28">
      <c r="A6" s="92" t="s">
        <v>81</v>
      </c>
      <c r="B6" s="194">
        <v>520276</v>
      </c>
      <c r="C6" s="191">
        <v>183869</v>
      </c>
      <c r="D6" s="191">
        <v>78821</v>
      </c>
      <c r="E6" s="192">
        <f t="shared" si="0"/>
        <v>-64.659334660833863</v>
      </c>
      <c r="F6" s="192">
        <f t="shared" si="0"/>
        <v>-57.131979833468392</v>
      </c>
      <c r="G6" s="191">
        <v>3627801</v>
      </c>
      <c r="H6" s="191">
        <v>1606420</v>
      </c>
      <c r="I6" s="191">
        <v>325585</v>
      </c>
      <c r="J6" s="192">
        <f t="shared" si="1"/>
        <v>-55.719180848122598</v>
      </c>
      <c r="K6" s="192">
        <f t="shared" si="1"/>
        <v>-79.732261799529397</v>
      </c>
      <c r="L6" s="195">
        <v>66.47</v>
      </c>
      <c r="M6" s="193">
        <v>34.673684201438128</v>
      </c>
      <c r="N6" s="193">
        <v>23.33</v>
      </c>
      <c r="O6" s="192">
        <f t="shared" si="2"/>
        <v>-31.796315798561871</v>
      </c>
      <c r="P6" s="192">
        <f>N6-M6</f>
        <v>-11.34368420143813</v>
      </c>
      <c r="Q6" s="195">
        <v>6.97</v>
      </c>
      <c r="R6" s="193">
        <v>8.74</v>
      </c>
      <c r="S6" s="193">
        <v>4.13</v>
      </c>
      <c r="T6" s="193">
        <f t="shared" si="3"/>
        <v>1.7700000000000005</v>
      </c>
      <c r="U6" s="193">
        <f>S6-R6</f>
        <v>-4.6100000000000003</v>
      </c>
      <c r="V6" s="273"/>
      <c r="W6" s="502"/>
      <c r="X6" s="502"/>
      <c r="Y6" s="502"/>
      <c r="Z6" s="502"/>
      <c r="AA6" s="502"/>
      <c r="AB6" s="502"/>
    </row>
    <row r="7" spans="1:28">
      <c r="A7" s="92" t="s">
        <v>82</v>
      </c>
      <c r="B7" s="191">
        <v>541371</v>
      </c>
      <c r="C7" s="341" t="s">
        <v>102</v>
      </c>
      <c r="D7" s="191">
        <v>94957</v>
      </c>
      <c r="E7" s="341" t="s">
        <v>102</v>
      </c>
      <c r="F7" s="341" t="s">
        <v>102</v>
      </c>
      <c r="G7" s="191">
        <v>3451288</v>
      </c>
      <c r="H7" s="341" t="s">
        <v>102</v>
      </c>
      <c r="I7" s="191">
        <v>378866</v>
      </c>
      <c r="J7" s="341" t="s">
        <v>102</v>
      </c>
      <c r="K7" s="341" t="s">
        <v>102</v>
      </c>
      <c r="L7" s="193">
        <v>65.34</v>
      </c>
      <c r="M7" s="341" t="s">
        <v>102</v>
      </c>
      <c r="N7" s="193">
        <v>26.7</v>
      </c>
      <c r="O7" s="341" t="s">
        <v>102</v>
      </c>
      <c r="P7" s="341" t="s">
        <v>102</v>
      </c>
      <c r="Q7" s="193">
        <v>6.38</v>
      </c>
      <c r="R7" s="341" t="s">
        <v>102</v>
      </c>
      <c r="S7" s="193">
        <v>3.99</v>
      </c>
      <c r="T7" s="341" t="s">
        <v>102</v>
      </c>
      <c r="U7" s="341" t="s">
        <v>102</v>
      </c>
      <c r="V7" s="273"/>
      <c r="W7" s="502"/>
      <c r="X7" s="502"/>
      <c r="Y7" s="502"/>
      <c r="Z7" s="502"/>
      <c r="AA7" s="502"/>
      <c r="AB7" s="502"/>
    </row>
    <row r="8" spans="1:28">
      <c r="A8" s="92" t="s">
        <v>83</v>
      </c>
      <c r="B8" s="191">
        <v>502353</v>
      </c>
      <c r="C8" s="341" t="s">
        <v>102</v>
      </c>
      <c r="D8" s="191">
        <v>116337</v>
      </c>
      <c r="E8" s="341" t="s">
        <v>102</v>
      </c>
      <c r="F8" s="341" t="s">
        <v>102</v>
      </c>
      <c r="G8" s="191">
        <v>3271306</v>
      </c>
      <c r="H8" s="341" t="s">
        <v>102</v>
      </c>
      <c r="I8" s="191">
        <v>467656</v>
      </c>
      <c r="J8" s="341" t="s">
        <v>102</v>
      </c>
      <c r="K8" s="341" t="s">
        <v>102</v>
      </c>
      <c r="L8" s="193">
        <v>59.94</v>
      </c>
      <c r="M8" s="341" t="s">
        <v>102</v>
      </c>
      <c r="N8" s="193">
        <v>31.24</v>
      </c>
      <c r="O8" s="341" t="s">
        <v>102</v>
      </c>
      <c r="P8" s="341" t="s">
        <v>102</v>
      </c>
      <c r="Q8" s="193">
        <v>6.51</v>
      </c>
      <c r="R8" s="341" t="s">
        <v>102</v>
      </c>
      <c r="S8" s="193">
        <v>4.0199999999999996</v>
      </c>
      <c r="T8" s="341" t="s">
        <v>102</v>
      </c>
      <c r="U8" s="341" t="s">
        <v>102</v>
      </c>
      <c r="V8" s="273"/>
      <c r="W8" s="502"/>
      <c r="X8" s="502"/>
      <c r="Y8" s="502"/>
      <c r="Z8" s="502"/>
      <c r="AA8" s="502"/>
      <c r="AB8" s="502"/>
    </row>
    <row r="9" spans="1:28">
      <c r="A9" s="92" t="s">
        <v>84</v>
      </c>
      <c r="B9" s="191">
        <v>521283</v>
      </c>
      <c r="C9" s="341" t="s">
        <v>102</v>
      </c>
      <c r="D9" s="191">
        <v>151737</v>
      </c>
      <c r="E9" s="341" t="s">
        <v>102</v>
      </c>
      <c r="F9" s="341" t="s">
        <v>102</v>
      </c>
      <c r="G9" s="191">
        <v>3559936</v>
      </c>
      <c r="H9" s="341" t="s">
        <v>102</v>
      </c>
      <c r="I9" s="191">
        <v>663886</v>
      </c>
      <c r="J9" s="341" t="s">
        <v>102</v>
      </c>
      <c r="K9" s="341" t="s">
        <v>102</v>
      </c>
      <c r="L9" s="193">
        <v>67.400000000000006</v>
      </c>
      <c r="M9" s="341" t="s">
        <v>102</v>
      </c>
      <c r="N9" s="193">
        <v>33.380000000000003</v>
      </c>
      <c r="O9" s="341" t="s">
        <v>102</v>
      </c>
      <c r="P9" s="341" t="s">
        <v>102</v>
      </c>
      <c r="Q9" s="193">
        <v>6.83</v>
      </c>
      <c r="R9" s="341" t="s">
        <v>102</v>
      </c>
      <c r="S9" s="193">
        <v>4.38</v>
      </c>
      <c r="T9" s="341" t="s">
        <v>102</v>
      </c>
      <c r="U9" s="341" t="s">
        <v>102</v>
      </c>
      <c r="V9" s="273"/>
      <c r="W9" s="502"/>
      <c r="X9" s="502"/>
      <c r="Y9" s="502"/>
      <c r="Z9" s="502"/>
      <c r="AA9" s="502"/>
      <c r="AB9" s="502"/>
    </row>
    <row r="10" spans="1:28">
      <c r="A10" s="92" t="s">
        <v>85</v>
      </c>
      <c r="B10" s="191">
        <v>550315</v>
      </c>
      <c r="C10" s="191">
        <v>106729</v>
      </c>
      <c r="D10" s="191">
        <v>231574</v>
      </c>
      <c r="E10" s="192">
        <f t="shared" ref="E10:E15" si="4">((C10-B10)/B10)*100</f>
        <v>-80.605834840046157</v>
      </c>
      <c r="F10" s="192">
        <f t="shared" si="0"/>
        <v>116.97383091755755</v>
      </c>
      <c r="G10" s="191">
        <v>4036461</v>
      </c>
      <c r="H10" s="191">
        <v>463154</v>
      </c>
      <c r="I10" s="191">
        <v>1188881</v>
      </c>
      <c r="J10" s="192">
        <f t="shared" ref="J10:J15" si="5">((H10-G10)/G10)*100</f>
        <v>-88.525740741704183</v>
      </c>
      <c r="K10" s="192">
        <f t="shared" si="1"/>
        <v>156.69237445860341</v>
      </c>
      <c r="L10" s="193">
        <v>73.45</v>
      </c>
      <c r="M10" s="193">
        <v>25.35</v>
      </c>
      <c r="N10" s="193">
        <v>44.57</v>
      </c>
      <c r="O10" s="192">
        <f t="shared" si="2"/>
        <v>-48.1</v>
      </c>
      <c r="P10" s="192">
        <f>N10-M10</f>
        <v>19.22</v>
      </c>
      <c r="Q10" s="193">
        <v>7.33</v>
      </c>
      <c r="R10" s="193">
        <v>4.34</v>
      </c>
      <c r="S10" s="193">
        <v>5.13</v>
      </c>
      <c r="T10" s="193">
        <f t="shared" si="3"/>
        <v>-2.99</v>
      </c>
      <c r="U10" s="193">
        <f>S10-R10</f>
        <v>0.79</v>
      </c>
      <c r="V10" s="273"/>
      <c r="W10" s="502"/>
      <c r="X10" s="502"/>
      <c r="Y10" s="502"/>
      <c r="Z10" s="502"/>
      <c r="AA10" s="502"/>
      <c r="AB10" s="502"/>
    </row>
    <row r="11" spans="1:28">
      <c r="A11" s="92" t="s">
        <v>86</v>
      </c>
      <c r="B11" s="191">
        <v>575731</v>
      </c>
      <c r="C11" s="191">
        <v>168422</v>
      </c>
      <c r="D11" s="191">
        <v>314509</v>
      </c>
      <c r="E11" s="192">
        <f t="shared" si="4"/>
        <v>-70.74640761049865</v>
      </c>
      <c r="F11" s="192">
        <f t="shared" si="0"/>
        <v>86.738668344990558</v>
      </c>
      <c r="G11" s="191">
        <v>4263597</v>
      </c>
      <c r="H11" s="191">
        <v>806665</v>
      </c>
      <c r="I11" s="191">
        <v>1755838</v>
      </c>
      <c r="J11" s="192">
        <f t="shared" si="5"/>
        <v>-81.08017713681663</v>
      </c>
      <c r="K11" s="192">
        <f t="shared" si="1"/>
        <v>117.66631749239151</v>
      </c>
      <c r="L11" s="193">
        <v>77.58</v>
      </c>
      <c r="M11" s="193">
        <v>39.86</v>
      </c>
      <c r="N11" s="193">
        <v>58.94</v>
      </c>
      <c r="O11" s="192">
        <f t="shared" si="2"/>
        <v>-37.72</v>
      </c>
      <c r="P11" s="192">
        <f>N11-M11</f>
        <v>19.079999999999998</v>
      </c>
      <c r="Q11" s="193">
        <v>7.41</v>
      </c>
      <c r="R11" s="193">
        <v>4.79</v>
      </c>
      <c r="S11" s="193">
        <v>5.58</v>
      </c>
      <c r="T11" s="193">
        <f t="shared" si="3"/>
        <v>-2.62</v>
      </c>
      <c r="U11" s="193">
        <f>S11-R11</f>
        <v>0.79</v>
      </c>
      <c r="V11" s="273"/>
      <c r="W11" s="502"/>
      <c r="X11" s="502"/>
      <c r="Y11" s="502"/>
      <c r="Z11" s="502"/>
      <c r="AA11" s="502"/>
      <c r="AB11" s="502"/>
    </row>
    <row r="12" spans="1:28">
      <c r="A12" s="92" t="s">
        <v>87</v>
      </c>
      <c r="B12" s="191">
        <v>487094</v>
      </c>
      <c r="C12" s="191">
        <v>128582</v>
      </c>
      <c r="D12" s="191">
        <v>280395</v>
      </c>
      <c r="E12" s="192">
        <f t="shared" si="4"/>
        <v>-73.60222051595791</v>
      </c>
      <c r="F12" s="192">
        <f t="shared" si="0"/>
        <v>118.06707004090775</v>
      </c>
      <c r="G12" s="191">
        <v>3489406</v>
      </c>
      <c r="H12" s="191">
        <v>534743</v>
      </c>
      <c r="I12" s="191">
        <v>1758516</v>
      </c>
      <c r="J12" s="192">
        <f t="shared" si="5"/>
        <v>-84.675242720394237</v>
      </c>
      <c r="K12" s="192">
        <f t="shared" si="1"/>
        <v>228.85255159955341</v>
      </c>
      <c r="L12" s="193">
        <v>65.61</v>
      </c>
      <c r="M12" s="193">
        <v>26.28</v>
      </c>
      <c r="N12" s="193">
        <v>58.35</v>
      </c>
      <c r="O12" s="192">
        <f t="shared" si="2"/>
        <v>-39.33</v>
      </c>
      <c r="P12" s="192">
        <f>N12-M12</f>
        <v>32.07</v>
      </c>
      <c r="Q12" s="193">
        <v>7.16</v>
      </c>
      <c r="R12" s="193">
        <v>4.16</v>
      </c>
      <c r="S12" s="193">
        <v>6.27</v>
      </c>
      <c r="T12" s="193">
        <f t="shared" si="3"/>
        <v>-3</v>
      </c>
      <c r="U12" s="193">
        <f>S12-R12</f>
        <v>2.1099999999999994</v>
      </c>
      <c r="V12" s="273"/>
      <c r="W12" s="502"/>
      <c r="X12" s="502"/>
      <c r="Y12" s="502"/>
      <c r="Z12" s="502"/>
      <c r="AA12" s="502"/>
      <c r="AB12" s="502"/>
    </row>
    <row r="13" spans="1:28">
      <c r="A13" s="92" t="s">
        <v>88</v>
      </c>
      <c r="B13" s="191">
        <v>521653</v>
      </c>
      <c r="C13" s="191">
        <v>120141</v>
      </c>
      <c r="D13" s="191">
        <v>359960</v>
      </c>
      <c r="E13" s="192">
        <f t="shared" si="4"/>
        <v>-76.969172994308479</v>
      </c>
      <c r="F13" s="192">
        <f t="shared" si="0"/>
        <v>199.61461948876737</v>
      </c>
      <c r="G13" s="191">
        <v>3583824</v>
      </c>
      <c r="H13" s="191">
        <v>413433</v>
      </c>
      <c r="I13" s="191">
        <v>2165724</v>
      </c>
      <c r="J13" s="192">
        <f t="shared" si="5"/>
        <v>-88.463914522588155</v>
      </c>
      <c r="K13" s="192">
        <f t="shared" si="1"/>
        <v>423.83917103859636</v>
      </c>
      <c r="L13" s="193">
        <v>65.213864304100781</v>
      </c>
      <c r="M13" s="193">
        <v>19.23</v>
      </c>
      <c r="N13" s="193">
        <v>64.72</v>
      </c>
      <c r="O13" s="192">
        <f t="shared" si="2"/>
        <v>-45.983864304100777</v>
      </c>
      <c r="P13" s="192">
        <f>N13-M13</f>
        <v>45.489999999999995</v>
      </c>
      <c r="Q13" s="193">
        <v>6.8701301439846025</v>
      </c>
      <c r="R13" s="193">
        <v>3.44</v>
      </c>
      <c r="S13" s="193">
        <v>6.02</v>
      </c>
      <c r="T13" s="193">
        <f t="shared" si="3"/>
        <v>-3.4301301439846026</v>
      </c>
      <c r="U13" s="193">
        <f>S13-R13</f>
        <v>2.5799999999999996</v>
      </c>
      <c r="V13" s="273"/>
      <c r="W13" s="502"/>
      <c r="X13" s="502"/>
      <c r="Y13" s="502"/>
      <c r="Z13" s="502"/>
      <c r="AA13" s="502"/>
      <c r="AB13" s="502"/>
    </row>
    <row r="14" spans="1:28">
      <c r="A14" s="92" t="s">
        <v>89</v>
      </c>
      <c r="B14" s="191">
        <v>482255</v>
      </c>
      <c r="C14" s="191">
        <v>83774</v>
      </c>
      <c r="D14" s="191"/>
      <c r="E14" s="192">
        <f t="shared" si="4"/>
        <v>-82.62869228934899</v>
      </c>
      <c r="F14" s="192"/>
      <c r="G14" s="191">
        <v>3432879</v>
      </c>
      <c r="H14" s="191">
        <v>436995</v>
      </c>
      <c r="I14" s="191"/>
      <c r="J14" s="192">
        <f t="shared" si="5"/>
        <v>-87.270305769588731</v>
      </c>
      <c r="K14" s="192"/>
      <c r="L14" s="193">
        <v>64.549398106885391</v>
      </c>
      <c r="M14" s="193">
        <v>21.61</v>
      </c>
      <c r="N14" s="193"/>
      <c r="O14" s="192">
        <f t="shared" si="2"/>
        <v>-42.939398106885392</v>
      </c>
      <c r="P14" s="192"/>
      <c r="Q14" s="193">
        <v>7.1183896486298739</v>
      </c>
      <c r="R14" s="193">
        <v>5.22</v>
      </c>
      <c r="S14" s="193"/>
      <c r="T14" s="193">
        <f t="shared" si="3"/>
        <v>-1.8983896486298741</v>
      </c>
      <c r="U14" s="193"/>
      <c r="V14" s="273"/>
      <c r="W14" s="502"/>
      <c r="X14" s="502"/>
      <c r="Y14" s="502"/>
      <c r="Z14" s="502"/>
      <c r="AA14" s="502"/>
      <c r="AB14" s="502"/>
    </row>
    <row r="15" spans="1:28">
      <c r="A15" s="92" t="s">
        <v>90</v>
      </c>
      <c r="B15" s="191">
        <v>493541</v>
      </c>
      <c r="C15" s="191">
        <v>96118</v>
      </c>
      <c r="D15" s="191"/>
      <c r="E15" s="192">
        <f t="shared" si="4"/>
        <v>-80.524819619849211</v>
      </c>
      <c r="F15" s="192"/>
      <c r="G15" s="191">
        <v>3554690</v>
      </c>
      <c r="H15" s="191">
        <v>526651</v>
      </c>
      <c r="I15" s="191"/>
      <c r="J15" s="192">
        <f t="shared" si="5"/>
        <v>-85.184333936292617</v>
      </c>
      <c r="K15" s="192"/>
      <c r="L15" s="193">
        <v>64.683720881143714</v>
      </c>
      <c r="M15" s="193">
        <v>26.06</v>
      </c>
      <c r="N15" s="193"/>
      <c r="O15" s="192">
        <f t="shared" si="2"/>
        <v>-38.623720881143711</v>
      </c>
      <c r="P15" s="192"/>
      <c r="Q15" s="193">
        <v>7.2024208728352859</v>
      </c>
      <c r="R15" s="193">
        <v>5.48</v>
      </c>
      <c r="S15" s="193"/>
      <c r="T15" s="193">
        <f t="shared" si="3"/>
        <v>-1.7224208728352854</v>
      </c>
      <c r="U15" s="193"/>
      <c r="V15" s="273"/>
      <c r="W15" s="502"/>
      <c r="X15" s="502"/>
      <c r="Y15" s="502"/>
      <c r="Z15" s="502"/>
      <c r="AA15" s="502"/>
      <c r="AB15" s="502"/>
    </row>
    <row r="16" spans="1:28">
      <c r="I16" s="331"/>
      <c r="J16" s="375"/>
      <c r="V16" s="273"/>
      <c r="W16" s="502"/>
      <c r="X16" s="502"/>
      <c r="Y16" s="502"/>
      <c r="Z16" s="502"/>
      <c r="AA16" s="502"/>
      <c r="AB16" s="502"/>
    </row>
    <row r="17" spans="1:28" ht="15" customHeight="1">
      <c r="A17" s="11" t="s">
        <v>50</v>
      </c>
      <c r="I17" s="331"/>
      <c r="J17" s="331"/>
      <c r="K17" s="331"/>
      <c r="L17" s="331"/>
      <c r="M17" s="477"/>
      <c r="N17" s="331"/>
      <c r="W17" s="502"/>
      <c r="X17" s="502"/>
      <c r="Y17" s="502"/>
      <c r="Z17" s="502"/>
      <c r="AA17" s="502"/>
      <c r="AB17" s="502"/>
    </row>
    <row r="18" spans="1:28">
      <c r="I18" s="331"/>
      <c r="J18" s="375"/>
      <c r="K18" s="375"/>
      <c r="L18" s="378"/>
      <c r="M18" s="477"/>
      <c r="N18" s="378"/>
      <c r="R18" s="15"/>
      <c r="S18" s="15"/>
      <c r="W18" s="502"/>
      <c r="X18" s="502"/>
      <c r="Y18" s="502"/>
      <c r="Z18" s="502"/>
      <c r="AA18" s="502"/>
      <c r="AB18" s="502"/>
    </row>
    <row r="19" spans="1:28">
      <c r="H19" s="12"/>
      <c r="I19" s="331"/>
      <c r="J19" s="376"/>
      <c r="K19" s="193"/>
      <c r="L19" s="379"/>
      <c r="M19" s="477"/>
      <c r="R19" s="15"/>
      <c r="S19" s="15"/>
      <c r="W19" s="502"/>
      <c r="X19" s="502"/>
      <c r="Y19" s="502"/>
      <c r="Z19" s="502"/>
      <c r="AA19" s="502"/>
      <c r="AB19" s="502"/>
    </row>
    <row r="20" spans="1:28">
      <c r="K20" s="193"/>
      <c r="M20" s="477"/>
      <c r="W20" s="502"/>
      <c r="X20" s="502"/>
      <c r="Y20" s="502"/>
      <c r="Z20" s="502"/>
      <c r="AA20" s="502"/>
      <c r="AB20" s="502"/>
    </row>
    <row r="21" spans="1:28">
      <c r="W21" s="502"/>
      <c r="X21" s="502"/>
      <c r="Y21" s="502"/>
      <c r="Z21" s="502"/>
      <c r="AA21" s="502"/>
      <c r="AB21" s="502"/>
    </row>
    <row r="22" spans="1:28">
      <c r="W22" s="502"/>
      <c r="X22" s="502"/>
      <c r="Y22" s="502"/>
      <c r="Z22" s="502"/>
      <c r="AA22" s="502"/>
      <c r="AB22" s="502"/>
    </row>
    <row r="23" spans="1:28">
      <c r="W23" s="502"/>
      <c r="X23" s="502"/>
      <c r="Y23" s="502"/>
      <c r="Z23" s="502"/>
      <c r="AA23" s="502"/>
      <c r="AB23" s="502"/>
    </row>
    <row r="24" spans="1:28">
      <c r="W24" s="502"/>
      <c r="X24" s="502"/>
      <c r="Y24" s="502"/>
      <c r="Z24" s="502"/>
      <c r="AA24" s="502"/>
      <c r="AB24" s="502"/>
    </row>
    <row r="27" spans="1:28">
      <c r="X27" s="191"/>
      <c r="Y27" s="191"/>
    </row>
    <row r="28" spans="1:28">
      <c r="X28" s="191"/>
      <c r="Y28" s="191"/>
    </row>
    <row r="52" spans="1:2">
      <c r="A52" s="16"/>
    </row>
    <row r="58" spans="1:2">
      <c r="A58" s="16" t="s">
        <v>45</v>
      </c>
      <c r="B58" s="16" t="s">
        <v>47</v>
      </c>
    </row>
    <row r="59" spans="1:2">
      <c r="A59" s="16" t="s">
        <v>46</v>
      </c>
      <c r="B59" s="16" t="s">
        <v>47</v>
      </c>
    </row>
  </sheetData>
  <sheetProtection password="CCE3" sheet="1" objects="1" scenarios="1"/>
  <mergeCells count="6">
    <mergeCell ref="W3:AB24"/>
    <mergeCell ref="A1:T1"/>
    <mergeCell ref="B2:E2"/>
    <mergeCell ref="G2:J2"/>
    <mergeCell ref="L2:O2"/>
    <mergeCell ref="Q2:T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7"/>
  <sheetViews>
    <sheetView showGridLines="0" topLeftCell="A7" zoomScale="80" zoomScaleNormal="80" workbookViewId="0">
      <selection activeCell="R32" sqref="R32"/>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317"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507" t="s">
        <v>278</v>
      </c>
      <c r="B1" s="507"/>
      <c r="C1" s="507"/>
      <c r="L1" s="506" t="s">
        <v>279</v>
      </c>
      <c r="M1" s="506"/>
      <c r="N1" s="506"/>
      <c r="P1" s="506" t="s">
        <v>280</v>
      </c>
      <c r="Q1" s="506"/>
      <c r="R1" s="506"/>
      <c r="T1" s="506" t="s">
        <v>552</v>
      </c>
      <c r="U1" s="506"/>
      <c r="V1" s="506"/>
    </row>
    <row r="2" spans="1:33" ht="29.25" customHeight="1">
      <c r="A2" s="145" t="s">
        <v>724</v>
      </c>
      <c r="B2" s="146" t="s">
        <v>281</v>
      </c>
      <c r="C2" s="146" t="s">
        <v>282</v>
      </c>
      <c r="L2" s="145" t="s">
        <v>94</v>
      </c>
      <c r="M2" s="146" t="s">
        <v>281</v>
      </c>
      <c r="N2" s="146" t="s">
        <v>282</v>
      </c>
      <c r="P2" s="145" t="s">
        <v>551</v>
      </c>
      <c r="Q2" s="146" t="s">
        <v>283</v>
      </c>
      <c r="R2" s="146" t="s">
        <v>284</v>
      </c>
      <c r="T2" s="145" t="s">
        <v>94</v>
      </c>
      <c r="U2" s="146" t="s">
        <v>283</v>
      </c>
      <c r="V2" s="146" t="s">
        <v>284</v>
      </c>
    </row>
    <row r="3" spans="1:33">
      <c r="A3" s="147" t="s">
        <v>285</v>
      </c>
      <c r="B3" s="148">
        <v>688</v>
      </c>
      <c r="C3" s="148">
        <v>1383</v>
      </c>
      <c r="D3" s="149"/>
      <c r="E3" s="149"/>
      <c r="F3" s="149"/>
      <c r="G3" s="149"/>
      <c r="H3" s="149"/>
      <c r="I3" s="149"/>
      <c r="J3" s="149"/>
      <c r="L3" s="150" t="s">
        <v>320</v>
      </c>
      <c r="M3" s="6">
        <v>16770</v>
      </c>
      <c r="N3" s="6">
        <v>19991</v>
      </c>
      <c r="P3" s="150" t="s">
        <v>287</v>
      </c>
      <c r="Q3" s="6">
        <v>61119</v>
      </c>
      <c r="R3" s="6">
        <v>6000</v>
      </c>
      <c r="T3" s="150" t="s">
        <v>485</v>
      </c>
      <c r="U3" s="6">
        <v>71523</v>
      </c>
      <c r="V3" s="6">
        <v>5818</v>
      </c>
    </row>
    <row r="4" spans="1:33">
      <c r="A4" s="147" t="s">
        <v>286</v>
      </c>
      <c r="B4" s="148">
        <v>71</v>
      </c>
      <c r="C4" s="148">
        <v>177</v>
      </c>
      <c r="D4" s="149"/>
      <c r="E4" s="149"/>
      <c r="F4" s="149"/>
      <c r="G4" s="149"/>
      <c r="H4" s="149"/>
      <c r="I4" s="149"/>
      <c r="J4" s="149"/>
      <c r="L4" s="150" t="s">
        <v>323</v>
      </c>
      <c r="M4" s="6">
        <v>14810</v>
      </c>
      <c r="N4" s="6">
        <v>20058</v>
      </c>
      <c r="P4" s="150" t="s">
        <v>289</v>
      </c>
      <c r="Q4" s="6">
        <v>63389</v>
      </c>
      <c r="R4" s="6">
        <v>6050</v>
      </c>
      <c r="T4" s="150" t="s">
        <v>537</v>
      </c>
      <c r="U4" s="6">
        <v>72140</v>
      </c>
      <c r="V4" s="6">
        <v>5983</v>
      </c>
    </row>
    <row r="5" spans="1:33">
      <c r="A5" s="147" t="s">
        <v>288</v>
      </c>
      <c r="B5" s="148">
        <v>70</v>
      </c>
      <c r="C5" s="148">
        <v>239</v>
      </c>
      <c r="D5" s="149"/>
      <c r="E5" s="149"/>
      <c r="F5" s="149"/>
      <c r="G5" s="149"/>
      <c r="H5" s="149"/>
      <c r="I5" s="149"/>
      <c r="J5" s="149"/>
      <c r="L5" s="150" t="s">
        <v>326</v>
      </c>
      <c r="M5" s="6">
        <v>15522</v>
      </c>
      <c r="N5" s="6">
        <v>19935</v>
      </c>
      <c r="P5" s="150" t="s">
        <v>291</v>
      </c>
      <c r="Q5" s="6">
        <v>65786</v>
      </c>
      <c r="R5" s="6">
        <v>6184</v>
      </c>
      <c r="T5" s="150" t="s">
        <v>541</v>
      </c>
      <c r="U5" s="6">
        <v>71620</v>
      </c>
      <c r="V5" s="6">
        <v>6028</v>
      </c>
      <c r="W5" s="149"/>
      <c r="X5" s="149"/>
      <c r="Y5" s="149"/>
      <c r="Z5" s="149"/>
      <c r="AA5" s="149"/>
      <c r="AB5" s="153"/>
      <c r="AC5" s="153"/>
      <c r="AD5" s="6"/>
      <c r="AE5" s="6"/>
      <c r="AF5" s="6"/>
      <c r="AG5" s="6"/>
    </row>
    <row r="6" spans="1:33">
      <c r="A6" s="147" t="s">
        <v>290</v>
      </c>
      <c r="B6" s="148">
        <v>5228</v>
      </c>
      <c r="C6" s="148">
        <v>4279</v>
      </c>
      <c r="D6" s="149"/>
      <c r="E6" s="149"/>
      <c r="F6" s="149"/>
      <c r="G6" s="149"/>
      <c r="H6" s="149"/>
      <c r="I6" s="149"/>
      <c r="J6" s="149"/>
      <c r="L6" s="150" t="s">
        <v>329</v>
      </c>
      <c r="M6" s="6">
        <v>15495</v>
      </c>
      <c r="N6" s="6">
        <v>20900</v>
      </c>
      <c r="P6" s="150" t="s">
        <v>293</v>
      </c>
      <c r="Q6" s="6">
        <v>65673</v>
      </c>
      <c r="R6" s="6">
        <v>6179</v>
      </c>
      <c r="T6" s="150" t="s">
        <v>549</v>
      </c>
      <c r="U6" s="6">
        <v>71630</v>
      </c>
      <c r="V6" s="6">
        <v>6037</v>
      </c>
    </row>
    <row r="7" spans="1:33">
      <c r="A7" s="147" t="s">
        <v>292</v>
      </c>
      <c r="B7" s="148">
        <v>4953</v>
      </c>
      <c r="C7" s="148">
        <v>9812</v>
      </c>
      <c r="D7" s="149"/>
      <c r="E7" s="149"/>
      <c r="F7" s="149"/>
      <c r="G7" s="149"/>
      <c r="H7" s="149"/>
      <c r="I7" s="149"/>
      <c r="J7" s="149"/>
      <c r="L7" s="150" t="s">
        <v>332</v>
      </c>
      <c r="M7" s="6">
        <v>13563</v>
      </c>
      <c r="N7" s="6">
        <v>21055</v>
      </c>
      <c r="P7" s="150" t="s">
        <v>295</v>
      </c>
      <c r="Q7" s="6">
        <v>63722</v>
      </c>
      <c r="R7" s="6">
        <v>6098</v>
      </c>
      <c r="T7" s="150" t="s">
        <v>560</v>
      </c>
      <c r="U7" s="6">
        <v>71450</v>
      </c>
      <c r="V7" s="6">
        <v>6059</v>
      </c>
    </row>
    <row r="8" spans="1:33">
      <c r="A8" s="147" t="s">
        <v>294</v>
      </c>
      <c r="B8" s="148">
        <v>143</v>
      </c>
      <c r="C8" s="148">
        <v>701</v>
      </c>
      <c r="D8" s="149"/>
      <c r="E8" s="149"/>
      <c r="F8" s="149"/>
      <c r="G8" s="149"/>
      <c r="H8" s="149"/>
      <c r="I8" s="149"/>
      <c r="J8" s="149"/>
      <c r="L8" s="150" t="s">
        <v>335</v>
      </c>
      <c r="M8" s="6">
        <v>13234</v>
      </c>
      <c r="N8" s="6">
        <v>20615</v>
      </c>
      <c r="P8" s="150" t="s">
        <v>297</v>
      </c>
      <c r="Q8" s="6">
        <v>65653</v>
      </c>
      <c r="R8" s="6">
        <v>6139</v>
      </c>
      <c r="S8" s="6"/>
      <c r="T8" s="150" t="s">
        <v>563</v>
      </c>
      <c r="U8" s="6">
        <v>70313</v>
      </c>
      <c r="V8" s="6">
        <v>6076</v>
      </c>
    </row>
    <row r="9" spans="1:33">
      <c r="A9" s="147" t="s">
        <v>296</v>
      </c>
      <c r="B9" s="148">
        <v>254</v>
      </c>
      <c r="C9" s="148">
        <v>511</v>
      </c>
      <c r="D9" s="149"/>
      <c r="E9" s="149"/>
      <c r="F9" s="149"/>
      <c r="G9" s="149"/>
      <c r="H9" s="149"/>
      <c r="I9" s="149"/>
      <c r="J9" s="149"/>
      <c r="L9" s="150" t="s">
        <v>338</v>
      </c>
      <c r="M9" s="6">
        <v>12224</v>
      </c>
      <c r="N9" s="6">
        <v>20933</v>
      </c>
      <c r="P9" s="150" t="s">
        <v>299</v>
      </c>
      <c r="Q9" s="6">
        <v>67744</v>
      </c>
      <c r="R9" s="6">
        <v>6237</v>
      </c>
      <c r="S9" s="6"/>
      <c r="T9" s="150" t="s">
        <v>565</v>
      </c>
      <c r="U9" s="6">
        <v>68917</v>
      </c>
      <c r="V9" s="6">
        <v>5957</v>
      </c>
    </row>
    <row r="10" spans="1:33">
      <c r="A10" s="147" t="s">
        <v>298</v>
      </c>
      <c r="B10" s="154">
        <v>218</v>
      </c>
      <c r="C10" s="154">
        <v>341</v>
      </c>
      <c r="D10" s="153"/>
      <c r="E10" s="153"/>
      <c r="F10" s="153"/>
      <c r="G10" s="153"/>
      <c r="H10" s="153"/>
      <c r="I10" s="153"/>
      <c r="J10" s="153"/>
      <c r="L10" s="150" t="s">
        <v>341</v>
      </c>
      <c r="M10" s="6">
        <v>11253</v>
      </c>
      <c r="N10" s="6">
        <v>20409</v>
      </c>
      <c r="P10" s="150" t="s">
        <v>301</v>
      </c>
      <c r="Q10" s="6">
        <v>67588</v>
      </c>
      <c r="R10" s="6">
        <v>6212</v>
      </c>
      <c r="S10" s="6"/>
      <c r="T10" s="150" t="s">
        <v>567</v>
      </c>
      <c r="U10" s="6">
        <v>67851</v>
      </c>
      <c r="V10" s="6">
        <v>5886</v>
      </c>
    </row>
    <row r="11" spans="1:33">
      <c r="A11" s="147" t="s">
        <v>300</v>
      </c>
      <c r="B11" s="154">
        <v>530</v>
      </c>
      <c r="C11" s="154">
        <v>497</v>
      </c>
      <c r="D11" s="153"/>
      <c r="E11" s="153"/>
      <c r="F11" s="153"/>
      <c r="G11" s="153"/>
      <c r="H11" s="153"/>
      <c r="I11" s="153"/>
      <c r="J11" s="153"/>
      <c r="L11" s="150" t="s">
        <v>344</v>
      </c>
      <c r="M11" s="6">
        <v>6636</v>
      </c>
      <c r="N11" s="6">
        <v>24951</v>
      </c>
      <c r="P11" s="150" t="s">
        <v>303</v>
      </c>
      <c r="Q11" s="6">
        <v>65347</v>
      </c>
      <c r="R11" s="6">
        <v>6111</v>
      </c>
      <c r="S11" s="6"/>
      <c r="T11" s="150" t="s">
        <v>607</v>
      </c>
      <c r="U11" s="6">
        <v>67726</v>
      </c>
      <c r="V11" s="6">
        <v>5902</v>
      </c>
    </row>
    <row r="12" spans="1:33">
      <c r="A12" s="147" t="s">
        <v>302</v>
      </c>
      <c r="B12" s="35">
        <v>12</v>
      </c>
      <c r="C12" s="35">
        <v>79</v>
      </c>
      <c r="D12" s="6"/>
      <c r="E12" s="6"/>
      <c r="F12" s="6"/>
      <c r="G12" s="6"/>
      <c r="H12" s="6"/>
      <c r="I12" s="6"/>
      <c r="J12" s="6"/>
      <c r="L12" s="150" t="s">
        <v>387</v>
      </c>
      <c r="M12" s="6">
        <v>604</v>
      </c>
      <c r="N12" s="6">
        <v>29121</v>
      </c>
      <c r="P12" s="150" t="s">
        <v>305</v>
      </c>
      <c r="Q12" s="6">
        <v>67927</v>
      </c>
      <c r="R12" s="6">
        <v>6200</v>
      </c>
      <c r="S12" s="6"/>
      <c r="T12" s="150" t="s">
        <v>613</v>
      </c>
      <c r="U12" s="6">
        <v>67340</v>
      </c>
      <c r="V12" s="6">
        <v>5862</v>
      </c>
    </row>
    <row r="13" spans="1:33">
      <c r="A13" s="147" t="s">
        <v>304</v>
      </c>
      <c r="B13" s="35">
        <v>30</v>
      </c>
      <c r="C13" s="35">
        <v>115</v>
      </c>
      <c r="D13" s="6"/>
      <c r="E13" s="6"/>
      <c r="F13" s="6"/>
      <c r="G13" s="6"/>
      <c r="H13" s="6"/>
      <c r="I13" s="6"/>
      <c r="J13" s="6"/>
      <c r="L13" s="150" t="s">
        <v>472</v>
      </c>
      <c r="M13" s="6">
        <v>788</v>
      </c>
      <c r="N13" s="6">
        <v>29874</v>
      </c>
      <c r="P13" s="150" t="s">
        <v>307</v>
      </c>
      <c r="Q13" s="6">
        <v>70772</v>
      </c>
      <c r="R13" s="6">
        <v>6369</v>
      </c>
      <c r="S13" s="6"/>
      <c r="T13" s="150" t="s">
        <v>617</v>
      </c>
      <c r="U13" s="6">
        <v>67121</v>
      </c>
      <c r="V13" s="6">
        <v>5855</v>
      </c>
    </row>
    <row r="14" spans="1:33">
      <c r="A14" s="147" t="s">
        <v>306</v>
      </c>
      <c r="B14" s="35">
        <v>607</v>
      </c>
      <c r="C14" s="35">
        <v>1121</v>
      </c>
      <c r="D14" s="6"/>
      <c r="E14" s="6"/>
      <c r="F14" s="6"/>
      <c r="G14" s="6"/>
      <c r="H14" s="6"/>
      <c r="I14" s="6"/>
      <c r="J14" s="6"/>
      <c r="L14" s="150" t="s">
        <v>485</v>
      </c>
      <c r="M14" s="6">
        <v>2087</v>
      </c>
      <c r="N14" s="6">
        <v>29817</v>
      </c>
      <c r="P14" s="150" t="s">
        <v>308</v>
      </c>
      <c r="Q14" s="6">
        <v>70668</v>
      </c>
      <c r="R14" s="6">
        <v>6356</v>
      </c>
      <c r="S14" s="6"/>
      <c r="T14" s="150" t="s">
        <v>650</v>
      </c>
      <c r="U14" s="6">
        <v>67593</v>
      </c>
      <c r="V14" s="6">
        <v>5947</v>
      </c>
    </row>
    <row r="15" spans="1:33">
      <c r="A15" s="158" t="s">
        <v>141</v>
      </c>
      <c r="B15" s="159">
        <v>12804</v>
      </c>
      <c r="C15" s="159">
        <v>19255</v>
      </c>
      <c r="D15" s="6"/>
      <c r="E15" s="6"/>
      <c r="F15" s="6"/>
      <c r="G15" s="6"/>
      <c r="H15" s="6"/>
      <c r="I15" s="6"/>
      <c r="J15" s="6"/>
      <c r="L15" s="150" t="s">
        <v>537</v>
      </c>
      <c r="M15" s="6">
        <v>3688</v>
      </c>
      <c r="N15" s="6">
        <v>28751</v>
      </c>
      <c r="P15" s="150" t="s">
        <v>309</v>
      </c>
      <c r="Q15" s="6">
        <v>69985</v>
      </c>
      <c r="R15" s="6">
        <v>6323</v>
      </c>
      <c r="S15" s="6"/>
      <c r="T15" s="150" t="s">
        <v>668</v>
      </c>
      <c r="U15" s="6">
        <v>67172</v>
      </c>
      <c r="V15" s="409">
        <v>5947</v>
      </c>
    </row>
    <row r="16" spans="1:33">
      <c r="L16" s="150" t="s">
        <v>541</v>
      </c>
      <c r="M16" s="6">
        <v>3548</v>
      </c>
      <c r="N16" s="6">
        <v>28413</v>
      </c>
      <c r="P16" s="150" t="s">
        <v>311</v>
      </c>
      <c r="Q16" s="6">
        <v>72657</v>
      </c>
      <c r="R16" s="6">
        <v>6410</v>
      </c>
      <c r="S16" s="6"/>
      <c r="T16" s="150" t="s">
        <v>703</v>
      </c>
      <c r="U16" s="6">
        <v>69094</v>
      </c>
      <c r="V16" s="409">
        <v>6039</v>
      </c>
    </row>
    <row r="17" spans="1:24">
      <c r="A17" s="38" t="s">
        <v>310</v>
      </c>
      <c r="B17" s="38"/>
      <c r="L17" s="150" t="s">
        <v>549</v>
      </c>
      <c r="M17" s="6">
        <v>3913</v>
      </c>
      <c r="N17" s="6">
        <v>28199</v>
      </c>
      <c r="P17" s="150" t="s">
        <v>313</v>
      </c>
      <c r="Q17" s="6">
        <v>75727</v>
      </c>
      <c r="R17" s="6">
        <v>6657</v>
      </c>
      <c r="S17" s="6"/>
      <c r="T17" s="150" t="s">
        <v>671</v>
      </c>
      <c r="U17" s="6">
        <v>70123</v>
      </c>
      <c r="V17" s="409">
        <v>6055</v>
      </c>
    </row>
    <row r="18" spans="1:24">
      <c r="A18" s="38" t="s">
        <v>312</v>
      </c>
      <c r="B18" s="38"/>
      <c r="L18" s="150" t="s">
        <v>560</v>
      </c>
      <c r="M18" s="6">
        <v>3490</v>
      </c>
      <c r="N18" s="6">
        <v>29323</v>
      </c>
      <c r="P18" s="150" t="s">
        <v>314</v>
      </c>
      <c r="Q18" s="6">
        <v>75348</v>
      </c>
      <c r="R18" s="6">
        <v>6627</v>
      </c>
      <c r="S18" s="6"/>
      <c r="T18" s="150" t="s">
        <v>701</v>
      </c>
      <c r="U18" s="6">
        <v>72856</v>
      </c>
      <c r="V18" s="6">
        <v>6181</v>
      </c>
    </row>
    <row r="19" spans="1:24">
      <c r="D19" s="149"/>
      <c r="L19" s="150" t="s">
        <v>563</v>
      </c>
      <c r="M19" s="6">
        <v>3136</v>
      </c>
      <c r="N19" s="6">
        <v>30095</v>
      </c>
      <c r="P19" s="150" t="s">
        <v>315</v>
      </c>
      <c r="Q19" s="6">
        <v>74267</v>
      </c>
      <c r="R19" s="6">
        <v>6529</v>
      </c>
      <c r="S19" s="6"/>
      <c r="T19" s="150" t="s">
        <v>721</v>
      </c>
      <c r="U19" s="6">
        <v>76257</v>
      </c>
      <c r="V19" s="6">
        <v>6337</v>
      </c>
    </row>
    <row r="20" spans="1:24" ht="18" customHeight="1">
      <c r="A20" s="508" t="s">
        <v>553</v>
      </c>
      <c r="B20" s="508"/>
      <c r="C20" s="508"/>
      <c r="D20" s="149"/>
      <c r="L20" s="150" t="s">
        <v>565</v>
      </c>
      <c r="M20" s="6">
        <v>2950</v>
      </c>
      <c r="N20" s="6">
        <v>30324</v>
      </c>
      <c r="P20" s="150" t="s">
        <v>316</v>
      </c>
      <c r="Q20" s="6">
        <v>77781</v>
      </c>
      <c r="R20" s="6">
        <v>6607</v>
      </c>
      <c r="S20" s="6"/>
      <c r="T20" s="150" t="s">
        <v>725</v>
      </c>
      <c r="U20" s="6">
        <v>77571</v>
      </c>
      <c r="V20" s="6">
        <v>6413</v>
      </c>
    </row>
    <row r="21" spans="1:24" ht="33">
      <c r="A21" s="145" t="s">
        <v>724</v>
      </c>
      <c r="B21" s="146" t="s">
        <v>653</v>
      </c>
      <c r="C21" s="146" t="s">
        <v>538</v>
      </c>
      <c r="D21" s="155"/>
      <c r="L21" s="150" t="s">
        <v>567</v>
      </c>
      <c r="M21" s="6">
        <v>2208</v>
      </c>
      <c r="N21" s="6">
        <v>31282</v>
      </c>
      <c r="P21" s="150" t="s">
        <v>318</v>
      </c>
      <c r="Q21" s="6">
        <v>78744</v>
      </c>
      <c r="R21" s="6">
        <v>6745</v>
      </c>
      <c r="S21" s="6"/>
      <c r="T21" s="150"/>
      <c r="U21" s="6"/>
      <c r="V21" s="6"/>
    </row>
    <row r="22" spans="1:24" ht="15" customHeight="1">
      <c r="A22" s="156" t="s">
        <v>317</v>
      </c>
      <c r="B22" s="149">
        <v>348256</v>
      </c>
      <c r="C22" s="149">
        <v>27000</v>
      </c>
      <c r="D22" s="155"/>
      <c r="L22" s="150" t="s">
        <v>607</v>
      </c>
      <c r="M22" s="6">
        <v>2564</v>
      </c>
      <c r="N22" s="6">
        <v>31640</v>
      </c>
      <c r="P22" s="150" t="s">
        <v>321</v>
      </c>
      <c r="Q22" s="6">
        <v>79025</v>
      </c>
      <c r="R22" s="6">
        <v>6746</v>
      </c>
      <c r="S22" s="6"/>
      <c r="T22" s="150"/>
      <c r="U22" s="6"/>
      <c r="V22" s="6"/>
    </row>
    <row r="23" spans="1:24" ht="26.25">
      <c r="A23" s="160" t="s">
        <v>319</v>
      </c>
      <c r="B23" s="159">
        <v>77571</v>
      </c>
      <c r="C23" s="159">
        <v>6413</v>
      </c>
      <c r="D23" s="155"/>
      <c r="L23" s="150" t="s">
        <v>613</v>
      </c>
      <c r="M23" s="6">
        <v>3532</v>
      </c>
      <c r="N23" s="6">
        <v>31328</v>
      </c>
      <c r="P23" s="150" t="s">
        <v>324</v>
      </c>
      <c r="Q23" s="6">
        <v>77908</v>
      </c>
      <c r="R23" s="6">
        <v>6690</v>
      </c>
      <c r="S23" s="6"/>
      <c r="T23" s="150"/>
      <c r="U23" s="6"/>
      <c r="V23" s="6"/>
    </row>
    <row r="24" spans="1:24">
      <c r="A24" s="156" t="s">
        <v>322</v>
      </c>
      <c r="B24" s="149">
        <v>24588</v>
      </c>
      <c r="C24" s="155">
        <v>413</v>
      </c>
      <c r="D24" s="155"/>
      <c r="L24" s="150" t="s">
        <v>617</v>
      </c>
      <c r="M24" s="6">
        <v>3056</v>
      </c>
      <c r="N24" s="6">
        <v>31238</v>
      </c>
      <c r="P24" s="150" t="s">
        <v>327</v>
      </c>
      <c r="Q24" s="6">
        <v>79828</v>
      </c>
      <c r="R24" s="6">
        <v>6686</v>
      </c>
      <c r="S24" s="6"/>
      <c r="T24" s="150"/>
      <c r="U24" s="6"/>
      <c r="V24" s="6"/>
    </row>
    <row r="25" spans="1:24">
      <c r="A25" s="157" t="s">
        <v>325</v>
      </c>
      <c r="B25" s="149">
        <v>20078</v>
      </c>
      <c r="C25" s="155">
        <v>201</v>
      </c>
      <c r="D25" s="155"/>
      <c r="L25" s="150" t="s">
        <v>650</v>
      </c>
      <c r="M25" s="6">
        <v>4116</v>
      </c>
      <c r="N25" s="6">
        <v>30397</v>
      </c>
      <c r="P25" s="150" t="s">
        <v>330</v>
      </c>
      <c r="Q25" s="6">
        <v>81309</v>
      </c>
      <c r="R25" s="6">
        <v>6794</v>
      </c>
      <c r="S25" s="6"/>
      <c r="T25" s="150"/>
      <c r="U25" s="6"/>
      <c r="V25" s="6"/>
    </row>
    <row r="26" spans="1:24">
      <c r="A26" s="157" t="s">
        <v>328</v>
      </c>
      <c r="B26" s="149">
        <v>4256</v>
      </c>
      <c r="C26" s="155">
        <v>191</v>
      </c>
      <c r="D26" s="149"/>
      <c r="L26" s="150" t="s">
        <v>652</v>
      </c>
      <c r="M26" s="6">
        <v>5517</v>
      </c>
      <c r="N26" s="6">
        <v>29863</v>
      </c>
      <c r="P26" s="150" t="s">
        <v>333</v>
      </c>
      <c r="Q26" s="6">
        <v>81481</v>
      </c>
      <c r="R26" s="6">
        <v>6748</v>
      </c>
      <c r="S26" s="6"/>
      <c r="T26" s="150"/>
    </row>
    <row r="27" spans="1:24">
      <c r="A27" s="157" t="s">
        <v>331</v>
      </c>
      <c r="B27" s="149">
        <v>43</v>
      </c>
      <c r="C27" s="155">
        <v>4</v>
      </c>
      <c r="D27" s="149"/>
      <c r="L27" s="150" t="s">
        <v>667</v>
      </c>
      <c r="M27" s="6">
        <v>6589</v>
      </c>
      <c r="N27" s="6">
        <v>26844</v>
      </c>
      <c r="P27" s="150" t="s">
        <v>336</v>
      </c>
      <c r="Q27" s="6">
        <v>80384</v>
      </c>
      <c r="R27" s="6">
        <v>6695</v>
      </c>
      <c r="S27" s="6"/>
      <c r="T27" s="509" t="s">
        <v>734</v>
      </c>
      <c r="U27" s="509"/>
      <c r="V27" s="509"/>
      <c r="W27" s="509"/>
    </row>
    <row r="28" spans="1:24">
      <c r="A28" s="157" t="s">
        <v>334</v>
      </c>
      <c r="B28" s="149">
        <v>211</v>
      </c>
      <c r="C28" s="155">
        <v>17</v>
      </c>
      <c r="D28" s="155"/>
      <c r="L28" s="150" t="s">
        <v>671</v>
      </c>
      <c r="M28" s="6">
        <v>7960</v>
      </c>
      <c r="N28" s="6">
        <v>23866</v>
      </c>
      <c r="P28" s="150" t="s">
        <v>339</v>
      </c>
      <c r="Q28" s="6">
        <v>81715</v>
      </c>
      <c r="R28" s="6">
        <v>6652</v>
      </c>
      <c r="S28" s="6"/>
      <c r="T28" s="509"/>
      <c r="U28" s="509"/>
      <c r="V28" s="509"/>
      <c r="W28" s="509"/>
    </row>
    <row r="29" spans="1:24">
      <c r="A29" s="156" t="s">
        <v>337</v>
      </c>
      <c r="B29" s="149">
        <v>33144</v>
      </c>
      <c r="C29" s="149">
        <v>4244</v>
      </c>
      <c r="D29" s="155"/>
      <c r="L29" s="150" t="s">
        <v>701</v>
      </c>
      <c r="M29" s="6">
        <v>9719</v>
      </c>
      <c r="N29" s="6">
        <v>20960</v>
      </c>
      <c r="P29" s="150" t="s">
        <v>342</v>
      </c>
      <c r="Q29" s="6">
        <v>83328</v>
      </c>
      <c r="R29" s="6">
        <v>6802</v>
      </c>
      <c r="S29" s="6"/>
      <c r="T29" s="509"/>
      <c r="U29" s="509"/>
      <c r="V29" s="509"/>
      <c r="W29" s="509"/>
      <c r="X29" s="299"/>
    </row>
    <row r="30" spans="1:24">
      <c r="A30" s="157" t="s">
        <v>340</v>
      </c>
      <c r="B30" s="149">
        <v>19792</v>
      </c>
      <c r="C30" s="149">
        <v>2274</v>
      </c>
      <c r="D30" s="149"/>
      <c r="L30" s="150" t="s">
        <v>721</v>
      </c>
      <c r="M30" s="6">
        <v>11492</v>
      </c>
      <c r="N30" s="6">
        <v>19636</v>
      </c>
      <c r="P30" s="150" t="s">
        <v>345</v>
      </c>
      <c r="Q30" s="6">
        <v>72704</v>
      </c>
      <c r="R30" s="6">
        <v>5780</v>
      </c>
      <c r="S30" s="6"/>
    </row>
    <row r="31" spans="1:24">
      <c r="A31" s="157" t="s">
        <v>343</v>
      </c>
      <c r="B31" s="149">
        <v>828</v>
      </c>
      <c r="C31" s="155">
        <v>62</v>
      </c>
      <c r="D31" s="155"/>
      <c r="L31" s="150" t="s">
        <v>725</v>
      </c>
      <c r="M31" s="6">
        <v>12804</v>
      </c>
      <c r="N31" s="6">
        <v>19255</v>
      </c>
      <c r="P31" s="150" t="s">
        <v>532</v>
      </c>
      <c r="Q31" s="6">
        <v>72265</v>
      </c>
      <c r="R31" s="6">
        <v>5818</v>
      </c>
      <c r="S31" s="6"/>
    </row>
    <row r="32" spans="1:24">
      <c r="A32" s="157" t="s">
        <v>346</v>
      </c>
      <c r="B32" s="149">
        <v>1664</v>
      </c>
      <c r="C32" s="155">
        <v>137</v>
      </c>
      <c r="D32" s="155"/>
      <c r="M32" s="12"/>
      <c r="N32" s="12"/>
      <c r="O32" s="314"/>
      <c r="P32" s="421"/>
    </row>
    <row r="33" spans="1:17">
      <c r="A33" s="157" t="s">
        <v>347</v>
      </c>
      <c r="B33" s="149">
        <v>10860</v>
      </c>
      <c r="C33" s="149">
        <v>1771</v>
      </c>
      <c r="D33" s="155"/>
      <c r="L33" s="273"/>
      <c r="M33" s="273"/>
      <c r="N33" s="273"/>
      <c r="P33" s="421"/>
    </row>
    <row r="34" spans="1:17">
      <c r="A34" s="156" t="s">
        <v>348</v>
      </c>
      <c r="B34" s="149">
        <v>1</v>
      </c>
      <c r="C34" s="155">
        <v>0</v>
      </c>
      <c r="D34" s="155"/>
      <c r="L34" s="273"/>
      <c r="M34" s="273"/>
      <c r="N34" s="273"/>
      <c r="P34" s="152"/>
    </row>
    <row r="35" spans="1:17">
      <c r="A35" s="157" t="s">
        <v>349</v>
      </c>
      <c r="B35" s="149">
        <v>1</v>
      </c>
      <c r="C35" s="155">
        <v>0</v>
      </c>
      <c r="D35" s="155"/>
      <c r="L35" s="273"/>
      <c r="M35" s="273"/>
      <c r="N35" s="273"/>
      <c r="P35" s="152"/>
    </row>
    <row r="36" spans="1:17">
      <c r="A36" s="156" t="s">
        <v>350</v>
      </c>
      <c r="B36" s="149">
        <v>6682</v>
      </c>
      <c r="C36" s="155">
        <v>875</v>
      </c>
      <c r="D36" s="155"/>
      <c r="L36" s="273"/>
      <c r="M36" s="273"/>
      <c r="N36" s="273"/>
    </row>
    <row r="37" spans="1:17">
      <c r="A37" s="157" t="s">
        <v>351</v>
      </c>
      <c r="B37" s="149">
        <v>587</v>
      </c>
      <c r="C37" s="155">
        <v>13</v>
      </c>
      <c r="D37" s="155"/>
      <c r="L37" s="273"/>
      <c r="M37" s="273"/>
      <c r="N37" s="273"/>
    </row>
    <row r="38" spans="1:17">
      <c r="A38" s="157" t="s">
        <v>352</v>
      </c>
      <c r="B38" s="149">
        <v>3206</v>
      </c>
      <c r="C38" s="155">
        <v>790</v>
      </c>
      <c r="D38" s="155"/>
      <c r="L38" s="273"/>
      <c r="M38" s="273"/>
      <c r="N38" s="273"/>
    </row>
    <row r="39" spans="1:17">
      <c r="A39" s="157" t="s">
        <v>353</v>
      </c>
      <c r="B39" s="149">
        <v>2889</v>
      </c>
      <c r="C39" s="155">
        <v>72</v>
      </c>
      <c r="D39" s="155"/>
      <c r="L39" s="273"/>
      <c r="M39" s="273"/>
      <c r="N39" s="273"/>
    </row>
    <row r="40" spans="1:17">
      <c r="A40" s="156" t="s">
        <v>354</v>
      </c>
      <c r="B40" s="149">
        <v>1155</v>
      </c>
      <c r="C40" s="155">
        <v>58</v>
      </c>
      <c r="D40" s="155"/>
      <c r="L40" s="273"/>
      <c r="M40" s="273"/>
      <c r="N40" s="273"/>
    </row>
    <row r="41" spans="1:17">
      <c r="A41" s="157" t="s">
        <v>355</v>
      </c>
      <c r="B41" s="149">
        <v>1097</v>
      </c>
      <c r="C41" s="155">
        <v>49</v>
      </c>
      <c r="D41" s="155"/>
      <c r="L41" s="273"/>
      <c r="M41" s="273"/>
      <c r="N41" s="273"/>
    </row>
    <row r="42" spans="1:17">
      <c r="A42" s="157" t="s">
        <v>356</v>
      </c>
      <c r="B42" s="149">
        <v>58</v>
      </c>
      <c r="C42" s="155">
        <v>9</v>
      </c>
      <c r="D42" s="155"/>
      <c r="L42" s="273"/>
      <c r="M42" s="273"/>
      <c r="N42" s="273"/>
    </row>
    <row r="43" spans="1:17">
      <c r="A43" s="156" t="s">
        <v>357</v>
      </c>
      <c r="B43" s="149">
        <v>2611</v>
      </c>
      <c r="C43" s="155">
        <v>42</v>
      </c>
      <c r="D43" s="155"/>
      <c r="L43" s="273"/>
      <c r="M43" s="273"/>
      <c r="N43" s="273"/>
    </row>
    <row r="44" spans="1:17">
      <c r="A44" s="157" t="s">
        <v>358</v>
      </c>
      <c r="B44" s="149">
        <v>860</v>
      </c>
      <c r="C44" s="155">
        <v>15</v>
      </c>
      <c r="D44" s="155"/>
      <c r="L44" s="273"/>
      <c r="M44" s="273"/>
      <c r="N44" s="273"/>
    </row>
    <row r="45" spans="1:17">
      <c r="A45" s="157" t="s">
        <v>359</v>
      </c>
      <c r="B45" s="149">
        <v>1751</v>
      </c>
      <c r="C45" s="155">
        <v>27</v>
      </c>
      <c r="D45" s="155"/>
      <c r="L45" s="273"/>
      <c r="M45" s="273"/>
      <c r="N45" s="273"/>
    </row>
    <row r="46" spans="1:17" ht="15" customHeight="1">
      <c r="A46" s="156" t="s">
        <v>360</v>
      </c>
      <c r="B46" s="149">
        <v>1028</v>
      </c>
      <c r="C46" s="155">
        <v>91</v>
      </c>
      <c r="D46" s="155"/>
      <c r="L46" s="273"/>
      <c r="M46" s="273"/>
      <c r="N46" s="273"/>
      <c r="O46" s="273"/>
      <c r="P46" s="273"/>
      <c r="Q46" s="273"/>
    </row>
    <row r="47" spans="1:17">
      <c r="A47" s="157" t="s">
        <v>361</v>
      </c>
      <c r="B47" s="149">
        <v>966</v>
      </c>
      <c r="C47" s="155">
        <v>82</v>
      </c>
      <c r="D47" s="155"/>
      <c r="L47" s="273"/>
      <c r="M47" s="273"/>
      <c r="N47" s="273"/>
      <c r="O47" s="273"/>
      <c r="P47" s="273"/>
      <c r="Q47" s="273"/>
    </row>
    <row r="48" spans="1:17">
      <c r="A48" s="157" t="s">
        <v>362</v>
      </c>
      <c r="B48" s="149">
        <v>61</v>
      </c>
      <c r="C48" s="155">
        <v>9</v>
      </c>
      <c r="D48" s="155"/>
      <c r="L48" s="273"/>
      <c r="M48" s="273"/>
      <c r="N48" s="273"/>
      <c r="O48" s="273"/>
      <c r="P48" s="273"/>
      <c r="Q48" s="273"/>
    </row>
    <row r="49" spans="1:17" ht="15" customHeight="1">
      <c r="A49" s="157" t="s">
        <v>363</v>
      </c>
      <c r="B49" s="149">
        <v>1</v>
      </c>
      <c r="C49" s="155">
        <v>0</v>
      </c>
      <c r="D49" s="155"/>
      <c r="L49" s="505" t="s">
        <v>735</v>
      </c>
      <c r="M49" s="505"/>
      <c r="N49" s="505"/>
      <c r="O49" s="505"/>
      <c r="P49" s="505"/>
      <c r="Q49" s="505"/>
    </row>
    <row r="50" spans="1:17">
      <c r="A50" s="156" t="s">
        <v>364</v>
      </c>
      <c r="B50" s="149">
        <v>2146</v>
      </c>
      <c r="C50" s="155">
        <v>172</v>
      </c>
      <c r="D50" s="155"/>
      <c r="L50" s="505"/>
      <c r="M50" s="505"/>
      <c r="N50" s="505"/>
      <c r="O50" s="505"/>
      <c r="P50" s="505"/>
      <c r="Q50" s="505"/>
    </row>
    <row r="51" spans="1:17">
      <c r="A51" s="157" t="s">
        <v>365</v>
      </c>
      <c r="B51" s="149">
        <v>1436</v>
      </c>
      <c r="C51" s="155">
        <v>133</v>
      </c>
      <c r="D51" s="155"/>
      <c r="L51" s="505"/>
      <c r="M51" s="505"/>
      <c r="N51" s="505"/>
      <c r="O51" s="505"/>
      <c r="P51" s="505"/>
      <c r="Q51" s="505"/>
    </row>
    <row r="52" spans="1:17">
      <c r="A52" s="157" t="s">
        <v>366</v>
      </c>
      <c r="B52" s="149">
        <v>161</v>
      </c>
      <c r="C52" s="155">
        <v>6</v>
      </c>
      <c r="D52" s="155"/>
      <c r="L52" s="505"/>
      <c r="M52" s="505"/>
      <c r="N52" s="505"/>
      <c r="O52" s="505"/>
      <c r="P52" s="505"/>
      <c r="Q52" s="505"/>
    </row>
    <row r="53" spans="1:17">
      <c r="A53" s="157" t="s">
        <v>367</v>
      </c>
      <c r="B53" s="149">
        <v>549</v>
      </c>
      <c r="C53" s="155">
        <v>33</v>
      </c>
      <c r="D53" s="155"/>
      <c r="L53" s="505"/>
      <c r="M53" s="505"/>
      <c r="N53" s="505"/>
      <c r="O53" s="505"/>
      <c r="P53" s="505"/>
      <c r="Q53" s="505"/>
    </row>
    <row r="54" spans="1:17">
      <c r="A54" s="156" t="s">
        <v>368</v>
      </c>
      <c r="B54" s="149">
        <v>1773</v>
      </c>
      <c r="C54" s="155">
        <v>114</v>
      </c>
      <c r="D54" s="155"/>
      <c r="L54" s="505"/>
      <c r="M54" s="505"/>
      <c r="N54" s="505"/>
      <c r="O54" s="505"/>
      <c r="P54" s="505"/>
      <c r="Q54" s="505"/>
    </row>
    <row r="55" spans="1:17">
      <c r="A55" s="157" t="s">
        <v>369</v>
      </c>
      <c r="B55" s="149">
        <v>750</v>
      </c>
      <c r="C55" s="155">
        <v>45</v>
      </c>
      <c r="D55" s="155"/>
      <c r="L55" s="505"/>
      <c r="M55" s="505"/>
      <c r="N55" s="505"/>
      <c r="O55" s="505"/>
      <c r="P55" s="505"/>
      <c r="Q55" s="505"/>
    </row>
    <row r="56" spans="1:17">
      <c r="A56" s="157" t="s">
        <v>370</v>
      </c>
      <c r="B56" s="149">
        <v>290</v>
      </c>
      <c r="C56" s="155">
        <v>28</v>
      </c>
      <c r="D56" s="155"/>
      <c r="L56" s="505"/>
      <c r="M56" s="505"/>
      <c r="N56" s="505"/>
      <c r="O56" s="505"/>
      <c r="P56" s="505"/>
      <c r="Q56" s="505"/>
    </row>
    <row r="57" spans="1:17">
      <c r="A57" s="157" t="s">
        <v>371</v>
      </c>
      <c r="B57" s="149">
        <v>312</v>
      </c>
      <c r="C57" s="155">
        <v>13</v>
      </c>
      <c r="D57" s="155"/>
      <c r="L57" s="505"/>
      <c r="M57" s="505"/>
      <c r="N57" s="505"/>
      <c r="O57" s="505"/>
      <c r="P57" s="505"/>
      <c r="Q57" s="505"/>
    </row>
    <row r="58" spans="1:17">
      <c r="A58" s="157" t="s">
        <v>372</v>
      </c>
      <c r="B58" s="149">
        <v>120</v>
      </c>
      <c r="C58" s="155">
        <v>8</v>
      </c>
      <c r="D58" s="155"/>
      <c r="L58" s="505"/>
      <c r="M58" s="505"/>
      <c r="N58" s="505"/>
      <c r="O58" s="505"/>
      <c r="P58" s="505"/>
      <c r="Q58" s="505"/>
    </row>
    <row r="59" spans="1:17">
      <c r="A59" s="157" t="s">
        <v>373</v>
      </c>
      <c r="B59" s="149">
        <v>177</v>
      </c>
      <c r="C59" s="155">
        <v>12</v>
      </c>
      <c r="D59" s="155"/>
      <c r="L59" s="505"/>
      <c r="M59" s="505"/>
      <c r="N59" s="505"/>
      <c r="O59" s="505"/>
      <c r="P59" s="505"/>
      <c r="Q59" s="505"/>
    </row>
    <row r="60" spans="1:17">
      <c r="A60" s="157" t="s">
        <v>374</v>
      </c>
      <c r="B60" s="149">
        <v>9</v>
      </c>
      <c r="C60" s="155">
        <v>3</v>
      </c>
      <c r="D60" s="155"/>
      <c r="L60" s="505"/>
      <c r="M60" s="505"/>
      <c r="N60" s="505"/>
      <c r="O60" s="505"/>
      <c r="P60" s="505"/>
      <c r="Q60" s="505"/>
    </row>
    <row r="61" spans="1:17">
      <c r="A61" s="157" t="s">
        <v>375</v>
      </c>
      <c r="B61" s="149">
        <v>115</v>
      </c>
      <c r="C61" s="155">
        <v>5</v>
      </c>
      <c r="D61" s="155"/>
      <c r="L61" s="505"/>
      <c r="M61" s="505"/>
      <c r="N61" s="505"/>
      <c r="O61" s="505"/>
      <c r="P61" s="505"/>
      <c r="Q61" s="505"/>
    </row>
    <row r="62" spans="1:17">
      <c r="A62" s="156" t="s">
        <v>376</v>
      </c>
      <c r="B62" s="149">
        <v>4443</v>
      </c>
      <c r="C62" s="155">
        <v>404</v>
      </c>
      <c r="D62" s="155"/>
      <c r="L62" s="505"/>
      <c r="M62" s="505"/>
      <c r="N62" s="505"/>
      <c r="O62" s="505"/>
      <c r="P62" s="505"/>
      <c r="Q62" s="505"/>
    </row>
    <row r="63" spans="1:17">
      <c r="A63" s="157" t="s">
        <v>377</v>
      </c>
      <c r="B63" s="149">
        <v>116</v>
      </c>
      <c r="C63" s="155">
        <v>19</v>
      </c>
      <c r="D63" s="155"/>
      <c r="L63" s="505"/>
      <c r="M63" s="505"/>
      <c r="N63" s="505"/>
      <c r="O63" s="505"/>
      <c r="P63" s="505"/>
      <c r="Q63" s="505"/>
    </row>
    <row r="64" spans="1:17">
      <c r="A64" s="157" t="s">
        <v>378</v>
      </c>
      <c r="B64" s="149">
        <v>662</v>
      </c>
      <c r="C64" s="155">
        <v>87</v>
      </c>
      <c r="D64" s="155"/>
      <c r="L64" s="505"/>
      <c r="M64" s="505"/>
      <c r="N64" s="505"/>
      <c r="O64" s="505"/>
      <c r="P64" s="505"/>
      <c r="Q64" s="505"/>
    </row>
    <row r="65" spans="1:4">
      <c r="A65" s="157" t="s">
        <v>379</v>
      </c>
      <c r="B65" s="149">
        <v>1041</v>
      </c>
      <c r="C65" s="155">
        <v>67</v>
      </c>
      <c r="D65" s="155"/>
    </row>
    <row r="66" spans="1:4">
      <c r="A66" s="157" t="s">
        <v>380</v>
      </c>
      <c r="B66" s="149">
        <v>933</v>
      </c>
      <c r="C66" s="155">
        <v>93</v>
      </c>
    </row>
    <row r="67" spans="1:4">
      <c r="A67" s="157" t="s">
        <v>381</v>
      </c>
      <c r="B67" s="149">
        <v>191</v>
      </c>
      <c r="C67" s="155">
        <v>21</v>
      </c>
    </row>
    <row r="68" spans="1:4">
      <c r="A68" s="157" t="s">
        <v>382</v>
      </c>
      <c r="B68" s="149">
        <v>1500</v>
      </c>
      <c r="C68" s="155">
        <v>117</v>
      </c>
    </row>
    <row r="69" spans="1:4">
      <c r="A69" s="157"/>
      <c r="B69" s="149"/>
      <c r="C69" s="155"/>
    </row>
    <row r="82" spans="1:3">
      <c r="A82" s="428" t="s">
        <v>612</v>
      </c>
      <c r="B82" s="149"/>
      <c r="C82" s="155"/>
    </row>
    <row r="83" spans="1:3">
      <c r="A83" s="428" t="s">
        <v>722</v>
      </c>
    </row>
    <row r="86" spans="1:3">
      <c r="A86" s="38" t="s">
        <v>383</v>
      </c>
    </row>
    <row r="87" spans="1:3">
      <c r="A87" s="38" t="s">
        <v>312</v>
      </c>
    </row>
  </sheetData>
  <sheetProtection password="CCE3" sheet="1" objects="1" scenarios="1"/>
  <mergeCells count="7">
    <mergeCell ref="L49:Q64"/>
    <mergeCell ref="T1:V1"/>
    <mergeCell ref="A1:C1"/>
    <mergeCell ref="L1:N1"/>
    <mergeCell ref="P1:R1"/>
    <mergeCell ref="A20:C20"/>
    <mergeCell ref="T27:W29"/>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6"/>
  <sheetViews>
    <sheetView showGridLines="0" zoomScale="80" zoomScaleNormal="80" workbookViewId="0">
      <selection activeCell="Y49" sqref="Y49"/>
    </sheetView>
  </sheetViews>
  <sheetFormatPr baseColWidth="10" defaultRowHeight="15"/>
  <cols>
    <col min="1" max="2" width="11.42578125" style="271"/>
    <col min="3" max="3" width="11.42578125" style="271" customWidth="1"/>
    <col min="4" max="7" width="11.42578125" style="271"/>
    <col min="8" max="8" width="0" style="271" hidden="1" customWidth="1"/>
    <col min="9" max="14" width="11.42578125" style="271"/>
    <col min="15" max="15" width="21.7109375" style="271" bestFit="1" customWidth="1"/>
    <col min="16" max="16" width="21.7109375" style="271" customWidth="1"/>
    <col min="17" max="16384" width="11.42578125" style="271"/>
  </cols>
  <sheetData>
    <row r="1" spans="1:20" s="143" customFormat="1" ht="22.5" customHeight="1">
      <c r="A1" s="510" t="s">
        <v>91</v>
      </c>
      <c r="B1" s="510"/>
      <c r="C1" s="510"/>
      <c r="D1" s="510"/>
      <c r="E1" s="510"/>
      <c r="F1" s="510"/>
      <c r="G1" s="510"/>
      <c r="H1" s="510"/>
      <c r="I1" s="510"/>
      <c r="J1" s="510"/>
      <c r="K1" s="510"/>
      <c r="L1" s="510"/>
      <c r="M1" s="510"/>
      <c r="N1" s="510"/>
      <c r="O1" s="510"/>
      <c r="P1" s="510"/>
      <c r="Q1" s="510"/>
      <c r="R1" s="142"/>
      <c r="S1" s="142"/>
      <c r="T1" s="142"/>
    </row>
    <row r="2" spans="1:20">
      <c r="A2" s="18"/>
      <c r="B2" s="108"/>
      <c r="C2" s="108"/>
      <c r="D2" s="108"/>
      <c r="E2" s="108"/>
      <c r="F2" s="35"/>
      <c r="G2" s="17"/>
      <c r="H2" s="17"/>
      <c r="I2" s="17"/>
      <c r="J2" s="17"/>
      <c r="K2" s="17"/>
      <c r="L2" s="17"/>
      <c r="M2" s="17"/>
      <c r="N2" s="17"/>
      <c r="O2" s="17"/>
      <c r="P2" s="17"/>
      <c r="Q2" s="17"/>
    </row>
    <row r="3" spans="1:20">
      <c r="A3" s="18"/>
      <c r="B3" s="18"/>
      <c r="C3" s="18"/>
      <c r="D3" s="18"/>
      <c r="E3" s="18"/>
      <c r="F3" s="17"/>
      <c r="G3" s="17"/>
      <c r="H3" s="17"/>
      <c r="I3" s="17"/>
      <c r="J3" s="17"/>
      <c r="K3" s="17"/>
      <c r="L3" s="17"/>
      <c r="M3" s="17"/>
      <c r="N3" s="17"/>
      <c r="O3" s="17"/>
      <c r="P3" s="17"/>
      <c r="Q3" s="17"/>
    </row>
    <row r="4" spans="1:20">
      <c r="A4" s="511" t="s">
        <v>92</v>
      </c>
      <c r="B4" s="511"/>
      <c r="C4" s="511"/>
      <c r="D4" s="511"/>
      <c r="E4" s="511"/>
      <c r="F4" s="511"/>
      <c r="G4" s="19"/>
      <c r="H4" s="19"/>
      <c r="I4" s="511" t="s">
        <v>93</v>
      </c>
      <c r="J4" s="511"/>
      <c r="K4" s="511"/>
      <c r="L4" s="511"/>
      <c r="M4" s="511"/>
      <c r="N4" s="511"/>
      <c r="O4" s="20"/>
      <c r="P4" s="17"/>
      <c r="Q4" s="17"/>
    </row>
    <row r="5" spans="1:20" ht="25.5">
      <c r="A5" s="21" t="s">
        <v>94</v>
      </c>
      <c r="B5" s="22" t="s">
        <v>95</v>
      </c>
      <c r="C5" s="22" t="s">
        <v>96</v>
      </c>
      <c r="D5" s="23" t="s">
        <v>97</v>
      </c>
      <c r="E5" s="23" t="s">
        <v>98</v>
      </c>
      <c r="F5" s="24" t="s">
        <v>99</v>
      </c>
      <c r="G5" s="17"/>
      <c r="H5" s="17"/>
      <c r="I5" s="21" t="s">
        <v>100</v>
      </c>
      <c r="J5" s="22" t="s">
        <v>95</v>
      </c>
      <c r="K5" s="22" t="s">
        <v>96</v>
      </c>
      <c r="L5" s="23" t="s">
        <v>97</v>
      </c>
      <c r="M5" s="23" t="s">
        <v>98</v>
      </c>
      <c r="N5" s="24" t="s">
        <v>101</v>
      </c>
      <c r="O5" s="20"/>
    </row>
    <row r="6" spans="1:20">
      <c r="A6" s="25">
        <v>44197</v>
      </c>
      <c r="B6" s="27">
        <v>56457</v>
      </c>
      <c r="C6" s="27">
        <v>65878</v>
      </c>
      <c r="D6" s="35">
        <v>9877</v>
      </c>
      <c r="E6" s="197">
        <v>112458</v>
      </c>
      <c r="F6" s="26">
        <v>122335</v>
      </c>
      <c r="G6" s="17"/>
      <c r="H6" s="17"/>
      <c r="I6" s="163">
        <v>2010</v>
      </c>
      <c r="J6" s="27">
        <v>53770</v>
      </c>
      <c r="K6" s="27">
        <v>49789</v>
      </c>
      <c r="L6" s="27">
        <v>10819</v>
      </c>
      <c r="M6" s="27">
        <v>92740</v>
      </c>
      <c r="N6" s="27">
        <v>103559</v>
      </c>
      <c r="O6" s="20"/>
    </row>
    <row r="7" spans="1:20" s="395" customFormat="1">
      <c r="A7" s="25">
        <v>44228</v>
      </c>
      <c r="B7" s="393">
        <v>57011</v>
      </c>
      <c r="C7" s="393">
        <v>66812</v>
      </c>
      <c r="D7" s="35">
        <v>10114</v>
      </c>
      <c r="E7" s="394">
        <v>113709</v>
      </c>
      <c r="F7" s="26">
        <v>123823</v>
      </c>
      <c r="G7" s="17"/>
      <c r="H7" s="17"/>
      <c r="I7" s="163">
        <v>2011</v>
      </c>
      <c r="J7" s="27">
        <v>55125</v>
      </c>
      <c r="K7" s="27">
        <v>51594</v>
      </c>
      <c r="L7" s="27">
        <v>8458</v>
      </c>
      <c r="M7" s="27">
        <v>98261</v>
      </c>
      <c r="N7" s="27">
        <v>106719</v>
      </c>
      <c r="O7" s="20"/>
    </row>
    <row r="8" spans="1:20" s="134" customFormat="1">
      <c r="A8" s="25">
        <v>44256</v>
      </c>
      <c r="B8" s="27">
        <v>56007</v>
      </c>
      <c r="C8" s="27">
        <v>65943</v>
      </c>
      <c r="D8" s="35">
        <v>9805</v>
      </c>
      <c r="E8" s="197">
        <v>112145</v>
      </c>
      <c r="F8" s="26">
        <v>121950</v>
      </c>
      <c r="G8" s="391"/>
      <c r="H8" s="391"/>
      <c r="I8" s="163">
        <v>2012</v>
      </c>
      <c r="J8" s="27">
        <v>58916</v>
      </c>
      <c r="K8" s="27">
        <v>55674</v>
      </c>
      <c r="L8" s="27">
        <v>8673</v>
      </c>
      <c r="M8" s="27">
        <v>105917</v>
      </c>
      <c r="N8" s="27">
        <v>114590</v>
      </c>
      <c r="O8" s="392"/>
    </row>
    <row r="9" spans="1:20">
      <c r="A9" s="25">
        <v>44287</v>
      </c>
      <c r="B9" s="27">
        <v>56101</v>
      </c>
      <c r="C9" s="27">
        <v>66362</v>
      </c>
      <c r="D9" s="420">
        <v>10004</v>
      </c>
      <c r="E9" s="197">
        <v>112459</v>
      </c>
      <c r="F9" s="26">
        <v>122463</v>
      </c>
      <c r="G9" s="309"/>
      <c r="H9" s="35"/>
      <c r="I9" s="163">
        <v>2013</v>
      </c>
      <c r="J9" s="27">
        <v>61582</v>
      </c>
      <c r="K9" s="27">
        <v>58914</v>
      </c>
      <c r="L9" s="27">
        <v>8477</v>
      </c>
      <c r="M9" s="27">
        <v>112019</v>
      </c>
      <c r="N9" s="27">
        <v>120496</v>
      </c>
      <c r="O9" s="20"/>
    </row>
    <row r="10" spans="1:20">
      <c r="A10" s="25">
        <v>44317</v>
      </c>
      <c r="B10" s="27">
        <v>54844</v>
      </c>
      <c r="C10" s="27">
        <v>65366</v>
      </c>
      <c r="D10" s="27">
        <v>9216</v>
      </c>
      <c r="E10" s="197">
        <v>110994</v>
      </c>
      <c r="F10" s="26">
        <v>120210</v>
      </c>
      <c r="G10" s="17"/>
      <c r="H10" s="17"/>
      <c r="I10" s="163">
        <v>2014</v>
      </c>
      <c r="J10" s="27">
        <v>58134</v>
      </c>
      <c r="K10" s="27">
        <v>56797</v>
      </c>
      <c r="L10" s="27">
        <v>7379</v>
      </c>
      <c r="M10" s="27">
        <v>107552</v>
      </c>
      <c r="N10" s="27">
        <v>114931</v>
      </c>
      <c r="O10" s="20"/>
    </row>
    <row r="11" spans="1:20">
      <c r="A11" s="25">
        <v>44348</v>
      </c>
      <c r="B11" s="27">
        <v>53671</v>
      </c>
      <c r="C11" s="27">
        <v>65160</v>
      </c>
      <c r="D11" s="27">
        <v>8956</v>
      </c>
      <c r="E11" s="197">
        <v>109875</v>
      </c>
      <c r="F11" s="26">
        <v>118831</v>
      </c>
      <c r="G11" s="35"/>
      <c r="H11" s="35"/>
      <c r="I11" s="163">
        <v>2015</v>
      </c>
      <c r="J11" s="27">
        <v>53523</v>
      </c>
      <c r="K11" s="27">
        <v>54850</v>
      </c>
      <c r="L11" s="27">
        <v>6521</v>
      </c>
      <c r="M11" s="27">
        <v>101852</v>
      </c>
      <c r="N11" s="27">
        <v>108373</v>
      </c>
      <c r="O11" s="20"/>
    </row>
    <row r="12" spans="1:20">
      <c r="A12" s="25">
        <v>44378</v>
      </c>
      <c r="B12" s="27">
        <v>48707</v>
      </c>
      <c r="C12" s="27">
        <v>61876</v>
      </c>
      <c r="D12" s="27">
        <v>7435</v>
      </c>
      <c r="E12" s="20">
        <v>103148</v>
      </c>
      <c r="F12" s="26">
        <v>110583</v>
      </c>
      <c r="G12" s="35"/>
      <c r="H12" s="35"/>
      <c r="I12" s="163">
        <v>2016</v>
      </c>
      <c r="J12" s="27">
        <v>49494</v>
      </c>
      <c r="K12" s="27">
        <v>53655</v>
      </c>
      <c r="L12" s="27">
        <v>5328</v>
      </c>
      <c r="M12" s="27">
        <v>97821</v>
      </c>
      <c r="N12" s="27">
        <v>103149</v>
      </c>
      <c r="O12" s="20"/>
    </row>
    <row r="13" spans="1:20">
      <c r="A13" s="25">
        <v>44409</v>
      </c>
      <c r="B13" s="27">
        <v>44328</v>
      </c>
      <c r="C13" s="27">
        <v>57744</v>
      </c>
      <c r="D13" s="27">
        <v>5971</v>
      </c>
      <c r="E13" s="27">
        <v>96101</v>
      </c>
      <c r="F13" s="26">
        <v>102072</v>
      </c>
      <c r="G13" s="309"/>
      <c r="H13" s="35"/>
      <c r="I13" s="163">
        <v>2017</v>
      </c>
      <c r="J13" s="27">
        <v>45576</v>
      </c>
      <c r="K13" s="27">
        <v>52375</v>
      </c>
      <c r="L13" s="27">
        <v>6044</v>
      </c>
      <c r="M13" s="27">
        <v>91907</v>
      </c>
      <c r="N13" s="27">
        <v>97951</v>
      </c>
      <c r="O13" s="20"/>
    </row>
    <row r="14" spans="1:20">
      <c r="A14" s="25">
        <v>44440</v>
      </c>
      <c r="B14" s="27">
        <v>40213</v>
      </c>
      <c r="C14" s="27">
        <v>52717</v>
      </c>
      <c r="D14" s="318">
        <v>5495</v>
      </c>
      <c r="E14" s="27">
        <v>87435</v>
      </c>
      <c r="F14" s="26">
        <v>92930</v>
      </c>
      <c r="G14" s="309"/>
      <c r="H14" s="35"/>
      <c r="I14" s="163">
        <v>2018</v>
      </c>
      <c r="J14" s="27">
        <v>41129</v>
      </c>
      <c r="K14" s="27">
        <v>50921</v>
      </c>
      <c r="L14" s="27">
        <v>5576</v>
      </c>
      <c r="M14" s="27">
        <v>86474</v>
      </c>
      <c r="N14" s="27">
        <v>92050</v>
      </c>
      <c r="O14" s="20"/>
    </row>
    <row r="15" spans="1:20">
      <c r="A15" s="25">
        <v>44470</v>
      </c>
      <c r="B15" s="27">
        <v>39244</v>
      </c>
      <c r="C15" s="27">
        <v>51243</v>
      </c>
      <c r="D15" s="27">
        <v>5587</v>
      </c>
      <c r="E15" s="27">
        <v>84900</v>
      </c>
      <c r="F15" s="26">
        <v>90487</v>
      </c>
      <c r="G15" s="35"/>
      <c r="H15" s="35"/>
      <c r="I15" s="163">
        <v>2019</v>
      </c>
      <c r="J15" s="27">
        <v>39836</v>
      </c>
      <c r="K15" s="27">
        <v>49947</v>
      </c>
      <c r="L15" s="27">
        <v>5707</v>
      </c>
      <c r="M15" s="27">
        <v>84076</v>
      </c>
      <c r="N15" s="27">
        <v>89783</v>
      </c>
      <c r="O15" s="20"/>
    </row>
    <row r="16" spans="1:20">
      <c r="A16" s="137">
        <v>44501</v>
      </c>
      <c r="B16" s="196">
        <v>39103</v>
      </c>
      <c r="C16" s="196">
        <v>50645</v>
      </c>
      <c r="D16" s="135">
        <v>5430</v>
      </c>
      <c r="E16" s="196">
        <v>84318</v>
      </c>
      <c r="F16" s="138">
        <v>89748</v>
      </c>
      <c r="G16" s="309"/>
      <c r="H16" s="35"/>
      <c r="I16" s="163">
        <v>2020</v>
      </c>
      <c r="J16" s="27">
        <v>40983</v>
      </c>
      <c r="K16" s="27">
        <v>50406</v>
      </c>
      <c r="L16" s="27">
        <v>5806</v>
      </c>
      <c r="M16" s="27">
        <v>85583</v>
      </c>
      <c r="N16" s="27">
        <v>91389</v>
      </c>
    </row>
    <row r="17" spans="1:17">
      <c r="A17" s="25">
        <v>44531</v>
      </c>
      <c r="B17" s="196"/>
      <c r="C17" s="196"/>
      <c r="D17" s="196"/>
      <c r="E17" s="349"/>
      <c r="F17" s="26"/>
      <c r="G17" s="309"/>
      <c r="H17" s="309"/>
      <c r="I17" s="369">
        <v>2021</v>
      </c>
      <c r="J17" s="196">
        <v>56457</v>
      </c>
      <c r="K17" s="196">
        <v>65878</v>
      </c>
      <c r="L17" s="196">
        <v>9877</v>
      </c>
      <c r="M17" s="196">
        <v>112458</v>
      </c>
      <c r="N17" s="196">
        <v>122335</v>
      </c>
    </row>
    <row r="18" spans="1:17">
      <c r="A18" s="17"/>
      <c r="B18" s="17"/>
      <c r="C18" s="17"/>
      <c r="D18" s="17"/>
      <c r="E18" s="17"/>
      <c r="F18" s="17"/>
      <c r="G18" s="17"/>
      <c r="H18" s="35"/>
      <c r="I18" s="35"/>
      <c r="J18" s="35"/>
      <c r="K18" s="35"/>
      <c r="L18" s="35"/>
      <c r="M18" s="17"/>
      <c r="N18" s="17"/>
      <c r="O18" s="17"/>
      <c r="P18" s="17"/>
      <c r="Q18" s="17"/>
    </row>
    <row r="19" spans="1:17">
      <c r="A19" s="17"/>
      <c r="B19" s="17"/>
      <c r="C19" s="17"/>
      <c r="D19" s="17"/>
      <c r="E19" s="17"/>
      <c r="F19" s="17"/>
      <c r="G19" s="17"/>
      <c r="H19" s="35"/>
      <c r="I19" s="6"/>
      <c r="J19" s="6"/>
      <c r="K19" s="6"/>
      <c r="L19" s="6"/>
      <c r="M19" s="6"/>
      <c r="N19" s="17"/>
      <c r="O19" s="17"/>
      <c r="P19" s="17"/>
      <c r="Q19" s="17"/>
    </row>
    <row r="20" spans="1:17">
      <c r="A20" s="17"/>
      <c r="B20" s="17"/>
      <c r="C20" s="17"/>
      <c r="D20" s="17"/>
      <c r="E20" s="17"/>
      <c r="F20" s="17"/>
      <c r="G20" s="17"/>
      <c r="H20" s="35"/>
      <c r="I20" s="17"/>
      <c r="J20" s="35"/>
      <c r="K20" s="6"/>
    </row>
    <row r="21" spans="1:17">
      <c r="A21" s="25"/>
      <c r="B21" s="31"/>
      <c r="C21" s="31"/>
      <c r="D21" s="31"/>
      <c r="E21" s="32"/>
      <c r="F21" s="33"/>
      <c r="G21" s="17"/>
      <c r="H21" s="35"/>
    </row>
    <row r="22" spans="1:17">
      <c r="A22" s="25"/>
      <c r="B22" s="28"/>
      <c r="C22" s="28"/>
      <c r="D22" s="28"/>
      <c r="E22" s="29"/>
      <c r="F22" s="30"/>
      <c r="G22" s="17"/>
      <c r="H22" s="35"/>
    </row>
    <row r="23" spans="1:17">
      <c r="A23" s="25"/>
      <c r="B23" s="28"/>
      <c r="C23" s="28"/>
      <c r="D23" s="28"/>
      <c r="E23" s="29"/>
      <c r="F23" s="25"/>
      <c r="G23" s="17"/>
      <c r="H23" s="17"/>
    </row>
    <row r="24" spans="1:17">
      <c r="A24" s="25"/>
      <c r="B24" s="28"/>
      <c r="C24" s="28"/>
      <c r="D24" s="28"/>
      <c r="E24" s="29"/>
      <c r="F24" s="25"/>
      <c r="G24" s="17"/>
      <c r="H24" s="17"/>
    </row>
    <row r="25" spans="1:17">
      <c r="A25" s="25"/>
      <c r="B25" s="28"/>
      <c r="C25" s="28"/>
      <c r="D25" s="28"/>
      <c r="E25" s="29"/>
      <c r="F25" s="25"/>
      <c r="G25" s="17"/>
      <c r="H25" s="17"/>
    </row>
    <row r="26" spans="1:17">
      <c r="A26" s="25"/>
      <c r="B26" s="36"/>
      <c r="C26" s="36"/>
      <c r="D26" s="36"/>
      <c r="E26" s="37"/>
      <c r="F26" s="25"/>
      <c r="G26" s="17"/>
      <c r="H26" s="17"/>
    </row>
    <row r="27" spans="1:17">
      <c r="A27" s="17"/>
      <c r="B27" s="35"/>
      <c r="C27" s="35"/>
      <c r="D27" s="35"/>
      <c r="E27" s="17"/>
      <c r="F27" s="17"/>
      <c r="G27" s="17"/>
      <c r="H27" s="17"/>
    </row>
    <row r="28" spans="1:17">
      <c r="A28" s="17"/>
      <c r="B28" s="17"/>
      <c r="C28" s="35"/>
      <c r="D28" s="35"/>
      <c r="E28" s="35"/>
      <c r="F28" s="35"/>
      <c r="G28" s="19"/>
      <c r="H28" s="17"/>
    </row>
    <row r="29" spans="1:17">
      <c r="B29" s="6"/>
      <c r="C29" s="35"/>
      <c r="D29" s="35"/>
      <c r="E29" s="35"/>
      <c r="F29" s="17"/>
      <c r="G29" s="17"/>
      <c r="H29" s="17"/>
    </row>
    <row r="30" spans="1:17">
      <c r="C30" s="17"/>
      <c r="D30" s="17"/>
      <c r="E30" s="17"/>
      <c r="F30" s="17"/>
      <c r="G30" s="17"/>
      <c r="H30" s="17"/>
    </row>
    <row r="31" spans="1:17">
      <c r="A31" s="17"/>
      <c r="B31" s="17"/>
      <c r="C31" s="35"/>
      <c r="D31" s="35"/>
      <c r="E31" s="17"/>
      <c r="F31" s="17"/>
      <c r="G31" s="17"/>
      <c r="H31" s="17"/>
    </row>
    <row r="32" spans="1:17">
      <c r="A32" s="17"/>
      <c r="B32" s="17"/>
      <c r="C32" s="17"/>
      <c r="D32" s="17"/>
      <c r="E32" s="17"/>
      <c r="F32" s="17"/>
      <c r="G32" s="17"/>
      <c r="H32" s="17"/>
    </row>
    <row r="33" spans="1:21">
      <c r="A33" s="17"/>
      <c r="B33" s="17"/>
      <c r="C33" s="17"/>
      <c r="D33" s="17"/>
      <c r="E33" s="17"/>
      <c r="F33" s="17"/>
      <c r="G33" s="17"/>
      <c r="H33" s="17"/>
    </row>
    <row r="34" spans="1:21">
      <c r="A34" s="17"/>
      <c r="B34" s="17"/>
      <c r="C34" s="17"/>
      <c r="D34" s="17"/>
      <c r="E34" s="17"/>
      <c r="F34" s="17"/>
      <c r="G34" s="17"/>
      <c r="H34" s="17"/>
    </row>
    <row r="35" spans="1:21">
      <c r="A35" s="17"/>
      <c r="B35" s="17"/>
      <c r="C35" s="17"/>
      <c r="D35" s="17"/>
      <c r="E35" s="17"/>
      <c r="F35" s="17"/>
      <c r="G35" s="17"/>
      <c r="H35" s="17"/>
    </row>
    <row r="36" spans="1:21">
      <c r="C36" s="17"/>
      <c r="D36" s="17"/>
      <c r="E36" s="17"/>
      <c r="F36" s="17"/>
      <c r="G36" s="17"/>
      <c r="H36" s="17"/>
    </row>
    <row r="37" spans="1:21">
      <c r="C37" s="17"/>
      <c r="D37" s="17"/>
      <c r="E37" s="17"/>
      <c r="F37" s="17"/>
      <c r="G37" s="17"/>
      <c r="H37" s="17"/>
    </row>
    <row r="38" spans="1:21">
      <c r="A38" s="17"/>
      <c r="B38" s="17"/>
      <c r="C38" s="17"/>
      <c r="D38" s="17"/>
      <c r="E38" s="17"/>
      <c r="F38" s="17"/>
      <c r="G38" s="17"/>
      <c r="H38" s="17"/>
    </row>
    <row r="39" spans="1:21">
      <c r="A39" s="17"/>
      <c r="B39" s="17"/>
      <c r="C39" s="17"/>
      <c r="D39" s="17"/>
      <c r="E39" s="17"/>
      <c r="F39" s="17"/>
      <c r="G39" s="17"/>
      <c r="H39" s="17"/>
      <c r="J39" s="6"/>
    </row>
    <row r="40" spans="1:21">
      <c r="A40" s="17"/>
      <c r="B40" s="17"/>
      <c r="C40" s="17"/>
      <c r="D40" s="17"/>
      <c r="E40" s="17"/>
      <c r="F40" s="17"/>
      <c r="G40" s="17"/>
      <c r="H40" s="17"/>
      <c r="J40" s="6"/>
      <c r="N40" s="6"/>
    </row>
    <row r="41" spans="1:21">
      <c r="A41" s="17"/>
      <c r="B41" s="17"/>
      <c r="C41" s="17"/>
      <c r="D41" s="17"/>
      <c r="E41" s="17"/>
      <c r="F41" s="17"/>
      <c r="G41" s="17"/>
      <c r="H41" s="17"/>
    </row>
    <row r="42" spans="1:21">
      <c r="A42" s="17"/>
      <c r="B42" s="17"/>
      <c r="C42" s="17"/>
      <c r="D42" s="17"/>
      <c r="E42" s="17"/>
      <c r="F42" s="17"/>
      <c r="G42" s="17"/>
      <c r="H42" s="17"/>
      <c r="I42" s="514" t="s">
        <v>717</v>
      </c>
      <c r="J42" s="514"/>
      <c r="K42" s="514"/>
      <c r="L42" s="514"/>
      <c r="M42" s="514"/>
      <c r="N42" s="514"/>
      <c r="O42" s="514"/>
      <c r="P42" s="514"/>
      <c r="Q42" s="467"/>
      <c r="R42" s="467"/>
      <c r="S42" s="467"/>
      <c r="T42" s="467"/>
      <c r="U42" s="467"/>
    </row>
    <row r="43" spans="1:21">
      <c r="B43" s="35"/>
      <c r="C43" s="35"/>
      <c r="D43" s="35"/>
      <c r="E43" s="35"/>
      <c r="F43" s="17"/>
      <c r="G43" s="17"/>
      <c r="H43" s="17"/>
      <c r="I43" s="468" t="s">
        <v>94</v>
      </c>
      <c r="J43" s="472" t="s">
        <v>714</v>
      </c>
      <c r="K43" s="471" t="s">
        <v>715</v>
      </c>
      <c r="L43" s="472" t="s">
        <v>716</v>
      </c>
      <c r="M43" s="512" t="s">
        <v>277</v>
      </c>
      <c r="N43" s="513"/>
      <c r="O43" s="469" t="s">
        <v>573</v>
      </c>
      <c r="P43" s="469" t="s">
        <v>713</v>
      </c>
    </row>
    <row r="44" spans="1:21" ht="15" customHeight="1">
      <c r="B44" s="300"/>
      <c r="C44" s="300"/>
      <c r="D44" s="300"/>
      <c r="E44" s="300"/>
      <c r="F44" s="300"/>
      <c r="G44" s="300"/>
      <c r="H44" s="17"/>
      <c r="I44" s="34" t="s">
        <v>561</v>
      </c>
      <c r="J44" s="20">
        <v>89783</v>
      </c>
      <c r="K44" s="20">
        <v>91389</v>
      </c>
      <c r="L44" s="20">
        <v>122335</v>
      </c>
      <c r="M44" s="516">
        <f t="shared" ref="M44:M55" si="0">((K44-J44)/J44)*100</f>
        <v>1.7887573371350922</v>
      </c>
      <c r="N44" s="517"/>
      <c r="O44" s="466">
        <f t="shared" ref="O44:O54" si="1">((L44-K44)/K44)*100</f>
        <v>33.861843329065863</v>
      </c>
      <c r="P44" s="466">
        <f>((L44-J44)/J44)*100</f>
        <v>36.256306873238806</v>
      </c>
    </row>
    <row r="45" spans="1:21">
      <c r="A45" s="300"/>
      <c r="B45" s="300"/>
      <c r="C45" s="300"/>
      <c r="D45" s="300"/>
      <c r="E45" s="300"/>
      <c r="F45" s="300"/>
      <c r="G45" s="300"/>
      <c r="H45" s="17"/>
      <c r="I45" s="34" t="s">
        <v>80</v>
      </c>
      <c r="J45" s="20">
        <v>89435</v>
      </c>
      <c r="K45" s="20">
        <v>89708</v>
      </c>
      <c r="L45" s="20">
        <v>123823</v>
      </c>
      <c r="M45" s="516">
        <f t="shared" si="0"/>
        <v>0.30524962263096106</v>
      </c>
      <c r="N45" s="517"/>
      <c r="O45" s="466">
        <f t="shared" si="1"/>
        <v>38.028938333259013</v>
      </c>
      <c r="P45" s="466">
        <f t="shared" ref="P45:P54" si="2">((L45-J45)/J45)*100</f>
        <v>38.450271146642812</v>
      </c>
    </row>
    <row r="46" spans="1:21">
      <c r="A46" s="300"/>
      <c r="B46" s="300"/>
      <c r="C46" s="300"/>
      <c r="D46" s="300"/>
      <c r="E46" s="300"/>
      <c r="F46" s="300"/>
      <c r="G46" s="300"/>
      <c r="H46" s="17"/>
      <c r="I46" s="34" t="s">
        <v>81</v>
      </c>
      <c r="J46" s="20">
        <v>89263</v>
      </c>
      <c r="K46" s="20">
        <v>99630</v>
      </c>
      <c r="L46" s="20">
        <v>121950</v>
      </c>
      <c r="M46" s="516">
        <f t="shared" si="0"/>
        <v>11.613994600226297</v>
      </c>
      <c r="N46" s="517"/>
      <c r="O46" s="466">
        <f t="shared" si="1"/>
        <v>22.402890695573621</v>
      </c>
      <c r="P46" s="466">
        <f t="shared" si="2"/>
        <v>36.618755811478444</v>
      </c>
    </row>
    <row r="47" spans="1:21">
      <c r="A47" s="300"/>
      <c r="B47" s="300"/>
      <c r="C47" s="300"/>
      <c r="D47" s="300"/>
      <c r="E47" s="300"/>
      <c r="F47" s="300"/>
      <c r="G47" s="300"/>
      <c r="H47" s="17"/>
      <c r="I47" s="34" t="s">
        <v>82</v>
      </c>
      <c r="J47" s="20">
        <v>88275</v>
      </c>
      <c r="K47" s="20">
        <v>110726</v>
      </c>
      <c r="L47" s="20">
        <v>122463</v>
      </c>
      <c r="M47" s="516">
        <f t="shared" si="0"/>
        <v>25.433021806853585</v>
      </c>
      <c r="N47" s="517"/>
      <c r="O47" s="466">
        <f t="shared" si="1"/>
        <v>10.600039737730976</v>
      </c>
      <c r="P47" s="466">
        <f t="shared" si="2"/>
        <v>38.728971962616818</v>
      </c>
    </row>
    <row r="48" spans="1:21">
      <c r="A48" s="300"/>
      <c r="B48" s="300"/>
      <c r="C48" s="300"/>
      <c r="D48" s="300"/>
      <c r="E48" s="300"/>
      <c r="F48" s="300"/>
      <c r="G48" s="300"/>
      <c r="H48" s="17"/>
      <c r="I48" s="34" t="s">
        <v>83</v>
      </c>
      <c r="J48" s="20">
        <v>87986</v>
      </c>
      <c r="K48" s="20">
        <v>112673</v>
      </c>
      <c r="L48" s="20">
        <v>120210</v>
      </c>
      <c r="M48" s="516">
        <f t="shared" si="0"/>
        <v>28.057872843406905</v>
      </c>
      <c r="N48" s="517"/>
      <c r="O48" s="466">
        <f t="shared" si="1"/>
        <v>6.6892689464201709</v>
      </c>
      <c r="P48" s="466">
        <f t="shared" si="2"/>
        <v>36.624008364967153</v>
      </c>
    </row>
    <row r="49" spans="1:17">
      <c r="B49" s="300"/>
      <c r="C49" s="300"/>
      <c r="D49" s="300"/>
      <c r="E49" s="300"/>
      <c r="F49" s="300"/>
      <c r="G49" s="300"/>
      <c r="I49" s="34" t="s">
        <v>84</v>
      </c>
      <c r="J49" s="20">
        <v>86860</v>
      </c>
      <c r="K49" s="20">
        <v>112750</v>
      </c>
      <c r="L49" s="20">
        <v>118831</v>
      </c>
      <c r="M49" s="516">
        <f t="shared" si="0"/>
        <v>29.806585309693762</v>
      </c>
      <c r="N49" s="517"/>
      <c r="O49" s="466">
        <f t="shared" si="1"/>
        <v>5.3933481152993341</v>
      </c>
      <c r="P49" s="466">
        <f t="shared" si="2"/>
        <v>36.807506332028552</v>
      </c>
    </row>
    <row r="50" spans="1:17">
      <c r="B50" s="300"/>
      <c r="C50" s="300"/>
      <c r="D50" s="300"/>
      <c r="E50" s="300"/>
      <c r="F50" s="300"/>
      <c r="G50" s="300"/>
      <c r="I50" s="34" t="s">
        <v>85</v>
      </c>
      <c r="J50" s="20">
        <v>88074</v>
      </c>
      <c r="K50" s="20">
        <v>110806</v>
      </c>
      <c r="L50" s="20">
        <v>110583</v>
      </c>
      <c r="M50" s="516">
        <f t="shared" si="0"/>
        <v>25.810114222131393</v>
      </c>
      <c r="N50" s="517"/>
      <c r="O50" s="466">
        <f t="shared" si="1"/>
        <v>-0.20125263974875005</v>
      </c>
      <c r="P50" s="466">
        <f t="shared" si="2"/>
        <v>25.556918046188432</v>
      </c>
    </row>
    <row r="51" spans="1:17" ht="15" customHeight="1">
      <c r="B51" s="315"/>
      <c r="C51" s="315"/>
      <c r="D51" s="315"/>
      <c r="E51" s="315"/>
      <c r="F51" s="315"/>
      <c r="G51" s="315"/>
      <c r="H51" s="350"/>
      <c r="I51" s="34" t="s">
        <v>86</v>
      </c>
      <c r="J51" s="20">
        <v>88317</v>
      </c>
      <c r="K51" s="20">
        <v>111066</v>
      </c>
      <c r="L51" s="20">
        <v>102072</v>
      </c>
      <c r="M51" s="516">
        <f t="shared" si="0"/>
        <v>25.758347769965013</v>
      </c>
      <c r="N51" s="517"/>
      <c r="O51" s="466">
        <f t="shared" si="1"/>
        <v>-8.0978877424234241</v>
      </c>
      <c r="P51" s="466">
        <f t="shared" si="2"/>
        <v>15.574577940826796</v>
      </c>
    </row>
    <row r="52" spans="1:17">
      <c r="A52" s="268" t="s">
        <v>488</v>
      </c>
      <c r="B52" s="315"/>
      <c r="C52" s="315"/>
      <c r="D52" s="315"/>
      <c r="E52" s="315"/>
      <c r="F52" s="315"/>
      <c r="G52" s="315"/>
      <c r="H52" s="315"/>
      <c r="I52" s="34" t="s">
        <v>87</v>
      </c>
      <c r="J52" s="20">
        <v>88509</v>
      </c>
      <c r="K52" s="20">
        <v>109887</v>
      </c>
      <c r="L52" s="20">
        <v>92930</v>
      </c>
      <c r="M52" s="516">
        <f t="shared" si="0"/>
        <v>24.153475917703286</v>
      </c>
      <c r="N52" s="517"/>
      <c r="O52" s="466">
        <f t="shared" si="1"/>
        <v>-15.431306705979781</v>
      </c>
      <c r="P52" s="466">
        <f t="shared" si="2"/>
        <v>4.9949722627077477</v>
      </c>
    </row>
    <row r="53" spans="1:17">
      <c r="A53" s="315"/>
      <c r="B53" s="315"/>
      <c r="C53" s="315"/>
      <c r="D53" s="315"/>
      <c r="E53" s="350"/>
      <c r="F53" s="315"/>
      <c r="G53" s="315"/>
      <c r="H53" s="350"/>
      <c r="I53" s="34" t="s">
        <v>88</v>
      </c>
      <c r="J53" s="20">
        <v>91246</v>
      </c>
      <c r="K53" s="20">
        <v>113557</v>
      </c>
      <c r="L53" s="20">
        <v>90487</v>
      </c>
      <c r="M53" s="518">
        <f t="shared" si="0"/>
        <v>24.451482804725686</v>
      </c>
      <c r="N53" s="516"/>
      <c r="O53" s="466">
        <f t="shared" si="1"/>
        <v>-20.315788546721031</v>
      </c>
      <c r="P53" s="466">
        <f t="shared" si="2"/>
        <v>-0.83181728514126652</v>
      </c>
    </row>
    <row r="54" spans="1:17">
      <c r="A54" s="315"/>
      <c r="B54" s="315"/>
      <c r="C54" s="315"/>
      <c r="D54" s="315"/>
      <c r="E54" s="350"/>
      <c r="F54" s="350"/>
      <c r="G54" s="315"/>
      <c r="H54" s="315"/>
      <c r="I54" s="34" t="s">
        <v>89</v>
      </c>
      <c r="J54" s="20">
        <v>91190</v>
      </c>
      <c r="K54" s="20">
        <v>116781</v>
      </c>
      <c r="L54" s="20">
        <v>89748</v>
      </c>
      <c r="M54" s="518">
        <f t="shared" si="0"/>
        <v>28.063384142998139</v>
      </c>
      <c r="N54" s="516"/>
      <c r="O54" s="475">
        <f t="shared" si="1"/>
        <v>-23.148457368921314</v>
      </c>
      <c r="P54" s="475">
        <f t="shared" si="2"/>
        <v>-1.5813137405417259</v>
      </c>
    </row>
    <row r="55" spans="1:17">
      <c r="A55" s="315"/>
      <c r="B55" s="315"/>
      <c r="C55" s="315"/>
      <c r="D55" s="315"/>
      <c r="E55" s="315"/>
      <c r="F55" s="315"/>
      <c r="G55" s="350"/>
      <c r="H55" s="315"/>
      <c r="I55" s="34" t="s">
        <v>90</v>
      </c>
      <c r="J55" s="20">
        <v>89650</v>
      </c>
      <c r="K55" s="20">
        <v>117624</v>
      </c>
      <c r="L55" s="20"/>
      <c r="M55" s="518">
        <f t="shared" si="0"/>
        <v>31.20356943669827</v>
      </c>
      <c r="N55" s="516"/>
      <c r="O55" s="466"/>
      <c r="P55" s="466"/>
    </row>
    <row r="56" spans="1:17" ht="302.25" customHeight="1">
      <c r="A56" s="515" t="s">
        <v>736</v>
      </c>
      <c r="B56" s="515"/>
      <c r="C56" s="515"/>
      <c r="D56" s="515"/>
      <c r="E56" s="515"/>
      <c r="F56" s="515"/>
      <c r="G56" s="515"/>
      <c r="H56" s="515"/>
      <c r="I56" s="17"/>
      <c r="J56" s="470"/>
      <c r="K56" s="19"/>
      <c r="L56" s="19"/>
      <c r="M56" s="19"/>
      <c r="N56" s="19"/>
      <c r="O56" s="19"/>
      <c r="P56" s="19"/>
      <c r="Q56" s="17"/>
    </row>
    <row r="57" spans="1:17">
      <c r="A57" s="315"/>
      <c r="B57" s="315"/>
      <c r="C57" s="315"/>
      <c r="D57" s="315"/>
      <c r="E57" s="315"/>
      <c r="F57" s="315"/>
      <c r="G57" s="315"/>
      <c r="H57" s="315"/>
      <c r="I57" s="17"/>
      <c r="J57" s="17"/>
      <c r="K57" s="17"/>
      <c r="L57" s="17"/>
      <c r="M57" s="17"/>
      <c r="N57" s="17"/>
      <c r="O57" s="17"/>
      <c r="P57" s="17"/>
      <c r="Q57" s="17"/>
    </row>
    <row r="58" spans="1:17">
      <c r="A58" s="315"/>
      <c r="B58" s="315"/>
      <c r="C58" s="315"/>
      <c r="D58" s="315"/>
      <c r="E58" s="315"/>
      <c r="F58" s="315"/>
      <c r="G58" s="315"/>
      <c r="H58" s="315"/>
      <c r="I58" s="17"/>
      <c r="J58" s="17"/>
      <c r="K58" s="17"/>
      <c r="L58" s="17"/>
      <c r="M58" s="17"/>
      <c r="N58" s="17"/>
      <c r="O58" s="17"/>
      <c r="P58" s="35"/>
      <c r="Q58" s="35"/>
    </row>
    <row r="59" spans="1:17">
      <c r="A59" s="38" t="s">
        <v>103</v>
      </c>
      <c r="B59" s="38" t="s">
        <v>104</v>
      </c>
      <c r="C59" s="315"/>
      <c r="D59" s="315"/>
      <c r="E59" s="315"/>
      <c r="F59" s="315"/>
      <c r="G59" s="315"/>
      <c r="H59" s="315"/>
      <c r="I59" s="17"/>
      <c r="J59" s="17"/>
      <c r="K59" s="17"/>
      <c r="L59" s="17"/>
      <c r="M59" s="35"/>
      <c r="N59" s="35"/>
      <c r="O59" s="35"/>
      <c r="P59" s="35"/>
      <c r="Q59" s="17"/>
    </row>
    <row r="60" spans="1:17">
      <c r="A60" s="38" t="s">
        <v>105</v>
      </c>
      <c r="B60" s="38" t="s">
        <v>47</v>
      </c>
      <c r="C60" s="315"/>
      <c r="D60" s="315"/>
      <c r="E60" s="315"/>
      <c r="F60" s="315"/>
      <c r="G60" s="315"/>
      <c r="H60" s="315"/>
      <c r="I60" s="17"/>
      <c r="J60" s="17"/>
      <c r="K60" s="17"/>
      <c r="L60" s="17"/>
      <c r="M60" s="35"/>
      <c r="N60" s="35"/>
      <c r="O60" s="35"/>
      <c r="P60" s="35"/>
      <c r="Q60" s="35"/>
    </row>
    <row r="61" spans="1:17">
      <c r="A61" s="315"/>
      <c r="B61" s="315"/>
      <c r="C61" s="315"/>
      <c r="D61" s="315"/>
      <c r="E61" s="315"/>
      <c r="F61" s="315"/>
      <c r="G61" s="315"/>
      <c r="H61" s="315"/>
      <c r="I61" s="17"/>
      <c r="J61" s="17"/>
      <c r="K61" s="17"/>
      <c r="L61" s="17"/>
      <c r="M61" s="35"/>
      <c r="N61" s="35"/>
      <c r="O61" s="35"/>
      <c r="P61" s="35"/>
      <c r="Q61" s="35"/>
    </row>
    <row r="62" spans="1:17">
      <c r="A62" s="315"/>
      <c r="B62" s="315"/>
      <c r="C62" s="315"/>
      <c r="D62" s="315"/>
      <c r="E62" s="315"/>
      <c r="F62" s="315"/>
      <c r="G62" s="315"/>
      <c r="H62" s="315"/>
      <c r="I62" s="17"/>
      <c r="J62" s="17"/>
      <c r="K62" s="17"/>
      <c r="L62" s="17"/>
      <c r="M62" s="35"/>
      <c r="N62" s="35"/>
      <c r="O62" s="35"/>
      <c r="P62" s="35"/>
      <c r="Q62" s="17"/>
    </row>
    <row r="63" spans="1:17">
      <c r="A63" s="315"/>
      <c r="B63" s="315"/>
      <c r="C63" s="315"/>
      <c r="D63" s="315"/>
      <c r="E63" s="315"/>
      <c r="F63" s="315"/>
      <c r="G63" s="315"/>
      <c r="H63" s="315"/>
      <c r="I63" s="17"/>
      <c r="J63" s="17"/>
      <c r="K63" s="17"/>
      <c r="L63" s="17"/>
      <c r="M63" s="17"/>
      <c r="N63" s="17"/>
      <c r="O63" s="17"/>
      <c r="P63" s="17"/>
      <c r="Q63" s="17"/>
    </row>
    <row r="64" spans="1:17">
      <c r="A64" s="315"/>
      <c r="B64" s="315"/>
      <c r="C64" s="315"/>
      <c r="D64" s="315"/>
      <c r="E64" s="315"/>
      <c r="F64" s="315"/>
      <c r="G64" s="315"/>
      <c r="H64" s="315"/>
    </row>
    <row r="65" spans="1:8">
      <c r="A65" s="315"/>
      <c r="B65" s="315"/>
      <c r="C65" s="315"/>
      <c r="D65" s="315"/>
      <c r="E65" s="315"/>
      <c r="F65" s="315"/>
      <c r="G65" s="315"/>
      <c r="H65" s="315"/>
    </row>
    <row r="66" spans="1:8">
      <c r="A66" s="315"/>
      <c r="B66" s="315"/>
      <c r="C66" s="315"/>
      <c r="D66" s="315"/>
      <c r="E66" s="315"/>
      <c r="F66" s="315"/>
      <c r="G66" s="315"/>
      <c r="H66" s="315"/>
    </row>
    <row r="67" spans="1:8">
      <c r="A67" s="315"/>
      <c r="B67" s="315"/>
      <c r="C67" s="315"/>
      <c r="D67" s="315"/>
      <c r="E67" s="315"/>
      <c r="F67" s="315"/>
      <c r="G67" s="315"/>
      <c r="H67" s="315"/>
    </row>
    <row r="68" spans="1:8">
      <c r="A68" s="315"/>
      <c r="B68" s="315"/>
      <c r="C68" s="315"/>
      <c r="D68" s="315"/>
      <c r="E68" s="315"/>
      <c r="F68" s="315"/>
      <c r="G68" s="315"/>
      <c r="H68" s="315"/>
    </row>
    <row r="69" spans="1:8">
      <c r="A69" s="315"/>
      <c r="B69" s="315"/>
      <c r="C69" s="315"/>
      <c r="D69" s="315"/>
      <c r="E69" s="315"/>
      <c r="F69" s="315"/>
      <c r="G69" s="315"/>
      <c r="H69" s="315"/>
    </row>
    <row r="70" spans="1:8">
      <c r="A70" s="315"/>
      <c r="B70" s="315"/>
      <c r="C70" s="315"/>
      <c r="D70" s="315"/>
      <c r="E70" s="315"/>
      <c r="F70" s="315"/>
      <c r="G70" s="315"/>
      <c r="H70" s="315"/>
    </row>
    <row r="71" spans="1:8">
      <c r="A71" s="315"/>
      <c r="B71" s="315"/>
      <c r="C71" s="315"/>
      <c r="D71" s="315"/>
      <c r="E71" s="315"/>
      <c r="F71" s="315"/>
      <c r="G71" s="315"/>
      <c r="H71" s="315"/>
    </row>
    <row r="72" spans="1:8">
      <c r="A72" s="315"/>
      <c r="B72" s="315"/>
      <c r="C72" s="315"/>
      <c r="D72" s="315"/>
      <c r="E72" s="315"/>
      <c r="F72" s="315"/>
      <c r="G72" s="315"/>
      <c r="H72" s="315"/>
    </row>
    <row r="73" spans="1:8">
      <c r="A73" s="315"/>
      <c r="B73" s="315"/>
      <c r="C73" s="315"/>
      <c r="D73" s="315"/>
      <c r="E73" s="315"/>
      <c r="F73" s="315"/>
      <c r="G73" s="315"/>
      <c r="H73" s="315"/>
    </row>
    <row r="74" spans="1:8">
      <c r="A74" s="315"/>
      <c r="B74" s="315"/>
      <c r="C74" s="315"/>
      <c r="D74" s="315"/>
      <c r="E74" s="315"/>
      <c r="F74" s="315"/>
      <c r="G74" s="315"/>
      <c r="H74" s="315"/>
    </row>
    <row r="75" spans="1:8">
      <c r="A75" s="300"/>
      <c r="B75" s="300"/>
      <c r="C75" s="300"/>
      <c r="D75" s="300"/>
      <c r="E75" s="300"/>
      <c r="F75" s="300"/>
      <c r="G75" s="300"/>
    </row>
    <row r="76" spans="1:8">
      <c r="A76" s="300"/>
      <c r="B76" s="300"/>
      <c r="C76" s="300"/>
      <c r="D76" s="300"/>
      <c r="E76" s="300"/>
      <c r="F76" s="300"/>
      <c r="G76" s="300"/>
    </row>
  </sheetData>
  <sheetProtection password="CCE3" sheet="1" objects="1" scenarios="1"/>
  <mergeCells count="18">
    <mergeCell ref="A56:H56"/>
    <mergeCell ref="M49:N49"/>
    <mergeCell ref="M44:N44"/>
    <mergeCell ref="M45:N45"/>
    <mergeCell ref="M46:N46"/>
    <mergeCell ref="M50:N50"/>
    <mergeCell ref="M55:N55"/>
    <mergeCell ref="M47:N47"/>
    <mergeCell ref="M48:N48"/>
    <mergeCell ref="M51:N51"/>
    <mergeCell ref="M52:N52"/>
    <mergeCell ref="M53:N53"/>
    <mergeCell ref="M54:N54"/>
    <mergeCell ref="A1:Q1"/>
    <mergeCell ref="A4:F4"/>
    <mergeCell ref="I4:N4"/>
    <mergeCell ref="M43:N43"/>
    <mergeCell ref="I42:P42"/>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X102"/>
  <sheetViews>
    <sheetView showGridLines="0" zoomScale="80" zoomScaleNormal="80" workbookViewId="0">
      <selection sqref="A1:K1"/>
    </sheetView>
  </sheetViews>
  <sheetFormatPr baseColWidth="10" defaultRowHeight="15"/>
  <cols>
    <col min="1" max="1" width="25.57031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519" t="s">
        <v>421</v>
      </c>
      <c r="B1" s="519"/>
      <c r="C1" s="519"/>
      <c r="D1" s="519"/>
      <c r="E1" s="519"/>
      <c r="F1" s="519"/>
      <c r="G1" s="519"/>
      <c r="H1" s="519"/>
      <c r="I1" s="519"/>
      <c r="J1" s="519"/>
      <c r="K1" s="519"/>
    </row>
    <row r="2" spans="1:11" ht="47.25" customHeight="1" thickBot="1">
      <c r="A2" s="40" t="s">
        <v>106</v>
      </c>
      <c r="B2" s="40" t="s">
        <v>107</v>
      </c>
      <c r="C2" s="40" t="s">
        <v>108</v>
      </c>
      <c r="D2" s="40" t="s">
        <v>109</v>
      </c>
      <c r="E2" s="40" t="s">
        <v>110</v>
      </c>
      <c r="F2" s="40" t="s">
        <v>111</v>
      </c>
      <c r="G2" s="41" t="s">
        <v>112</v>
      </c>
      <c r="H2" s="41" t="s">
        <v>113</v>
      </c>
      <c r="I2" s="42" t="s">
        <v>605</v>
      </c>
      <c r="J2" s="40" t="s">
        <v>114</v>
      </c>
      <c r="K2" s="41" t="s">
        <v>606</v>
      </c>
    </row>
    <row r="3" spans="1:11">
      <c r="A3" s="39" t="s">
        <v>574</v>
      </c>
      <c r="B3" s="44">
        <v>47</v>
      </c>
      <c r="C3" s="44">
        <v>954</v>
      </c>
      <c r="D3" s="44">
        <v>288</v>
      </c>
      <c r="E3" s="44">
        <v>2084</v>
      </c>
      <c r="F3" s="44">
        <v>97</v>
      </c>
      <c r="G3" s="44">
        <v>1931</v>
      </c>
      <c r="H3" s="44">
        <v>283</v>
      </c>
      <c r="I3" s="45">
        <v>5684</v>
      </c>
      <c r="J3" s="46">
        <v>3099</v>
      </c>
      <c r="K3" s="47">
        <f>I3*100/J3-100</f>
        <v>83.414004517586307</v>
      </c>
    </row>
    <row r="4" spans="1:11">
      <c r="A4" s="39" t="s">
        <v>575</v>
      </c>
      <c r="B4" s="44">
        <v>17</v>
      </c>
      <c r="C4" s="44">
        <v>116</v>
      </c>
      <c r="D4" s="44">
        <v>53</v>
      </c>
      <c r="E4" s="44">
        <v>67</v>
      </c>
      <c r="F4" s="44">
        <v>45</v>
      </c>
      <c r="G4" s="44">
        <v>281</v>
      </c>
      <c r="H4" s="44">
        <v>51</v>
      </c>
      <c r="I4" s="45">
        <v>630</v>
      </c>
      <c r="J4" s="46">
        <v>516</v>
      </c>
      <c r="K4" s="47">
        <f t="shared" ref="K4:K35" si="0">I4*100/J4-100</f>
        <v>22.093023255813947</v>
      </c>
    </row>
    <row r="5" spans="1:11">
      <c r="A5" s="39" t="s">
        <v>576</v>
      </c>
      <c r="B5" s="44">
        <v>35</v>
      </c>
      <c r="C5" s="44">
        <v>152</v>
      </c>
      <c r="D5" s="44">
        <v>107</v>
      </c>
      <c r="E5" s="44">
        <v>177</v>
      </c>
      <c r="F5" s="44">
        <v>70</v>
      </c>
      <c r="G5" s="44">
        <v>333</v>
      </c>
      <c r="H5" s="44">
        <v>61</v>
      </c>
      <c r="I5" s="45">
        <v>935</v>
      </c>
      <c r="J5" s="46">
        <v>701</v>
      </c>
      <c r="K5" s="47">
        <f t="shared" si="0"/>
        <v>33.380884450784606</v>
      </c>
    </row>
    <row r="6" spans="1:11">
      <c r="A6" s="39" t="s">
        <v>577</v>
      </c>
      <c r="B6" s="44">
        <v>228</v>
      </c>
      <c r="C6" s="44">
        <v>1955</v>
      </c>
      <c r="D6" s="44">
        <v>899</v>
      </c>
      <c r="E6" s="44">
        <v>4184</v>
      </c>
      <c r="F6" s="44">
        <v>291</v>
      </c>
      <c r="G6" s="44">
        <v>4186</v>
      </c>
      <c r="H6" s="44">
        <v>599</v>
      </c>
      <c r="I6" s="45">
        <v>12342</v>
      </c>
      <c r="J6" s="46">
        <v>7327</v>
      </c>
      <c r="K6" s="47">
        <f t="shared" si="0"/>
        <v>68.44547563805105</v>
      </c>
    </row>
    <row r="7" spans="1:11">
      <c r="A7" s="39" t="s">
        <v>578</v>
      </c>
      <c r="B7" s="44">
        <v>44</v>
      </c>
      <c r="C7" s="44">
        <v>57</v>
      </c>
      <c r="D7" s="44">
        <v>50</v>
      </c>
      <c r="E7" s="44">
        <v>100</v>
      </c>
      <c r="F7" s="44">
        <v>12</v>
      </c>
      <c r="G7" s="44">
        <v>276</v>
      </c>
      <c r="H7" s="44">
        <v>55</v>
      </c>
      <c r="I7" s="45">
        <v>594</v>
      </c>
      <c r="J7" s="46">
        <v>519</v>
      </c>
      <c r="K7" s="47">
        <f t="shared" si="0"/>
        <v>14.450867052023128</v>
      </c>
    </row>
    <row r="8" spans="1:11">
      <c r="A8" s="39" t="s">
        <v>579</v>
      </c>
      <c r="B8" s="44">
        <v>40</v>
      </c>
      <c r="C8" s="44">
        <v>529</v>
      </c>
      <c r="D8" s="44">
        <v>192</v>
      </c>
      <c r="E8" s="44">
        <v>403</v>
      </c>
      <c r="F8" s="44">
        <v>155</v>
      </c>
      <c r="G8" s="44">
        <v>1244</v>
      </c>
      <c r="H8" s="44">
        <v>236</v>
      </c>
      <c r="I8" s="45">
        <v>2799</v>
      </c>
      <c r="J8" s="46">
        <v>2319</v>
      </c>
      <c r="K8" s="47">
        <f t="shared" si="0"/>
        <v>20.698576972833123</v>
      </c>
    </row>
    <row r="9" spans="1:11">
      <c r="A9" s="39" t="s">
        <v>580</v>
      </c>
      <c r="B9" s="44">
        <v>34</v>
      </c>
      <c r="C9" s="44">
        <v>281</v>
      </c>
      <c r="D9" s="44">
        <v>145</v>
      </c>
      <c r="E9" s="44">
        <v>159</v>
      </c>
      <c r="F9" s="44">
        <v>94</v>
      </c>
      <c r="G9" s="44">
        <v>694</v>
      </c>
      <c r="H9" s="44">
        <v>151</v>
      </c>
      <c r="I9" s="45">
        <v>1558</v>
      </c>
      <c r="J9" s="46">
        <v>1372</v>
      </c>
      <c r="K9" s="47">
        <f t="shared" si="0"/>
        <v>13.556851311953352</v>
      </c>
    </row>
    <row r="10" spans="1:11">
      <c r="A10" s="39" t="s">
        <v>581</v>
      </c>
      <c r="B10" s="44">
        <v>17</v>
      </c>
      <c r="C10" s="44">
        <v>147</v>
      </c>
      <c r="D10" s="44">
        <v>175</v>
      </c>
      <c r="E10" s="44">
        <v>127</v>
      </c>
      <c r="F10" s="44">
        <v>47</v>
      </c>
      <c r="G10" s="44">
        <v>405</v>
      </c>
      <c r="H10" s="44">
        <v>81</v>
      </c>
      <c r="I10" s="45">
        <v>999</v>
      </c>
      <c r="J10" s="46">
        <v>850</v>
      </c>
      <c r="K10" s="47">
        <f t="shared" si="0"/>
        <v>17.529411764705884</v>
      </c>
    </row>
    <row r="11" spans="1:11">
      <c r="A11" s="39" t="s">
        <v>582</v>
      </c>
      <c r="B11" s="44">
        <v>20</v>
      </c>
      <c r="C11" s="44">
        <v>28</v>
      </c>
      <c r="D11" s="44">
        <v>53</v>
      </c>
      <c r="E11" s="44">
        <v>70</v>
      </c>
      <c r="F11" s="44">
        <v>11</v>
      </c>
      <c r="G11" s="44">
        <v>162</v>
      </c>
      <c r="H11" s="44">
        <v>22</v>
      </c>
      <c r="I11" s="45">
        <v>366</v>
      </c>
      <c r="J11" s="46">
        <v>294</v>
      </c>
      <c r="K11" s="47">
        <f t="shared" si="0"/>
        <v>24.489795918367349</v>
      </c>
    </row>
    <row r="12" spans="1:11">
      <c r="A12" s="39" t="s">
        <v>583</v>
      </c>
      <c r="B12" s="44">
        <v>15</v>
      </c>
      <c r="C12" s="44">
        <v>29</v>
      </c>
      <c r="D12" s="44">
        <v>37</v>
      </c>
      <c r="E12" s="44">
        <v>37</v>
      </c>
      <c r="F12" s="44">
        <v>28</v>
      </c>
      <c r="G12" s="44">
        <v>136</v>
      </c>
      <c r="H12" s="44">
        <v>20</v>
      </c>
      <c r="I12" s="45">
        <v>302</v>
      </c>
      <c r="J12" s="46">
        <v>251</v>
      </c>
      <c r="K12" s="47">
        <f t="shared" si="0"/>
        <v>20.318725099601593</v>
      </c>
    </row>
    <row r="13" spans="1:11">
      <c r="A13" s="39" t="s">
        <v>584</v>
      </c>
      <c r="B13" s="44">
        <v>30</v>
      </c>
      <c r="C13" s="44">
        <v>67</v>
      </c>
      <c r="D13" s="44">
        <v>55</v>
      </c>
      <c r="E13" s="44">
        <v>115</v>
      </c>
      <c r="F13" s="44">
        <v>14</v>
      </c>
      <c r="G13" s="44">
        <v>279</v>
      </c>
      <c r="H13" s="44">
        <v>62</v>
      </c>
      <c r="I13" s="45">
        <v>622</v>
      </c>
      <c r="J13" s="46">
        <v>511</v>
      </c>
      <c r="K13" s="47">
        <f t="shared" si="0"/>
        <v>21.722113502935414</v>
      </c>
    </row>
    <row r="14" spans="1:11">
      <c r="A14" s="39" t="s">
        <v>585</v>
      </c>
      <c r="B14" s="44">
        <v>164</v>
      </c>
      <c r="C14" s="44">
        <v>1116</v>
      </c>
      <c r="D14" s="44">
        <v>687</v>
      </c>
      <c r="E14" s="44">
        <v>1918</v>
      </c>
      <c r="F14" s="44">
        <v>225</v>
      </c>
      <c r="G14" s="44">
        <v>2750</v>
      </c>
      <c r="H14" s="44">
        <v>457</v>
      </c>
      <c r="I14" s="45">
        <v>7317</v>
      </c>
      <c r="J14" s="46">
        <v>4545</v>
      </c>
      <c r="K14" s="47">
        <f t="shared" si="0"/>
        <v>60.990099009901002</v>
      </c>
    </row>
    <row r="15" spans="1:11">
      <c r="A15" s="39" t="s">
        <v>586</v>
      </c>
      <c r="B15" s="44">
        <v>132</v>
      </c>
      <c r="C15" s="44">
        <v>369</v>
      </c>
      <c r="D15" s="44">
        <v>251</v>
      </c>
      <c r="E15" s="44">
        <v>813</v>
      </c>
      <c r="F15" s="44">
        <v>68</v>
      </c>
      <c r="G15" s="44">
        <v>925</v>
      </c>
      <c r="H15" s="44">
        <v>174</v>
      </c>
      <c r="I15" s="45">
        <v>2732</v>
      </c>
      <c r="J15" s="46">
        <v>1814</v>
      </c>
      <c r="K15" s="47">
        <f t="shared" si="0"/>
        <v>50.606394707828002</v>
      </c>
    </row>
    <row r="16" spans="1:11">
      <c r="A16" s="39" t="s">
        <v>587</v>
      </c>
      <c r="B16" s="44">
        <v>89</v>
      </c>
      <c r="C16" s="44">
        <v>487</v>
      </c>
      <c r="D16" s="44">
        <v>298</v>
      </c>
      <c r="E16" s="44">
        <v>385</v>
      </c>
      <c r="F16" s="44">
        <v>147</v>
      </c>
      <c r="G16" s="44">
        <v>1082</v>
      </c>
      <c r="H16" s="44">
        <v>180</v>
      </c>
      <c r="I16" s="45">
        <v>2668</v>
      </c>
      <c r="J16" s="46">
        <v>2249</v>
      </c>
      <c r="K16" s="47">
        <f t="shared" si="0"/>
        <v>18.630502445531349</v>
      </c>
    </row>
    <row r="17" spans="1:11">
      <c r="A17" s="39" t="s">
        <v>588</v>
      </c>
      <c r="B17" s="44">
        <v>100</v>
      </c>
      <c r="C17" s="44">
        <v>504</v>
      </c>
      <c r="D17" s="44">
        <v>483</v>
      </c>
      <c r="E17" s="44">
        <v>525</v>
      </c>
      <c r="F17" s="44">
        <v>130</v>
      </c>
      <c r="G17" s="44">
        <v>1250</v>
      </c>
      <c r="H17" s="44">
        <v>285</v>
      </c>
      <c r="I17" s="45">
        <v>3277</v>
      </c>
      <c r="J17" s="46">
        <v>2596</v>
      </c>
      <c r="K17" s="47">
        <f t="shared" si="0"/>
        <v>26.232665639445301</v>
      </c>
    </row>
    <row r="18" spans="1:11">
      <c r="A18" s="39" t="s">
        <v>589</v>
      </c>
      <c r="B18" s="44">
        <v>32</v>
      </c>
      <c r="C18" s="44">
        <v>94</v>
      </c>
      <c r="D18" s="44">
        <v>111</v>
      </c>
      <c r="E18" s="44">
        <v>81</v>
      </c>
      <c r="F18" s="44">
        <v>17</v>
      </c>
      <c r="G18" s="44">
        <v>227</v>
      </c>
      <c r="H18" s="44">
        <v>62</v>
      </c>
      <c r="I18" s="45">
        <v>624</v>
      </c>
      <c r="J18" s="46">
        <v>549</v>
      </c>
      <c r="K18" s="47">
        <f t="shared" si="0"/>
        <v>13.661202185792348</v>
      </c>
    </row>
    <row r="19" spans="1:11">
      <c r="A19" s="39" t="s">
        <v>590</v>
      </c>
      <c r="B19" s="44">
        <v>277</v>
      </c>
      <c r="C19" s="44">
        <v>3487</v>
      </c>
      <c r="D19" s="44">
        <v>1989</v>
      </c>
      <c r="E19" s="44">
        <v>2525</v>
      </c>
      <c r="F19" s="44">
        <v>915</v>
      </c>
      <c r="G19" s="44">
        <v>8421</v>
      </c>
      <c r="H19" s="44">
        <v>2303</v>
      </c>
      <c r="I19" s="45">
        <v>19917</v>
      </c>
      <c r="J19" s="46">
        <v>16555</v>
      </c>
      <c r="K19" s="47">
        <f t="shared" si="0"/>
        <v>20.308064028994266</v>
      </c>
    </row>
    <row r="20" spans="1:11">
      <c r="A20" s="39" t="s">
        <v>591</v>
      </c>
      <c r="B20" s="44">
        <v>30</v>
      </c>
      <c r="C20" s="44">
        <v>155</v>
      </c>
      <c r="D20" s="44">
        <v>204</v>
      </c>
      <c r="E20" s="44">
        <v>165</v>
      </c>
      <c r="F20" s="44">
        <v>58</v>
      </c>
      <c r="G20" s="44">
        <v>507</v>
      </c>
      <c r="H20" s="44">
        <v>102</v>
      </c>
      <c r="I20" s="45">
        <v>1221</v>
      </c>
      <c r="J20" s="46">
        <v>1029</v>
      </c>
      <c r="K20" s="47">
        <f t="shared" si="0"/>
        <v>18.658892128279888</v>
      </c>
    </row>
    <row r="21" spans="1:11">
      <c r="A21" s="39" t="s">
        <v>592</v>
      </c>
      <c r="B21" s="44">
        <v>93</v>
      </c>
      <c r="C21" s="44">
        <v>1001</v>
      </c>
      <c r="D21" s="44">
        <v>694</v>
      </c>
      <c r="E21" s="44">
        <v>910</v>
      </c>
      <c r="F21" s="44">
        <v>181</v>
      </c>
      <c r="G21" s="44">
        <v>1964</v>
      </c>
      <c r="H21" s="44">
        <v>594</v>
      </c>
      <c r="I21" s="45">
        <v>5437</v>
      </c>
      <c r="J21" s="46">
        <v>4364</v>
      </c>
      <c r="K21" s="47">
        <f t="shared" si="0"/>
        <v>24.58753437213565</v>
      </c>
    </row>
    <row r="22" spans="1:11">
      <c r="A22" s="39" t="s">
        <v>593</v>
      </c>
      <c r="B22" s="44">
        <v>27</v>
      </c>
      <c r="C22" s="44">
        <v>177</v>
      </c>
      <c r="D22" s="44">
        <v>288</v>
      </c>
      <c r="E22" s="44">
        <v>176</v>
      </c>
      <c r="F22" s="44">
        <v>43</v>
      </c>
      <c r="G22" s="44">
        <v>460</v>
      </c>
      <c r="H22" s="44">
        <v>128</v>
      </c>
      <c r="I22" s="45">
        <v>1299</v>
      </c>
      <c r="J22" s="46">
        <v>1052</v>
      </c>
      <c r="K22" s="47">
        <f t="shared" si="0"/>
        <v>23.479087452471489</v>
      </c>
    </row>
    <row r="23" spans="1:11">
      <c r="A23" s="39" t="s">
        <v>594</v>
      </c>
      <c r="B23" s="44">
        <v>118</v>
      </c>
      <c r="C23" s="44">
        <v>875</v>
      </c>
      <c r="D23" s="44">
        <v>659</v>
      </c>
      <c r="E23" s="44">
        <v>958</v>
      </c>
      <c r="F23" s="44">
        <v>160</v>
      </c>
      <c r="G23" s="44">
        <v>1815</v>
      </c>
      <c r="H23" s="44">
        <v>478</v>
      </c>
      <c r="I23" s="45">
        <v>5063</v>
      </c>
      <c r="J23" s="46">
        <v>4093</v>
      </c>
      <c r="K23" s="47">
        <f t="shared" si="0"/>
        <v>23.698998289763011</v>
      </c>
    </row>
    <row r="24" spans="1:11">
      <c r="A24" s="39" t="s">
        <v>595</v>
      </c>
      <c r="B24" s="44">
        <v>45</v>
      </c>
      <c r="C24" s="44">
        <v>60</v>
      </c>
      <c r="D24" s="44">
        <v>49</v>
      </c>
      <c r="E24" s="44">
        <v>105</v>
      </c>
      <c r="F24" s="44">
        <v>17</v>
      </c>
      <c r="G24" s="44">
        <v>274</v>
      </c>
      <c r="H24" s="44">
        <v>45</v>
      </c>
      <c r="I24" s="45">
        <v>595</v>
      </c>
      <c r="J24" s="46">
        <v>525</v>
      </c>
      <c r="K24" s="47">
        <f t="shared" si="0"/>
        <v>13.333333333333329</v>
      </c>
    </row>
    <row r="25" spans="1:11">
      <c r="A25" s="39" t="s">
        <v>596</v>
      </c>
      <c r="B25" s="44">
        <v>49</v>
      </c>
      <c r="C25" s="44">
        <v>672</v>
      </c>
      <c r="D25" s="44">
        <v>219</v>
      </c>
      <c r="E25" s="44">
        <v>1187</v>
      </c>
      <c r="F25" s="44">
        <v>93</v>
      </c>
      <c r="G25" s="44">
        <v>1595</v>
      </c>
      <c r="H25" s="44">
        <v>242</v>
      </c>
      <c r="I25" s="45">
        <v>4057</v>
      </c>
      <c r="J25" s="46">
        <v>3096</v>
      </c>
      <c r="K25" s="47">
        <f t="shared" si="0"/>
        <v>31.040051679586554</v>
      </c>
    </row>
    <row r="26" spans="1:11">
      <c r="A26" s="39" t="s">
        <v>597</v>
      </c>
      <c r="B26" s="44">
        <v>33</v>
      </c>
      <c r="C26" s="44">
        <v>77</v>
      </c>
      <c r="D26" s="44">
        <v>83</v>
      </c>
      <c r="E26" s="44">
        <v>86</v>
      </c>
      <c r="F26" s="44">
        <v>31</v>
      </c>
      <c r="G26" s="44">
        <v>227</v>
      </c>
      <c r="H26" s="44">
        <v>51</v>
      </c>
      <c r="I26" s="45">
        <v>588</v>
      </c>
      <c r="J26" s="46">
        <v>523</v>
      </c>
      <c r="K26" s="47">
        <f t="shared" si="0"/>
        <v>12.428298279158696</v>
      </c>
    </row>
    <row r="27" spans="1:11">
      <c r="A27" s="39" t="s">
        <v>598</v>
      </c>
      <c r="B27" s="44">
        <v>54</v>
      </c>
      <c r="C27" s="44">
        <v>369</v>
      </c>
      <c r="D27" s="44">
        <v>171</v>
      </c>
      <c r="E27" s="44">
        <v>630</v>
      </c>
      <c r="F27" s="44">
        <v>47</v>
      </c>
      <c r="G27" s="44">
        <v>798</v>
      </c>
      <c r="H27" s="44">
        <v>123</v>
      </c>
      <c r="I27" s="45">
        <v>2192</v>
      </c>
      <c r="J27" s="46">
        <v>1358</v>
      </c>
      <c r="K27" s="47">
        <f t="shared" si="0"/>
        <v>61.413843888070687</v>
      </c>
    </row>
    <row r="28" spans="1:11">
      <c r="A28" s="39" t="s">
        <v>599</v>
      </c>
      <c r="B28" s="44">
        <v>339</v>
      </c>
      <c r="C28" s="44">
        <v>4655</v>
      </c>
      <c r="D28" s="44">
        <v>2322</v>
      </c>
      <c r="E28" s="44">
        <v>3224</v>
      </c>
      <c r="F28" s="44">
        <v>1109</v>
      </c>
      <c r="G28" s="44">
        <v>12005</v>
      </c>
      <c r="H28" s="44">
        <v>2662</v>
      </c>
      <c r="I28" s="45">
        <v>26316</v>
      </c>
      <c r="J28" s="46">
        <v>21580</v>
      </c>
      <c r="K28" s="47">
        <f t="shared" si="0"/>
        <v>21.946246524559783</v>
      </c>
    </row>
    <row r="29" spans="1:11">
      <c r="A29" s="39" t="s">
        <v>600</v>
      </c>
      <c r="B29" s="44">
        <v>40</v>
      </c>
      <c r="C29" s="44">
        <v>313</v>
      </c>
      <c r="D29" s="44">
        <v>249</v>
      </c>
      <c r="E29" s="44">
        <v>347</v>
      </c>
      <c r="F29" s="44">
        <v>63</v>
      </c>
      <c r="G29" s="44">
        <v>754</v>
      </c>
      <c r="H29" s="44">
        <v>209</v>
      </c>
      <c r="I29" s="45">
        <v>1975</v>
      </c>
      <c r="J29" s="46">
        <v>1589</v>
      </c>
      <c r="K29" s="47">
        <f t="shared" si="0"/>
        <v>24.29200755191944</v>
      </c>
    </row>
    <row r="30" spans="1:11">
      <c r="A30" s="39" t="s">
        <v>601</v>
      </c>
      <c r="B30" s="44">
        <v>22</v>
      </c>
      <c r="C30" s="44">
        <v>186</v>
      </c>
      <c r="D30" s="44">
        <v>82</v>
      </c>
      <c r="E30" s="44">
        <v>396</v>
      </c>
      <c r="F30" s="44">
        <v>22</v>
      </c>
      <c r="G30" s="44">
        <v>394</v>
      </c>
      <c r="H30" s="44">
        <v>55</v>
      </c>
      <c r="I30" s="45">
        <v>1157</v>
      </c>
      <c r="J30" s="46">
        <v>652</v>
      </c>
      <c r="K30" s="47">
        <f t="shared" si="0"/>
        <v>77.453987730061357</v>
      </c>
    </row>
    <row r="31" spans="1:11">
      <c r="A31" s="39" t="s">
        <v>602</v>
      </c>
      <c r="B31" s="44">
        <v>45</v>
      </c>
      <c r="C31" s="44">
        <v>509</v>
      </c>
      <c r="D31" s="44">
        <v>455</v>
      </c>
      <c r="E31" s="44">
        <v>358</v>
      </c>
      <c r="F31" s="44">
        <v>136</v>
      </c>
      <c r="G31" s="44">
        <v>1277</v>
      </c>
      <c r="H31" s="44">
        <v>302</v>
      </c>
      <c r="I31" s="45">
        <v>3082</v>
      </c>
      <c r="J31" s="46">
        <v>2686</v>
      </c>
      <c r="K31" s="47">
        <f t="shared" si="0"/>
        <v>14.743112434847362</v>
      </c>
    </row>
    <row r="32" spans="1:11">
      <c r="A32" s="39" t="s">
        <v>603</v>
      </c>
      <c r="B32" s="44">
        <v>29</v>
      </c>
      <c r="C32" s="44">
        <v>176</v>
      </c>
      <c r="D32" s="44">
        <v>109</v>
      </c>
      <c r="E32" s="44">
        <v>110</v>
      </c>
      <c r="F32" s="44">
        <v>59</v>
      </c>
      <c r="G32" s="44">
        <v>491</v>
      </c>
      <c r="H32" s="44">
        <v>113</v>
      </c>
      <c r="I32" s="45">
        <v>1087</v>
      </c>
      <c r="J32" s="46">
        <v>924</v>
      </c>
      <c r="K32" s="47">
        <f t="shared" si="0"/>
        <v>17.640692640692635</v>
      </c>
    </row>
    <row r="33" spans="1:24">
      <c r="A33" s="39" t="s">
        <v>604</v>
      </c>
      <c r="B33" s="49">
        <v>8</v>
      </c>
      <c r="C33" s="49">
        <v>44</v>
      </c>
      <c r="D33" s="49">
        <v>14</v>
      </c>
      <c r="E33" s="49">
        <v>39</v>
      </c>
      <c r="F33" s="49">
        <v>7</v>
      </c>
      <c r="G33" s="49">
        <v>67</v>
      </c>
      <c r="H33" s="49">
        <v>10</v>
      </c>
      <c r="I33" s="50">
        <v>189</v>
      </c>
      <c r="J33" s="46">
        <v>112</v>
      </c>
      <c r="K33" s="47">
        <f t="shared" si="0"/>
        <v>68.75</v>
      </c>
    </row>
    <row r="34" spans="1:24">
      <c r="A34" s="51"/>
      <c r="B34" s="49"/>
      <c r="C34" s="49"/>
      <c r="D34" s="49"/>
      <c r="E34" s="49"/>
      <c r="F34" s="49"/>
      <c r="G34" s="49"/>
      <c r="H34" s="49"/>
      <c r="I34" s="49"/>
      <c r="J34" s="46"/>
      <c r="K34" s="47"/>
    </row>
    <row r="35" spans="1:24">
      <c r="A35" s="52" t="s">
        <v>138</v>
      </c>
      <c r="B35" s="53">
        <f>SUM(B3:B33)</f>
        <v>2253</v>
      </c>
      <c r="C35" s="53">
        <f t="shared" ref="C35:I35" si="1">SUM(C3:C33)</f>
        <v>19641</v>
      </c>
      <c r="D35" s="53">
        <f t="shared" si="1"/>
        <v>11471</v>
      </c>
      <c r="E35" s="53">
        <f t="shared" si="1"/>
        <v>22461</v>
      </c>
      <c r="F35" s="53">
        <f t="shared" si="1"/>
        <v>4392</v>
      </c>
      <c r="G35" s="53">
        <f t="shared" si="1"/>
        <v>47210</v>
      </c>
      <c r="H35" s="53">
        <f t="shared" si="1"/>
        <v>10196</v>
      </c>
      <c r="I35" s="53">
        <f t="shared" si="1"/>
        <v>117624</v>
      </c>
      <c r="J35" s="54">
        <v>89650</v>
      </c>
      <c r="K35" s="55">
        <f t="shared" si="0"/>
        <v>31.203569436698274</v>
      </c>
      <c r="M35" s="364"/>
      <c r="N35" s="364"/>
      <c r="O35" s="364"/>
      <c r="P35" s="364"/>
      <c r="Q35" s="364"/>
      <c r="R35" s="6"/>
      <c r="S35" s="364"/>
      <c r="T35" s="6"/>
      <c r="U35" s="364"/>
      <c r="V35" s="6"/>
      <c r="W35" s="364"/>
      <c r="X35" s="364"/>
    </row>
    <row r="36" spans="1:24">
      <c r="A36" s="56"/>
      <c r="B36" s="370"/>
      <c r="C36" s="370"/>
      <c r="D36" s="370"/>
      <c r="E36" s="370"/>
      <c r="F36" s="370"/>
      <c r="G36" s="370"/>
      <c r="H36" s="370"/>
      <c r="I36" s="370"/>
      <c r="J36" s="57"/>
      <c r="K36" s="58"/>
      <c r="M36" s="364"/>
      <c r="N36" s="364"/>
      <c r="O36" s="364"/>
      <c r="P36" s="364"/>
      <c r="Q36" s="364"/>
      <c r="R36" s="364"/>
      <c r="S36" s="364"/>
      <c r="T36" s="364"/>
      <c r="U36" s="364"/>
      <c r="V36" s="364"/>
      <c r="W36" s="364"/>
      <c r="X36" s="364"/>
    </row>
    <row r="37" spans="1:24">
      <c r="M37" s="364"/>
      <c r="N37" s="364"/>
      <c r="O37" s="364"/>
      <c r="P37" s="364"/>
      <c r="Q37" s="364"/>
      <c r="R37" s="364"/>
      <c r="S37" s="364"/>
      <c r="T37" s="364"/>
      <c r="U37" s="364"/>
      <c r="V37" s="364"/>
      <c r="W37" s="364"/>
      <c r="X37" s="364"/>
    </row>
    <row r="38" spans="1:24">
      <c r="C38" s="39"/>
      <c r="D38" s="39"/>
      <c r="E38" s="39"/>
      <c r="F38" s="39"/>
      <c r="G38" s="39"/>
      <c r="H38" s="39"/>
      <c r="I38" s="39"/>
      <c r="J38" s="39"/>
      <c r="K38" s="39"/>
      <c r="M38" s="364"/>
      <c r="N38" s="364"/>
      <c r="O38" s="364"/>
      <c r="P38" s="6"/>
      <c r="Q38" s="364"/>
      <c r="R38" s="6"/>
      <c r="S38" s="364"/>
      <c r="T38" s="6"/>
      <c r="U38" s="364"/>
      <c r="V38" s="6"/>
      <c r="W38" s="364"/>
      <c r="X38" s="364"/>
    </row>
    <row r="39" spans="1:24">
      <c r="C39" s="39"/>
      <c r="D39" s="39"/>
      <c r="E39" s="39"/>
      <c r="F39" s="39"/>
      <c r="G39" s="39"/>
      <c r="H39" s="39"/>
      <c r="I39" s="39"/>
      <c r="J39" s="39"/>
      <c r="K39" s="39"/>
      <c r="L39" s="364"/>
      <c r="M39" s="364"/>
      <c r="N39" s="364"/>
      <c r="O39" s="364"/>
      <c r="P39" s="6"/>
      <c r="Q39" s="364"/>
      <c r="R39" s="6"/>
      <c r="S39" s="364"/>
      <c r="T39" s="6"/>
      <c r="U39" s="364"/>
      <c r="V39" s="364"/>
      <c r="W39" s="364"/>
      <c r="X39" s="364"/>
    </row>
    <row r="40" spans="1:24">
      <c r="A40" s="38" t="s">
        <v>103</v>
      </c>
      <c r="B40" s="38" t="s">
        <v>104</v>
      </c>
      <c r="J40" s="39"/>
      <c r="K40" s="364"/>
      <c r="L40" s="364"/>
      <c r="M40" s="364"/>
      <c r="N40" s="364"/>
      <c r="O40" s="364"/>
      <c r="P40" s="364"/>
      <c r="Q40" s="364"/>
      <c r="R40" s="364"/>
      <c r="S40" s="364"/>
      <c r="T40" s="6"/>
      <c r="U40" s="364"/>
      <c r="V40" s="6"/>
      <c r="W40" s="364"/>
      <c r="X40" s="364"/>
    </row>
    <row r="41" spans="1:24">
      <c r="A41" s="38" t="s">
        <v>105</v>
      </c>
      <c r="B41" s="38" t="s">
        <v>47</v>
      </c>
      <c r="J41" s="39"/>
      <c r="K41" s="364"/>
      <c r="L41" s="364"/>
      <c r="M41" s="364"/>
      <c r="N41" s="364"/>
      <c r="O41" s="364"/>
      <c r="P41" s="364"/>
      <c r="Q41" s="364"/>
      <c r="R41" s="364"/>
      <c r="S41" s="364"/>
      <c r="T41" s="364"/>
      <c r="U41" s="364"/>
      <c r="V41" s="6"/>
      <c r="W41" s="364"/>
      <c r="X41" s="364"/>
    </row>
    <row r="42" spans="1:24">
      <c r="J42" s="39"/>
      <c r="K42" s="364"/>
      <c r="L42" s="364"/>
      <c r="M42" s="364"/>
      <c r="N42" s="6"/>
      <c r="O42" s="364"/>
      <c r="P42" s="6"/>
      <c r="Q42" s="364"/>
      <c r="R42" s="6"/>
      <c r="S42" s="364"/>
      <c r="T42" s="6"/>
      <c r="U42" s="364"/>
      <c r="V42" s="364"/>
      <c r="W42" s="364"/>
      <c r="X42" s="364"/>
    </row>
    <row r="43" spans="1:24">
      <c r="J43" s="39"/>
      <c r="K43" s="364"/>
      <c r="L43" s="364"/>
      <c r="M43" s="364"/>
      <c r="N43" s="364"/>
      <c r="O43" s="364"/>
      <c r="P43" s="364"/>
      <c r="Q43" s="364"/>
      <c r="R43" s="364"/>
      <c r="S43" s="364"/>
      <c r="T43" s="364"/>
      <c r="U43" s="364"/>
      <c r="V43" s="364"/>
      <c r="W43" s="364"/>
      <c r="X43" s="364"/>
    </row>
    <row r="44" spans="1:24">
      <c r="J44" s="39"/>
      <c r="K44" s="364"/>
      <c r="L44" s="364"/>
      <c r="M44" s="364"/>
      <c r="N44" s="364"/>
      <c r="O44" s="364"/>
      <c r="P44" s="364"/>
      <c r="Q44" s="364"/>
      <c r="R44" s="6"/>
      <c r="S44" s="364"/>
      <c r="T44" s="6"/>
      <c r="U44" s="364"/>
      <c r="V44" s="364"/>
      <c r="W44" s="364"/>
      <c r="X44" s="364"/>
    </row>
    <row r="45" spans="1:24">
      <c r="J45" s="39"/>
      <c r="K45" s="364"/>
      <c r="L45" s="364"/>
      <c r="M45" s="364"/>
      <c r="N45" s="364"/>
      <c r="O45" s="364"/>
      <c r="P45" s="364"/>
      <c r="Q45" s="364"/>
      <c r="R45" s="364"/>
      <c r="S45" s="364"/>
      <c r="T45" s="6"/>
      <c r="U45" s="364"/>
      <c r="V45" s="364"/>
      <c r="W45" s="364"/>
      <c r="X45" s="364"/>
    </row>
    <row r="46" spans="1:24">
      <c r="J46" s="39"/>
      <c r="K46" s="364"/>
      <c r="L46" s="364"/>
      <c r="M46" s="364"/>
      <c r="N46" s="364"/>
      <c r="O46" s="364"/>
      <c r="P46" s="6"/>
      <c r="Q46" s="364"/>
      <c r="R46" s="6"/>
      <c r="S46" s="364"/>
      <c r="T46" s="6"/>
      <c r="U46" s="364"/>
      <c r="V46" s="6"/>
      <c r="W46" s="364"/>
      <c r="X46" s="364"/>
    </row>
    <row r="47" spans="1:24">
      <c r="J47" s="39"/>
      <c r="K47" s="364"/>
      <c r="L47" s="364"/>
      <c r="M47" s="364"/>
      <c r="N47" s="364"/>
      <c r="O47" s="364"/>
      <c r="P47" s="364"/>
      <c r="Q47" s="364"/>
      <c r="R47" s="364"/>
      <c r="S47" s="364"/>
      <c r="T47" s="364"/>
      <c r="U47" s="364"/>
      <c r="V47" s="6"/>
      <c r="W47" s="364"/>
      <c r="X47" s="364"/>
    </row>
    <row r="48" spans="1:24">
      <c r="J48" s="39"/>
      <c r="K48" s="364"/>
      <c r="L48" s="364"/>
      <c r="M48" s="364"/>
      <c r="N48" s="364"/>
      <c r="O48" s="364"/>
      <c r="P48" s="364"/>
      <c r="Q48" s="364"/>
      <c r="R48" s="364"/>
      <c r="S48" s="364"/>
      <c r="T48" s="6"/>
      <c r="U48" s="364"/>
      <c r="V48" s="6"/>
      <c r="W48" s="364"/>
      <c r="X48" s="364"/>
    </row>
    <row r="49" spans="10:24">
      <c r="J49" s="39"/>
      <c r="K49" s="364"/>
      <c r="L49" s="364"/>
      <c r="M49" s="364"/>
      <c r="N49" s="364"/>
      <c r="O49" s="364"/>
      <c r="P49" s="364"/>
      <c r="Q49" s="364"/>
      <c r="R49" s="364"/>
      <c r="S49" s="364"/>
      <c r="T49" s="6"/>
      <c r="U49" s="364"/>
      <c r="V49" s="6"/>
      <c r="W49" s="364"/>
      <c r="X49" s="364"/>
    </row>
    <row r="50" spans="10:24">
      <c r="J50" s="39"/>
      <c r="K50" s="364"/>
      <c r="L50" s="364"/>
      <c r="M50" s="364"/>
      <c r="N50" s="6"/>
      <c r="O50" s="364"/>
      <c r="P50" s="6"/>
      <c r="Q50" s="364"/>
      <c r="R50" s="6"/>
      <c r="S50" s="364"/>
      <c r="T50" s="6"/>
      <c r="U50" s="364"/>
      <c r="V50" s="364"/>
      <c r="W50" s="364"/>
      <c r="X50" s="364"/>
    </row>
    <row r="51" spans="10:24">
      <c r="J51" s="39"/>
      <c r="K51" s="364"/>
      <c r="L51" s="364"/>
      <c r="M51" s="364"/>
      <c r="N51" s="364"/>
      <c r="O51" s="364"/>
      <c r="P51" s="6"/>
      <c r="Q51" s="6"/>
      <c r="R51" s="6"/>
      <c r="S51" s="364"/>
      <c r="T51" s="6"/>
      <c r="U51" s="6"/>
      <c r="V51" s="6"/>
      <c r="W51" s="364"/>
      <c r="X51" s="364"/>
    </row>
    <row r="52" spans="10:24">
      <c r="J52" s="39"/>
      <c r="K52" s="364"/>
      <c r="L52" s="364"/>
      <c r="M52" s="364"/>
      <c r="N52" s="364"/>
      <c r="O52" s="364"/>
      <c r="P52" s="364"/>
      <c r="Q52" s="364"/>
      <c r="R52" s="6"/>
      <c r="S52" s="364"/>
      <c r="T52" s="6"/>
      <c r="U52" s="364"/>
      <c r="V52" s="6"/>
      <c r="W52" s="364"/>
      <c r="X52" s="364"/>
    </row>
    <row r="53" spans="10:24">
      <c r="J53" s="39"/>
      <c r="K53" s="364"/>
      <c r="L53" s="364"/>
      <c r="M53" s="364"/>
      <c r="N53" s="364"/>
      <c r="O53" s="364"/>
      <c r="P53" s="6"/>
      <c r="Q53" s="364"/>
      <c r="R53" s="6"/>
      <c r="S53" s="364"/>
      <c r="T53" s="6"/>
      <c r="U53" s="364"/>
      <c r="V53" s="6"/>
      <c r="W53" s="364"/>
      <c r="X53" s="364"/>
    </row>
    <row r="54" spans="10:24">
      <c r="J54" s="39"/>
      <c r="K54" s="364"/>
      <c r="L54" s="364"/>
      <c r="M54" s="364"/>
      <c r="N54" s="364"/>
      <c r="O54" s="364"/>
      <c r="P54" s="364"/>
      <c r="Q54" s="364"/>
      <c r="R54" s="364"/>
      <c r="S54" s="364"/>
      <c r="T54" s="364"/>
      <c r="U54" s="364"/>
      <c r="V54" s="6"/>
      <c r="W54" s="364"/>
      <c r="X54" s="364"/>
    </row>
    <row r="55" spans="10:24">
      <c r="J55" s="39"/>
      <c r="K55" s="364"/>
      <c r="L55" s="364"/>
      <c r="M55" s="364"/>
      <c r="N55" s="6"/>
      <c r="O55" s="6"/>
      <c r="P55" s="6"/>
      <c r="Q55" s="364"/>
      <c r="R55" s="6"/>
      <c r="S55" s="6"/>
      <c r="T55" s="6"/>
      <c r="U55" s="364"/>
      <c r="V55" s="6"/>
      <c r="W55" s="364"/>
      <c r="X55" s="364"/>
    </row>
    <row r="56" spans="10:24">
      <c r="J56" s="39"/>
      <c r="K56" s="364"/>
      <c r="L56" s="364"/>
      <c r="M56" s="364"/>
      <c r="N56" s="364"/>
      <c r="O56" s="364"/>
      <c r="P56" s="364"/>
      <c r="Q56" s="364"/>
      <c r="R56" s="364"/>
      <c r="S56" s="364"/>
      <c r="T56" s="6"/>
      <c r="U56" s="364"/>
      <c r="V56" s="364"/>
      <c r="W56" s="364"/>
      <c r="X56" s="364"/>
    </row>
    <row r="57" spans="10:24">
      <c r="J57" s="39"/>
      <c r="K57" s="364"/>
      <c r="L57" s="364"/>
      <c r="M57" s="364"/>
      <c r="N57" s="6"/>
      <c r="O57" s="364"/>
      <c r="P57" s="364"/>
      <c r="Q57" s="364"/>
      <c r="R57" s="6"/>
      <c r="S57" s="364"/>
      <c r="T57" s="6"/>
      <c r="U57" s="364"/>
      <c r="V57" s="6"/>
      <c r="W57" s="364"/>
      <c r="X57" s="364"/>
    </row>
    <row r="58" spans="10:24">
      <c r="J58" s="39"/>
      <c r="K58" s="364"/>
      <c r="L58" s="364"/>
      <c r="M58" s="364"/>
      <c r="N58" s="364"/>
      <c r="O58" s="364"/>
      <c r="P58" s="364"/>
      <c r="Q58" s="364"/>
      <c r="R58" s="364"/>
      <c r="S58" s="364"/>
      <c r="T58" s="6"/>
      <c r="U58" s="364"/>
      <c r="V58" s="364"/>
      <c r="W58" s="364"/>
      <c r="X58" s="364"/>
    </row>
    <row r="59" spans="10:24">
      <c r="J59" s="39"/>
      <c r="K59" s="364"/>
      <c r="L59" s="364"/>
      <c r="M59" s="364"/>
      <c r="N59" s="364"/>
      <c r="O59" s="364"/>
      <c r="P59" s="364"/>
      <c r="Q59" s="364"/>
      <c r="R59" s="6"/>
      <c r="S59" s="364"/>
      <c r="T59" s="6"/>
      <c r="U59" s="364"/>
      <c r="V59" s="6"/>
      <c r="W59" s="364"/>
      <c r="X59" s="364"/>
    </row>
    <row r="60" spans="10:24">
      <c r="J60" s="39"/>
      <c r="K60" s="364"/>
      <c r="L60" s="364"/>
      <c r="M60" s="364"/>
      <c r="N60" s="364"/>
      <c r="O60" s="364"/>
      <c r="P60" s="6"/>
      <c r="Q60" s="6"/>
      <c r="R60" s="6"/>
      <c r="S60" s="6"/>
      <c r="T60" s="6"/>
      <c r="U60" s="6"/>
      <c r="V60" s="6"/>
      <c r="W60" s="364"/>
      <c r="X60" s="364"/>
    </row>
    <row r="61" spans="10:24">
      <c r="J61" s="39"/>
      <c r="K61" s="364"/>
      <c r="L61" s="364"/>
      <c r="M61" s="364"/>
      <c r="N61" s="364"/>
      <c r="O61" s="364"/>
      <c r="P61" s="6"/>
      <c r="Q61" s="364"/>
      <c r="R61" s="6"/>
      <c r="S61" s="364"/>
      <c r="T61" s="6"/>
      <c r="U61" s="364"/>
      <c r="V61" s="6"/>
      <c r="W61" s="364"/>
      <c r="X61" s="364"/>
    </row>
    <row r="62" spans="10:24">
      <c r="J62" s="39"/>
      <c r="K62" s="364"/>
      <c r="L62" s="364"/>
      <c r="M62" s="364"/>
      <c r="N62" s="364"/>
      <c r="O62" s="364"/>
      <c r="P62" s="364"/>
      <c r="Q62" s="364"/>
      <c r="R62" s="364"/>
      <c r="S62" s="364"/>
      <c r="T62" s="364"/>
      <c r="U62" s="364"/>
      <c r="V62" s="6"/>
      <c r="W62" s="364"/>
      <c r="X62" s="364"/>
    </row>
    <row r="63" spans="10:24">
      <c r="J63" s="39"/>
      <c r="K63" s="364"/>
      <c r="L63" s="364"/>
      <c r="M63" s="364"/>
      <c r="N63" s="364"/>
      <c r="O63" s="364"/>
      <c r="P63" s="364"/>
      <c r="Q63" s="364"/>
      <c r="R63" s="364"/>
      <c r="S63" s="364"/>
      <c r="T63" s="6"/>
      <c r="U63" s="364"/>
      <c r="V63" s="6"/>
      <c r="W63" s="364"/>
      <c r="X63" s="364"/>
    </row>
    <row r="64" spans="10:24">
      <c r="J64" s="39"/>
      <c r="K64" s="364"/>
      <c r="L64" s="364"/>
      <c r="M64" s="364"/>
      <c r="N64" s="6"/>
      <c r="O64" s="6"/>
      <c r="P64" s="6"/>
      <c r="Q64" s="6"/>
      <c r="R64" s="6"/>
      <c r="S64" s="6"/>
      <c r="T64" s="6"/>
      <c r="U64" s="364"/>
      <c r="V64" s="6"/>
      <c r="W64" s="364"/>
      <c r="X64" s="364"/>
    </row>
    <row r="65" spans="10:24">
      <c r="J65" s="39"/>
      <c r="K65" s="364"/>
      <c r="L65" s="364"/>
      <c r="M65" s="364"/>
      <c r="N65" s="364"/>
      <c r="O65" s="364"/>
      <c r="P65" s="364"/>
      <c r="Q65" s="364"/>
      <c r="R65" s="364"/>
      <c r="S65" s="364"/>
      <c r="T65" s="6"/>
      <c r="U65" s="364"/>
      <c r="V65" s="364"/>
      <c r="W65" s="364"/>
      <c r="X65" s="364"/>
    </row>
    <row r="66" spans="10:24">
      <c r="J66" s="39"/>
      <c r="K66" s="364"/>
      <c r="L66" s="364"/>
      <c r="M66" s="364"/>
      <c r="N66" s="364"/>
      <c r="O66" s="364"/>
      <c r="P66" s="364"/>
      <c r="Q66" s="6"/>
      <c r="R66" s="6"/>
      <c r="S66" s="6"/>
      <c r="T66" s="6"/>
      <c r="U66" s="6"/>
      <c r="V66" s="6"/>
      <c r="W66" s="6"/>
      <c r="X66" s="6"/>
    </row>
    <row r="67" spans="10:24">
      <c r="J67" s="39"/>
      <c r="K67" s="364"/>
      <c r="L67" s="364"/>
      <c r="M67" s="364"/>
      <c r="N67" s="364"/>
      <c r="O67" s="364"/>
      <c r="P67" s="364"/>
      <c r="Q67" s="364"/>
      <c r="R67" s="6"/>
      <c r="S67" s="364"/>
      <c r="T67" s="6"/>
      <c r="U67" s="364"/>
      <c r="V67" s="364"/>
    </row>
    <row r="68" spans="10:24">
      <c r="J68" s="39"/>
      <c r="K68" s="364"/>
      <c r="L68" s="364"/>
      <c r="M68" s="364"/>
      <c r="N68" s="364"/>
      <c r="O68" s="364"/>
      <c r="P68" s="364"/>
      <c r="Q68" s="364"/>
      <c r="R68" s="364"/>
      <c r="S68" s="364"/>
      <c r="T68" s="6"/>
      <c r="U68" s="364"/>
      <c r="V68" s="364"/>
    </row>
    <row r="69" spans="10:24">
      <c r="J69" s="48"/>
      <c r="K69" s="364"/>
      <c r="L69" s="364"/>
      <c r="M69" s="364"/>
      <c r="N69" s="364"/>
      <c r="O69" s="364"/>
      <c r="P69" s="364"/>
      <c r="Q69" s="364"/>
      <c r="R69" s="364"/>
      <c r="S69" s="364"/>
      <c r="T69" s="364"/>
      <c r="U69" s="364"/>
      <c r="V69" s="364"/>
    </row>
    <row r="70" spans="10:24">
      <c r="K70" s="364"/>
      <c r="L70" s="364"/>
      <c r="M70" s="6"/>
      <c r="N70" s="6"/>
      <c r="O70" s="6"/>
      <c r="P70" s="6"/>
      <c r="Q70" s="6"/>
      <c r="R70" s="6"/>
      <c r="S70" s="6"/>
      <c r="T70" s="6"/>
    </row>
    <row r="71" spans="10:24">
      <c r="K71" s="364"/>
      <c r="L71" s="364"/>
      <c r="M71" s="364"/>
      <c r="N71" s="364"/>
      <c r="O71" s="364"/>
      <c r="P71" s="6"/>
      <c r="Q71" s="364"/>
      <c r="R71" s="6"/>
      <c r="S71" s="364"/>
      <c r="T71" s="6"/>
      <c r="U71" s="364"/>
      <c r="V71" s="364"/>
    </row>
    <row r="72" spans="10:24">
      <c r="K72" s="364"/>
      <c r="L72" s="364"/>
      <c r="M72" s="364"/>
      <c r="N72" s="364"/>
      <c r="O72" s="364"/>
      <c r="P72" s="364"/>
      <c r="Q72" s="364"/>
      <c r="R72" s="364"/>
      <c r="S72" s="364"/>
      <c r="T72" s="364"/>
      <c r="U72" s="364"/>
      <c r="V72" s="364"/>
    </row>
    <row r="73" spans="10:24">
      <c r="K73" s="364"/>
      <c r="L73" s="364"/>
      <c r="M73" s="364"/>
      <c r="N73" s="364"/>
      <c r="O73" s="364"/>
      <c r="P73" s="364"/>
      <c r="Q73" s="364"/>
      <c r="R73" s="364"/>
      <c r="S73" s="364"/>
      <c r="T73" s="364"/>
      <c r="U73" s="364"/>
      <c r="V73" s="364"/>
    </row>
    <row r="74" spans="10:24">
      <c r="K74" s="364"/>
      <c r="L74" s="364"/>
      <c r="M74" s="364"/>
      <c r="N74" s="6"/>
      <c r="O74" s="364"/>
      <c r="P74" s="6"/>
      <c r="Q74" s="364"/>
      <c r="R74" s="6"/>
      <c r="S74" s="364"/>
      <c r="T74" s="6"/>
      <c r="U74" s="364"/>
      <c r="V74" s="364"/>
    </row>
    <row r="75" spans="10:24">
      <c r="K75" s="364"/>
      <c r="L75" s="364"/>
      <c r="M75" s="364"/>
      <c r="N75" s="364"/>
      <c r="O75" s="364"/>
      <c r="P75" s="364"/>
      <c r="Q75" s="364"/>
      <c r="R75" s="364"/>
      <c r="S75" s="364"/>
      <c r="T75" s="364"/>
      <c r="U75" s="364"/>
      <c r="V75" s="364"/>
    </row>
    <row r="76" spans="10:24">
      <c r="K76" s="364"/>
      <c r="L76" s="364"/>
      <c r="M76" s="364"/>
      <c r="N76" s="364"/>
      <c r="O76" s="364"/>
      <c r="P76" s="364"/>
      <c r="Q76" s="364"/>
      <c r="R76" s="6"/>
      <c r="S76" s="364"/>
      <c r="T76" s="6"/>
      <c r="U76" s="364"/>
      <c r="V76" s="364"/>
    </row>
    <row r="77" spans="10:24">
      <c r="K77" s="364"/>
      <c r="L77" s="364"/>
      <c r="M77" s="364"/>
      <c r="N77" s="364"/>
      <c r="O77" s="364"/>
      <c r="P77" s="364"/>
      <c r="Q77" s="364"/>
      <c r="R77" s="364"/>
      <c r="S77" s="364"/>
      <c r="T77" s="6"/>
      <c r="U77" s="364"/>
      <c r="V77" s="364"/>
    </row>
    <row r="78" spans="10:24">
      <c r="K78" s="364"/>
      <c r="L78" s="364"/>
      <c r="M78" s="364"/>
      <c r="N78" s="364"/>
      <c r="O78" s="364"/>
      <c r="P78" s="364"/>
      <c r="Q78" s="364"/>
      <c r="R78" s="364"/>
      <c r="S78" s="364"/>
      <c r="T78" s="364"/>
      <c r="U78" s="364"/>
      <c r="V78" s="364"/>
    </row>
    <row r="79" spans="10:24">
      <c r="K79" s="364"/>
      <c r="L79" s="364"/>
      <c r="M79" s="364"/>
      <c r="N79" s="364"/>
      <c r="O79" s="364"/>
      <c r="P79" s="364"/>
      <c r="Q79" s="364"/>
      <c r="R79" s="364"/>
      <c r="S79" s="364"/>
      <c r="T79" s="364"/>
      <c r="U79" s="364"/>
      <c r="V79" s="364"/>
    </row>
    <row r="80" spans="10:24">
      <c r="K80" s="364"/>
      <c r="L80" s="364"/>
      <c r="M80" s="364"/>
      <c r="N80" s="364"/>
      <c r="O80" s="364"/>
      <c r="P80" s="364"/>
      <c r="Q80" s="364"/>
      <c r="R80" s="364"/>
      <c r="S80" s="364"/>
      <c r="T80" s="364"/>
      <c r="U80" s="364"/>
      <c r="V80" s="364"/>
    </row>
    <row r="81" spans="11:22">
      <c r="K81" s="364"/>
      <c r="L81" s="364"/>
      <c r="M81" s="364"/>
      <c r="N81" s="364"/>
      <c r="O81" s="364"/>
      <c r="P81" s="364"/>
      <c r="Q81" s="364"/>
      <c r="R81" s="364"/>
      <c r="S81" s="364"/>
      <c r="T81" s="364"/>
      <c r="U81" s="364"/>
      <c r="V81" s="364"/>
    </row>
    <row r="82" spans="11:22">
      <c r="K82" s="364"/>
      <c r="L82" s="364"/>
      <c r="M82" s="364"/>
      <c r="N82" s="364"/>
      <c r="O82" s="364"/>
      <c r="P82" s="6"/>
      <c r="Q82" s="364"/>
      <c r="R82" s="6"/>
      <c r="S82" s="364"/>
      <c r="T82" s="6"/>
      <c r="U82" s="364"/>
      <c r="V82" s="364"/>
    </row>
    <row r="83" spans="11:22">
      <c r="K83" s="364"/>
      <c r="L83" s="364"/>
      <c r="M83" s="364"/>
      <c r="N83" s="364"/>
      <c r="O83" s="364"/>
      <c r="P83" s="364"/>
      <c r="Q83" s="364"/>
      <c r="R83" s="364"/>
      <c r="S83" s="364"/>
      <c r="T83" s="6"/>
      <c r="U83" s="364"/>
      <c r="V83" s="364"/>
    </row>
    <row r="84" spans="11:22">
      <c r="K84" s="364"/>
      <c r="L84" s="364"/>
      <c r="M84" s="364"/>
      <c r="N84" s="364"/>
      <c r="O84" s="364"/>
      <c r="P84" s="364"/>
      <c r="Q84" s="364"/>
      <c r="R84" s="364"/>
      <c r="S84" s="364"/>
      <c r="T84" s="6"/>
      <c r="U84" s="364"/>
      <c r="V84" s="364"/>
    </row>
    <row r="85" spans="11:22">
      <c r="K85" s="364"/>
      <c r="L85" s="364"/>
      <c r="M85" s="364"/>
      <c r="N85" s="364"/>
      <c r="O85" s="364"/>
      <c r="P85" s="364"/>
      <c r="Q85" s="364"/>
      <c r="R85" s="364"/>
      <c r="S85" s="364"/>
      <c r="T85" s="6"/>
      <c r="U85" s="364"/>
      <c r="V85" s="364"/>
    </row>
    <row r="86" spans="11:22">
      <c r="K86" s="364"/>
      <c r="L86" s="364"/>
      <c r="M86" s="364"/>
      <c r="N86" s="364"/>
      <c r="O86" s="364"/>
      <c r="P86" s="364"/>
      <c r="Q86" s="364"/>
      <c r="R86" s="364"/>
      <c r="S86" s="364"/>
      <c r="T86" s="364"/>
      <c r="U86" s="364"/>
      <c r="V86" s="364"/>
    </row>
    <row r="87" spans="11:22">
      <c r="K87" s="364"/>
      <c r="L87" s="364"/>
      <c r="M87" s="364"/>
      <c r="N87" s="6"/>
      <c r="O87" s="6"/>
      <c r="P87" s="6"/>
      <c r="Q87" s="364"/>
      <c r="R87" s="6"/>
      <c r="S87" s="6"/>
      <c r="T87" s="6"/>
      <c r="U87" s="364"/>
      <c r="V87" s="364"/>
    </row>
    <row r="88" spans="11:22">
      <c r="K88" s="364"/>
      <c r="L88" s="364"/>
      <c r="M88" s="364"/>
      <c r="N88" s="364"/>
      <c r="O88" s="364"/>
      <c r="P88" s="364"/>
      <c r="Q88" s="364"/>
      <c r="R88" s="364"/>
      <c r="S88" s="364"/>
      <c r="T88" s="6"/>
      <c r="U88" s="364"/>
      <c r="V88" s="364"/>
    </row>
    <row r="89" spans="11:22">
      <c r="K89" s="364"/>
      <c r="L89" s="364"/>
      <c r="M89" s="364"/>
      <c r="N89" s="364"/>
      <c r="O89" s="364"/>
      <c r="P89" s="364"/>
      <c r="Q89" s="364"/>
      <c r="R89" s="6"/>
      <c r="S89" s="364"/>
      <c r="T89" s="6"/>
      <c r="U89" s="364"/>
      <c r="V89" s="364"/>
    </row>
    <row r="90" spans="11:22">
      <c r="K90" s="364"/>
      <c r="L90" s="364"/>
      <c r="M90" s="364"/>
      <c r="N90" s="364"/>
      <c r="O90" s="364"/>
      <c r="P90" s="364"/>
      <c r="Q90" s="364"/>
      <c r="R90" s="364"/>
      <c r="S90" s="364"/>
      <c r="T90" s="6"/>
      <c r="U90" s="364"/>
      <c r="V90" s="364"/>
    </row>
    <row r="91" spans="11:22">
      <c r="K91" s="364"/>
      <c r="L91" s="364"/>
      <c r="M91" s="364"/>
      <c r="N91" s="364"/>
      <c r="O91" s="364"/>
      <c r="P91" s="364"/>
      <c r="Q91" s="364"/>
      <c r="R91" s="6"/>
      <c r="S91" s="364"/>
      <c r="T91" s="6"/>
      <c r="U91" s="364"/>
      <c r="V91" s="364"/>
    </row>
    <row r="92" spans="11:22">
      <c r="K92" s="364"/>
      <c r="L92" s="364"/>
      <c r="M92" s="364"/>
      <c r="N92" s="364"/>
      <c r="O92" s="364"/>
      <c r="P92" s="364"/>
      <c r="Q92" s="364"/>
      <c r="R92" s="364"/>
      <c r="S92" s="364"/>
      <c r="T92" s="364"/>
      <c r="U92" s="364"/>
      <c r="V92" s="364"/>
    </row>
    <row r="93" spans="11:22">
      <c r="K93" s="364"/>
      <c r="L93" s="364"/>
      <c r="M93" s="364"/>
      <c r="N93" s="364"/>
      <c r="O93" s="364"/>
      <c r="P93" s="364"/>
      <c r="Q93" s="364"/>
      <c r="R93" s="6"/>
      <c r="S93" s="364"/>
      <c r="T93" s="6"/>
      <c r="U93" s="364"/>
      <c r="V93" s="364"/>
    </row>
    <row r="94" spans="11:22">
      <c r="K94" s="364"/>
      <c r="L94" s="364"/>
      <c r="M94" s="364"/>
      <c r="N94" s="364"/>
      <c r="O94" s="364"/>
      <c r="P94" s="364"/>
      <c r="Q94" s="364"/>
      <c r="R94" s="364"/>
      <c r="S94" s="364"/>
      <c r="T94" s="364"/>
      <c r="U94" s="364"/>
      <c r="V94" s="364"/>
    </row>
    <row r="95" spans="11:22">
      <c r="K95" s="364"/>
      <c r="L95" s="364"/>
      <c r="M95" s="364"/>
      <c r="N95" s="364"/>
      <c r="O95" s="364"/>
      <c r="P95" s="364"/>
      <c r="Q95" s="364"/>
      <c r="R95" s="364"/>
      <c r="S95" s="364"/>
      <c r="T95" s="6"/>
      <c r="U95" s="364"/>
      <c r="V95" s="364"/>
    </row>
    <row r="96" spans="11:22">
      <c r="K96" s="364"/>
      <c r="L96" s="364"/>
      <c r="M96" s="364"/>
      <c r="N96" s="6"/>
      <c r="O96" s="6"/>
      <c r="P96" s="6"/>
      <c r="Q96" s="364"/>
      <c r="R96" s="6"/>
      <c r="S96" s="6"/>
      <c r="T96" s="6"/>
      <c r="U96" s="364"/>
      <c r="V96" s="364"/>
    </row>
    <row r="97" spans="11:22">
      <c r="K97" s="364"/>
      <c r="L97" s="364"/>
      <c r="M97" s="364"/>
      <c r="N97" s="364"/>
      <c r="O97" s="364"/>
      <c r="P97" s="364"/>
      <c r="Q97" s="364"/>
      <c r="R97" s="364"/>
      <c r="S97" s="364"/>
      <c r="T97" s="6"/>
      <c r="U97" s="364"/>
      <c r="V97" s="364"/>
    </row>
    <row r="98" spans="11:22">
      <c r="K98" s="364"/>
      <c r="L98" s="364"/>
      <c r="M98" s="364"/>
      <c r="N98" s="364"/>
      <c r="O98" s="364"/>
      <c r="P98" s="364"/>
      <c r="Q98" s="364"/>
      <c r="R98" s="364"/>
      <c r="S98" s="364"/>
      <c r="T98" s="364"/>
      <c r="U98" s="364"/>
      <c r="V98" s="364"/>
    </row>
    <row r="99" spans="11:22">
      <c r="K99" s="364"/>
      <c r="L99" s="364"/>
      <c r="M99" s="364"/>
      <c r="N99" s="364"/>
      <c r="O99" s="364"/>
      <c r="P99" s="364"/>
      <c r="Q99" s="364"/>
      <c r="R99" s="6"/>
      <c r="S99" s="364"/>
      <c r="T99" s="6"/>
      <c r="U99" s="364"/>
      <c r="V99" s="364"/>
    </row>
    <row r="100" spans="11:22">
      <c r="K100" s="364"/>
      <c r="L100" s="364"/>
      <c r="M100" s="364"/>
      <c r="N100" s="364"/>
      <c r="O100" s="364"/>
      <c r="P100" s="364"/>
      <c r="Q100" s="364"/>
      <c r="R100" s="364"/>
      <c r="S100" s="364"/>
      <c r="T100" s="364"/>
      <c r="U100" s="364"/>
      <c r="V100" s="364"/>
    </row>
    <row r="101" spans="11:22">
      <c r="K101" s="364"/>
      <c r="L101" s="364"/>
      <c r="M101" s="364"/>
      <c r="N101" s="364"/>
      <c r="O101" s="364"/>
      <c r="P101" s="364"/>
      <c r="Q101" s="364"/>
      <c r="R101" s="364"/>
      <c r="S101" s="364"/>
      <c r="T101" s="364"/>
      <c r="U101" s="364"/>
      <c r="V101" s="364"/>
    </row>
    <row r="102" spans="11:22">
      <c r="K102" s="364"/>
      <c r="L102" s="364"/>
      <c r="M102" s="6"/>
      <c r="N102" s="6"/>
      <c r="O102" s="6"/>
      <c r="P102" s="6"/>
      <c r="Q102" s="6"/>
      <c r="R102" s="6"/>
      <c r="S102" s="6"/>
      <c r="T102" s="6"/>
      <c r="U102" s="6"/>
      <c r="V102" s="6"/>
    </row>
  </sheetData>
  <sheetProtection password="CCE3" sheet="1" objects="1" scenarios="1"/>
  <mergeCells count="1">
    <mergeCell ref="A1:K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V27"/>
  <sheetViews>
    <sheetView showGridLines="0" zoomScale="80" zoomScaleNormal="80" workbookViewId="0">
      <selection activeCell="N42" sqref="N42"/>
    </sheetView>
  </sheetViews>
  <sheetFormatPr baseColWidth="10" defaultRowHeight="15"/>
  <cols>
    <col min="1" max="1" width="18.140625" customWidth="1"/>
    <col min="5" max="5" width="13"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22" ht="23.25" customHeight="1">
      <c r="A1" s="520" t="s">
        <v>726</v>
      </c>
      <c r="B1" s="520"/>
      <c r="C1" s="520"/>
      <c r="D1" s="520"/>
      <c r="E1" s="520"/>
      <c r="F1" s="520"/>
      <c r="G1" s="520"/>
      <c r="H1" s="520"/>
      <c r="I1" s="520"/>
    </row>
    <row r="2" spans="1:22" ht="39" customHeight="1">
      <c r="A2" s="59" t="s">
        <v>94</v>
      </c>
      <c r="B2" s="60" t="s">
        <v>139</v>
      </c>
      <c r="C2" s="59" t="s">
        <v>107</v>
      </c>
      <c r="D2" s="60" t="s">
        <v>111</v>
      </c>
      <c r="E2" s="59" t="s">
        <v>109</v>
      </c>
      <c r="F2" s="60" t="s">
        <v>108</v>
      </c>
      <c r="G2" s="59" t="s">
        <v>110</v>
      </c>
      <c r="H2" s="60" t="s">
        <v>140</v>
      </c>
      <c r="I2" s="61" t="s">
        <v>141</v>
      </c>
      <c r="K2" s="348"/>
      <c r="L2" s="348"/>
      <c r="N2" s="348"/>
      <c r="O2" s="348"/>
      <c r="P2" s="348"/>
      <c r="Q2" s="348"/>
      <c r="R2" s="348"/>
    </row>
    <row r="3" spans="1:22">
      <c r="A3" s="189" t="s">
        <v>727</v>
      </c>
      <c r="B3" s="136">
        <v>7852</v>
      </c>
      <c r="C3" s="136">
        <v>1703</v>
      </c>
      <c r="D3" s="136">
        <v>3560</v>
      </c>
      <c r="E3" s="136">
        <v>8698</v>
      </c>
      <c r="F3" s="136">
        <v>15203</v>
      </c>
      <c r="G3" s="136">
        <v>14091</v>
      </c>
      <c r="H3" s="136">
        <v>38641</v>
      </c>
      <c r="I3" s="138">
        <v>89748</v>
      </c>
      <c r="K3" s="6"/>
      <c r="L3" s="6"/>
      <c r="M3" s="6"/>
      <c r="N3" s="6"/>
      <c r="O3" s="6"/>
      <c r="P3" s="6"/>
      <c r="Q3" s="6"/>
      <c r="R3" s="6"/>
    </row>
    <row r="4" spans="1:22">
      <c r="K4" s="6"/>
      <c r="L4" s="6"/>
      <c r="M4" s="6"/>
      <c r="N4" s="6"/>
      <c r="O4" s="6"/>
      <c r="P4" s="6"/>
      <c r="Q4" s="6"/>
      <c r="R4" s="6"/>
      <c r="S4" s="452"/>
      <c r="T4" s="452"/>
    </row>
    <row r="5" spans="1:22">
      <c r="J5" s="354"/>
      <c r="K5" s="136"/>
      <c r="L5" s="136"/>
      <c r="M5" s="136"/>
      <c r="N5" s="136"/>
      <c r="O5" s="136"/>
      <c r="P5" s="136"/>
      <c r="Q5" s="136"/>
      <c r="R5" s="136"/>
      <c r="S5" s="6"/>
      <c r="T5" s="6"/>
    </row>
    <row r="6" spans="1:22">
      <c r="J6" s="136"/>
      <c r="K6" s="136"/>
      <c r="L6" s="136"/>
      <c r="M6" s="136"/>
      <c r="N6" s="136"/>
      <c r="O6" s="136"/>
      <c r="P6" s="136"/>
      <c r="Q6" s="136"/>
      <c r="R6" s="6"/>
      <c r="S6" s="6"/>
    </row>
    <row r="7" spans="1:22">
      <c r="K7" s="6"/>
      <c r="L7" s="136"/>
      <c r="M7" s="136"/>
      <c r="N7" s="136"/>
      <c r="O7" s="136"/>
      <c r="P7" s="136"/>
      <c r="Q7" s="136"/>
      <c r="R7" s="136"/>
      <c r="S7" s="136"/>
      <c r="T7" s="431"/>
      <c r="U7" s="431"/>
      <c r="V7" s="431"/>
    </row>
    <row r="8" spans="1:22">
      <c r="K8" s="6"/>
      <c r="L8" s="6"/>
      <c r="M8" s="6"/>
      <c r="N8" s="6"/>
      <c r="O8" s="6"/>
      <c r="P8" s="6"/>
      <c r="Q8" s="6"/>
      <c r="R8" s="6"/>
      <c r="S8" s="431"/>
      <c r="T8" s="431"/>
      <c r="U8" s="348"/>
      <c r="V8" s="431"/>
    </row>
    <row r="9" spans="1:22">
      <c r="K9" s="6"/>
      <c r="L9" s="6"/>
      <c r="M9" s="6"/>
      <c r="N9" s="432"/>
      <c r="O9" s="432"/>
      <c r="P9" s="432"/>
      <c r="Q9" s="432"/>
      <c r="R9" s="432"/>
      <c r="S9" s="432"/>
      <c r="V9" s="431"/>
    </row>
    <row r="10" spans="1:22">
      <c r="G10" s="6"/>
      <c r="H10" s="6"/>
      <c r="I10" s="6"/>
      <c r="J10" s="6"/>
      <c r="L10" s="6"/>
      <c r="M10" s="6"/>
      <c r="N10" s="6"/>
      <c r="O10" s="6"/>
      <c r="P10" s="6"/>
      <c r="Q10" s="6"/>
      <c r="R10" s="6"/>
      <c r="S10" s="6"/>
    </row>
    <row r="11" spans="1:22">
      <c r="G11" s="6"/>
      <c r="H11" s="6"/>
      <c r="I11" s="6"/>
      <c r="J11" s="6"/>
    </row>
    <row r="12" spans="1:22">
      <c r="J12" s="136"/>
      <c r="L12" s="6"/>
      <c r="M12" s="423"/>
      <c r="N12" s="423"/>
      <c r="O12" s="423"/>
      <c r="P12" s="423"/>
      <c r="Q12" s="423"/>
      <c r="R12" s="423"/>
      <c r="S12" s="423"/>
      <c r="T12" s="423"/>
    </row>
    <row r="13" spans="1:22">
      <c r="M13" s="6"/>
      <c r="N13" s="6"/>
      <c r="O13" s="6"/>
      <c r="P13" s="6"/>
      <c r="Q13" s="6"/>
      <c r="R13" s="6"/>
      <c r="S13" s="6"/>
      <c r="T13" s="6"/>
    </row>
    <row r="14" spans="1:22">
      <c r="M14" s="6"/>
    </row>
    <row r="26" spans="1:2">
      <c r="A26" s="38" t="s">
        <v>103</v>
      </c>
      <c r="B26" s="38" t="s">
        <v>104</v>
      </c>
    </row>
    <row r="27" spans="1:2">
      <c r="A27" s="38" t="s">
        <v>105</v>
      </c>
      <c r="B27" s="38" t="s">
        <v>47</v>
      </c>
    </row>
  </sheetData>
  <sheetProtection password="CCE3"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28</vt:i4>
      </vt:variant>
    </vt:vector>
  </HeadingPairs>
  <TitlesOfParts>
    <vt:vector size="28" baseType="lpstr">
      <vt:lpstr>ÍNDICE</vt:lpstr>
      <vt:lpstr>DEMOGRAFÍA_1</vt:lpstr>
      <vt:lpstr>DEMOGRAFÍA_2</vt:lpstr>
      <vt:lpstr>TURISMO_1</vt:lpstr>
      <vt:lpstr>TURISMO_2</vt:lpstr>
      <vt:lpstr>TURISMO_3</vt:lpstr>
      <vt:lpstr>PARO_1</vt:lpstr>
      <vt:lpstr>PARO_2</vt:lpstr>
      <vt:lpstr>PARO_3</vt:lpstr>
      <vt:lpstr>PARO_4</vt:lpstr>
      <vt:lpstr>PARO_5</vt:lpstr>
      <vt:lpstr>PARO_6</vt:lpstr>
      <vt:lpstr>PARO_7</vt:lpstr>
      <vt:lpstr>PARO_8</vt:lpstr>
      <vt:lpstr>ERTES</vt:lpstr>
      <vt:lpstr>CONTRATOS_1</vt:lpstr>
      <vt:lpstr>CONTRATOS_2</vt:lpstr>
      <vt:lpstr>CONTRATOS_3</vt:lpstr>
      <vt:lpstr>CONTRATOS_4</vt:lpstr>
      <vt:lpstr>IPC_1</vt:lpstr>
      <vt:lpstr>IPC_2</vt:lpstr>
      <vt:lpstr>REF</vt:lpstr>
      <vt:lpstr>PIB</vt:lpstr>
      <vt:lpstr>AFILIADOS S.S._1</vt:lpstr>
      <vt:lpstr>AFILIADOS_S.S._2</vt:lpstr>
      <vt:lpstr>EMPRESAS S.S.</vt:lpstr>
      <vt:lpstr>EPA_1</vt:lpstr>
      <vt:lpstr>EPA_2</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2020-05-13T15:19:21Z</cp:lastPrinted>
  <dcterms:created xsi:type="dcterms:W3CDTF">2018-10-09T08:14:10Z</dcterms:created>
  <dcterms:modified xsi:type="dcterms:W3CDTF">2023-03-15T17:31:54Z</dcterms:modified>
</cp:coreProperties>
</file>