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21.xml" ContentType="application/vnd.openxmlformats-officedocument.drawingml.chart+xml"/>
  <Override PartName="/xl/drawings/drawing13.xml" ContentType="application/vnd.openxmlformats-officedocument.drawing+xml"/>
  <Override PartName="/xl/charts/chart22.xml" ContentType="application/vnd.openxmlformats-officedocument.drawingml.chart+xml"/>
  <Override PartName="/xl/drawings/drawing14.xml" ContentType="application/vnd.openxmlformats-officedocument.drawing+xml"/>
  <Override PartName="/xl/charts/chart23.xml" ContentType="application/vnd.openxmlformats-officedocument.drawingml.chart+xml"/>
  <Override PartName="/xl/drawings/drawing15.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6.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8.xml" ContentType="application/vnd.openxmlformats-officedocument.drawing+xml"/>
  <Override PartName="/xl/charts/chart34.xml" ContentType="application/vnd.openxmlformats-officedocument.drawingml.chart+xml"/>
  <Override PartName="/xl/drawings/drawing19.xml" ContentType="application/vnd.openxmlformats-officedocument.drawing+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drawings/drawing21.xml" ContentType="application/vnd.openxmlformats-officedocument.drawing+xml"/>
  <Override PartName="/xl/drawings/drawing22.xml" ContentType="application/vnd.openxmlformats-officedocument.drawing+xml"/>
  <Override PartName="/xl/charts/chart37.xml" ContentType="application/vnd.openxmlformats-officedocument.drawingml.chart+xml"/>
  <Override PartName="/xl/drawings/drawing23.xml" ContentType="application/vnd.openxmlformats-officedocument.drawing+xml"/>
  <Override PartName="/xl/charts/chart38.xml" ContentType="application/vnd.openxmlformats-officedocument.drawingml.chart+xml"/>
  <Override PartName="/xl/drawings/drawing24.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5.xml" ContentType="application/vnd.openxmlformats-officedocument.drawing+xml"/>
  <Override PartName="/xl/drawings/drawing26.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7.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uriaih.proyecto\Desktop\"/>
    </mc:Choice>
  </mc:AlternateContent>
  <bookViews>
    <workbookView xWindow="7950" yWindow="-30" windowWidth="11250" windowHeight="10890" firstSheet="18" activeTab="28"/>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8" r:id="rId9"/>
    <sheet name="PARO_3" sheetId="26" r:id="rId10"/>
    <sheet name="PARO_4" sheetId="10" r:id="rId11"/>
    <sheet name="PARO_5" sheetId="13" r:id="rId12"/>
    <sheet name="PARO_6" sheetId="11" r:id="rId13"/>
    <sheet name="PARO_7" sheetId="27" r:id="rId14"/>
    <sheet name="PARO_8" sheetId="12" r:id="rId15"/>
    <sheet name="ERTES" sheetId="37" r:id="rId16"/>
    <sheet name="CONTRATOS_1" sheetId="39" r:id="rId17"/>
    <sheet name="CONTRATOS_2" sheetId="17" r:id="rId18"/>
    <sheet name="CONTRATOS_3" sheetId="18" r:id="rId19"/>
    <sheet name="CONTRATOS_4" sheetId="19" r:id="rId20"/>
    <sheet name="IPC_1" sheetId="20" r:id="rId21"/>
    <sheet name="IPC_2" sheetId="28" r:id="rId22"/>
    <sheet name="IGIC" sheetId="42" r:id="rId23"/>
    <sheet name="PIB" sheetId="44" r:id="rId24"/>
    <sheet name="AFILIADOS S.S._1" sheetId="21" r:id="rId25"/>
    <sheet name="AFILIADOS_S.S._2" sheetId="43" r:id="rId26"/>
    <sheet name="EMPRESAS S.S." sheetId="38" r:id="rId27"/>
    <sheet name="EPA_1" sheetId="23" r:id="rId28"/>
    <sheet name="EPA_2" sheetId="24" r:id="rId29"/>
  </sheets>
  <externalReferences>
    <externalReference r:id="rId30"/>
    <externalReference r:id="rId31"/>
  </externalReferences>
  <definedNames>
    <definedName name="B.F.C.">ÍNDICE!$A$24</definedName>
    <definedName name="DenRegTabla3">[1]TablasAux!$K$3:$L$10</definedName>
  </definedNames>
  <calcPr calcId="162913"/>
</workbook>
</file>

<file path=xl/calcChain.xml><?xml version="1.0" encoding="utf-8"?>
<calcChain xmlns="http://schemas.openxmlformats.org/spreadsheetml/2006/main">
  <c r="E57" i="43" l="1"/>
  <c r="E58" i="43"/>
  <c r="E59" i="43"/>
  <c r="E60" i="43"/>
  <c r="E61" i="43"/>
  <c r="E62" i="43"/>
  <c r="E63" i="43"/>
  <c r="E64" i="43"/>
  <c r="E65" i="43"/>
  <c r="E66" i="43"/>
  <c r="E67" i="43"/>
  <c r="E68" i="43"/>
  <c r="E69" i="43"/>
  <c r="E70" i="43"/>
  <c r="E71" i="43"/>
  <c r="E72" i="43"/>
  <c r="E73" i="43"/>
  <c r="E74" i="43"/>
  <c r="E75" i="43"/>
  <c r="E76" i="43"/>
  <c r="E77" i="43"/>
  <c r="E56" i="43"/>
  <c r="B45" i="38" l="1"/>
  <c r="B19" i="45" l="1"/>
  <c r="C19" i="45"/>
  <c r="D19" i="45"/>
  <c r="E19" i="45"/>
  <c r="F19" i="45"/>
  <c r="G19" i="45"/>
  <c r="H19" i="45"/>
  <c r="I19" i="45"/>
  <c r="J10" i="45"/>
  <c r="J19" i="45" s="1"/>
  <c r="L3" i="19" l="1"/>
  <c r="H3" i="18"/>
  <c r="C7" i="27" l="1"/>
  <c r="J42" i="45" l="1"/>
  <c r="I42" i="45"/>
  <c r="H42" i="45"/>
  <c r="G42" i="45"/>
  <c r="F42" i="45"/>
  <c r="E42" i="45"/>
  <c r="D42" i="45"/>
  <c r="C42" i="45"/>
  <c r="B42" i="45"/>
  <c r="D18" i="21" l="1"/>
  <c r="P22" i="39" l="1"/>
  <c r="L3" i="11" l="1"/>
  <c r="P21" i="39" l="1"/>
  <c r="D16" i="21" l="1"/>
  <c r="J6" i="21" l="1"/>
  <c r="H3" i="17" l="1"/>
  <c r="D7" i="27"/>
  <c r="G3" i="13" l="1"/>
  <c r="I3" i="26"/>
  <c r="Q42" i="41"/>
  <c r="F4" i="6" l="1"/>
  <c r="G4" i="6"/>
  <c r="F5" i="6"/>
  <c r="G5" i="6"/>
  <c r="F6" i="6"/>
  <c r="G6" i="6"/>
  <c r="F10" i="6"/>
  <c r="G10" i="6"/>
  <c r="F11" i="6"/>
  <c r="G11" i="6"/>
  <c r="F12" i="6"/>
  <c r="G12" i="6"/>
  <c r="F13" i="6"/>
  <c r="G13" i="6"/>
  <c r="F14" i="6"/>
  <c r="G14" i="6"/>
  <c r="F15" i="6"/>
  <c r="G15" i="6"/>
  <c r="H29" i="21" l="1"/>
  <c r="H30" i="21"/>
  <c r="H31" i="21"/>
  <c r="H28" i="21"/>
  <c r="D29" i="21"/>
  <c r="D30" i="21"/>
  <c r="D31" i="21"/>
  <c r="D28" i="21"/>
  <c r="H23" i="21"/>
  <c r="H24" i="21"/>
  <c r="H25" i="21"/>
  <c r="H22" i="21"/>
  <c r="D23" i="21"/>
  <c r="D24" i="21"/>
  <c r="D25" i="21"/>
  <c r="D22" i="21"/>
  <c r="L17" i="21"/>
  <c r="L18" i="21"/>
  <c r="L19" i="21"/>
  <c r="L16" i="21"/>
  <c r="H17" i="21"/>
  <c r="H18" i="21"/>
  <c r="H19" i="21"/>
  <c r="H16" i="21"/>
  <c r="L29" i="21"/>
  <c r="L30" i="21"/>
  <c r="L31" i="21"/>
  <c r="L28" i="21"/>
  <c r="D17" i="21"/>
  <c r="D19" i="21"/>
  <c r="J7" i="21" l="1"/>
  <c r="J5" i="21"/>
  <c r="J4" i="21"/>
  <c r="P20" i="39" l="1"/>
  <c r="O21" i="39"/>
  <c r="O22" i="39"/>
  <c r="O23" i="39"/>
  <c r="O24" i="39"/>
  <c r="O25" i="39"/>
  <c r="O26" i="39"/>
  <c r="O27" i="39"/>
  <c r="O28" i="39"/>
  <c r="O29" i="39"/>
  <c r="O30" i="39"/>
  <c r="O31" i="39"/>
  <c r="O20" i="39"/>
  <c r="N21" i="39"/>
  <c r="N22" i="39"/>
  <c r="N23" i="39"/>
  <c r="N24" i="39"/>
  <c r="N25" i="39"/>
  <c r="N26" i="39"/>
  <c r="N27" i="39"/>
  <c r="N28" i="39"/>
  <c r="N29" i="39"/>
  <c r="N30" i="39"/>
  <c r="N31" i="39"/>
  <c r="N20" i="39"/>
  <c r="M21" i="39"/>
  <c r="M22" i="39"/>
  <c r="M23" i="39"/>
  <c r="M24" i="39"/>
  <c r="M25" i="39"/>
  <c r="M26" i="39"/>
  <c r="M27" i="39"/>
  <c r="M28" i="39"/>
  <c r="M29" i="39"/>
  <c r="M30" i="39"/>
  <c r="M31" i="39"/>
  <c r="M20" i="39"/>
  <c r="P52" i="41" l="1"/>
  <c r="P51" i="41"/>
  <c r="P50" i="41"/>
  <c r="P49" i="41"/>
  <c r="P48" i="41"/>
  <c r="P47" i="41"/>
  <c r="P46" i="41"/>
  <c r="P45" i="41"/>
  <c r="P44" i="41"/>
  <c r="P43" i="41"/>
  <c r="P42" i="41"/>
  <c r="P41" i="41"/>
  <c r="O42" i="41"/>
  <c r="O43" i="41"/>
  <c r="O44" i="41"/>
  <c r="O45" i="41"/>
  <c r="O46" i="41"/>
  <c r="O47" i="41"/>
  <c r="O48" i="41"/>
  <c r="O49" i="41"/>
  <c r="O50" i="41"/>
  <c r="O51" i="41"/>
  <c r="O52" i="41"/>
  <c r="O41" i="41"/>
  <c r="Q41" i="41"/>
  <c r="N42" i="41" l="1"/>
  <c r="N43" i="41"/>
  <c r="N44" i="41"/>
  <c r="N45" i="41"/>
  <c r="N46" i="41"/>
  <c r="N47" i="41"/>
  <c r="N48" i="41"/>
  <c r="N49" i="41"/>
  <c r="N50" i="41"/>
  <c r="N51" i="41"/>
  <c r="N52" i="41"/>
  <c r="N41" i="41"/>
  <c r="I23" i="41" l="1"/>
  <c r="N18" i="41"/>
  <c r="F6" i="41"/>
  <c r="I4" i="10" l="1"/>
  <c r="I5" i="10"/>
  <c r="I6" i="10"/>
  <c r="I7" i="10"/>
  <c r="I8" i="10"/>
  <c r="I9" i="10"/>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36" i="10"/>
  <c r="B15" i="29" l="1"/>
  <c r="C15" i="29"/>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3" i="8" l="1"/>
  <c r="K4" i="8"/>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D6" i="42" l="1"/>
  <c r="D5" i="42"/>
  <c r="R26" i="28" l="1"/>
  <c r="H22" i="12" l="1"/>
  <c r="G22" i="12"/>
  <c r="G20" i="12"/>
  <c r="H12" i="12"/>
  <c r="H19" i="12"/>
  <c r="G12" i="12"/>
  <c r="I4" i="12"/>
  <c r="J4" i="12"/>
  <c r="K4" i="12"/>
  <c r="I5" i="12"/>
  <c r="J5" i="12"/>
  <c r="K5" i="12"/>
  <c r="J6" i="12"/>
  <c r="K6" i="12"/>
  <c r="I7" i="12"/>
  <c r="J7" i="12"/>
  <c r="K7" i="12"/>
  <c r="I8" i="12"/>
  <c r="J8" i="12"/>
  <c r="K8" i="12"/>
  <c r="I9" i="12"/>
  <c r="J9" i="12"/>
  <c r="K9" i="12"/>
  <c r="I10" i="12"/>
  <c r="J10" i="12"/>
  <c r="K10" i="12"/>
  <c r="I11" i="12"/>
  <c r="J11" i="12"/>
  <c r="K11" i="12"/>
  <c r="J12" i="12"/>
  <c r="K12" i="12"/>
  <c r="K3" i="12"/>
  <c r="J3" i="12"/>
  <c r="I3" i="12"/>
  <c r="H4" i="12"/>
  <c r="H5" i="12"/>
  <c r="H7" i="12"/>
  <c r="H8" i="12"/>
  <c r="H9" i="12"/>
  <c r="H10" i="12"/>
  <c r="H11" i="12"/>
  <c r="H3" i="12"/>
  <c r="G4" i="12"/>
  <c r="G5" i="12"/>
  <c r="G6" i="12"/>
  <c r="G7" i="12"/>
  <c r="G8" i="12"/>
  <c r="G9" i="12"/>
  <c r="G10" i="12"/>
  <c r="G11" i="12"/>
  <c r="G3" i="12"/>
  <c r="AB15" i="6"/>
  <c r="U15" i="6"/>
  <c r="N15" i="6"/>
  <c r="H6" i="12" l="1"/>
  <c r="H18" i="12"/>
  <c r="H20" i="12"/>
  <c r="G19" i="12"/>
  <c r="I12" i="12"/>
  <c r="G18" i="12"/>
  <c r="I6" i="12"/>
  <c r="AB14" i="6"/>
  <c r="U14" i="6"/>
  <c r="N14" i="6"/>
  <c r="C65" i="37" l="1"/>
  <c r="B65" i="37"/>
  <c r="P26" i="37"/>
  <c r="O26" i="37"/>
  <c r="E5" i="37"/>
  <c r="E6" i="37" s="1"/>
  <c r="E7" i="37" s="1"/>
  <c r="E8" i="37" s="1"/>
  <c r="E9" i="37" s="1"/>
  <c r="E10" i="37" s="1"/>
  <c r="E11" i="37" s="1"/>
  <c r="E12" i="37" s="1"/>
  <c r="E13" i="37" s="1"/>
  <c r="E14" i="37" s="1"/>
  <c r="E15" i="37" s="1"/>
  <c r="E16" i="37" s="1"/>
  <c r="E17" i="37" s="1"/>
  <c r="E18" i="37" s="1"/>
  <c r="E19" i="37" s="1"/>
  <c r="C5" i="37"/>
  <c r="C6" i="37" s="1"/>
  <c r="C7" i="37" s="1"/>
  <c r="C8" i="37" s="1"/>
  <c r="C9" i="37" s="1"/>
  <c r="C10" i="37" s="1"/>
  <c r="C11" i="37" s="1"/>
  <c r="C12" i="37" s="1"/>
  <c r="C13" i="37" s="1"/>
  <c r="C14" i="37" s="1"/>
  <c r="C15" i="37" s="1"/>
  <c r="C16" i="37" s="1"/>
  <c r="C17" i="37" s="1"/>
  <c r="C18" i="37" s="1"/>
  <c r="C19" i="37" s="1"/>
  <c r="H21" i="12"/>
  <c r="G21" i="12"/>
  <c r="D12" i="27"/>
  <c r="D13" i="27" s="1"/>
  <c r="C12" i="27"/>
  <c r="B12" i="27"/>
  <c r="B7" i="27"/>
  <c r="K35" i="8"/>
  <c r="AA15" i="6"/>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B13" i="27" l="1"/>
  <c r="C13" i="27"/>
</calcChain>
</file>

<file path=xl/sharedStrings.xml><?xml version="1.0" encoding="utf-8"?>
<sst xmlns="http://schemas.openxmlformats.org/spreadsheetml/2006/main" count="1823" uniqueCount="785">
  <si>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</si>
  <si>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</si>
  <si>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</si>
  <si>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</si>
  <si>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</si>
  <si>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</si>
  <si>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</si>
  <si>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</si>
  <si>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</si>
  <si>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</si>
  <si>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</si>
  <si>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</si>
  <si>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</si>
  <si>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</si>
  <si>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</si>
  <si>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</si>
  <si>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</si>
  <si>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</si>
  <si>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</si>
  <si>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</si>
  <si>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</si>
  <si>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</si>
  <si>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</si>
  <si>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</si>
  <si>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</si>
  <si>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</si>
  <si>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</si>
  <si>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</si>
  <si>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</si>
  <si>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</si>
  <si>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</si>
  <si>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</si>
  <si>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</si>
  <si>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</si>
  <si>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</si>
  <si>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</si>
  <si>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</si>
  <si>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</si>
  <si>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</si>
  <si>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</si>
  <si>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</si>
  <si>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</si>
  <si>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</si>
  <si>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</si>
  <si>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</si>
  <si>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</si>
  <si>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</si>
  <si>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</si>
  <si>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</si>
  <si>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</si>
  <si>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</si>
  <si>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</si>
  <si>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</si>
  <si>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</si>
  <si>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</si>
  <si>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</si>
  <si>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</si>
  <si>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</si>
  <si>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</si>
  <si>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</si>
  <si>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</si>
  <si>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</si>
  <si>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</si>
  <si>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</si>
  <si>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</si>
  <si>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</si>
  <si>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</si>
  <si>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</si>
  <si>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</si>
  <si>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</si>
  <si>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</si>
  <si>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</si>
  <si>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</si>
  <si>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</si>
  <si>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</si>
  <si>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</si>
  <si>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</si>
  <si>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</si>
  <si>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</si>
  <si>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</si>
  <si>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</si>
  <si>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</si>
  <si>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</si>
  <si>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</si>
  <si>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</si>
  <si>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</si>
  <si>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</si>
  <si>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</si>
  <si>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</si>
  <si>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</si>
  <si>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</si>
  <si>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</si>
  <si>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</si>
  <si>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</si>
  <si>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</si>
  <si>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</si>
  <si>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</si>
  <si>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</si>
  <si>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</si>
  <si>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</si>
  <si>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</si>
  <si>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</si>
  <si>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</si>
  <si>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</si>
  <si>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</si>
  <si>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</si>
  <si>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</si>
  <si>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</si>
  <si>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</si>
  <si>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</si>
  <si>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</si>
  <si>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</si>
  <si>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</si>
  <si>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</si>
  <si>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</si>
  <si>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</si>
  <si>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</si>
  <si>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</si>
  <si>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</si>
  <si>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</si>
  <si>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</si>
  <si>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</si>
  <si>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</si>
  <si>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</si>
  <si>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</si>
  <si>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</si>
  <si>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</si>
  <si>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</si>
  <si>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</si>
  <si>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</si>
  <si>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</si>
  <si>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</si>
  <si>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</si>
  <si>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</si>
  <si>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</si>
  <si>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</si>
  <si>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</si>
  <si>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</si>
  <si>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</si>
  <si>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</si>
  <si>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</si>
  <si>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</si>
  <si>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</si>
  <si>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</si>
  <si>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</si>
  <si>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</si>
  <si>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</si>
  <si>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</si>
  <si>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</si>
  <si>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</si>
  <si>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</si>
  <si>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</si>
  <si>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</si>
  <si>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</si>
  <si>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</si>
  <si>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</si>
  <si>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</si>
  <si>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</si>
  <si>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</si>
  <si>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</si>
  <si>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</si>
  <si>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</si>
  <si>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</si>
  <si>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</si>
  <si>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</si>
  <si>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</si>
  <si>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</si>
  <si>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</si>
  <si>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</si>
  <si>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</si>
  <si>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</si>
  <si>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</si>
  <si>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</si>
  <si>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</si>
  <si>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</si>
  <si>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</si>
  <si>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</si>
  <si>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</si>
  <si>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</si>
  <si>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</si>
  <si>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</si>
  <si>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</si>
  <si>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</si>
  <si>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</si>
  <si>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</si>
  <si>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</si>
  <si>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</si>
  <si>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</si>
  <si>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</si>
  <si>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</si>
  <si>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</si>
  <si>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</si>
  <si>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</si>
  <si>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</si>
  <si>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</si>
  <si>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</si>
  <si>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</si>
  <si>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</si>
  <si>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</si>
  <si>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</si>
  <si>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</si>
  <si>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</si>
  <si>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</si>
  <si>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</si>
  <si>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</si>
  <si>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</si>
  <si>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</si>
  <si>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</si>
  <si>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</si>
  <si>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</si>
  <si>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</si>
  <si>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</si>
  <si>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</si>
  <si>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</si>
  <si>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</si>
  <si>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</si>
  <si>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</si>
  <si>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</si>
  <si>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</si>
  <si>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</si>
  <si>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</si>
  <si>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</si>
  <si>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</si>
  <si>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</si>
  <si>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</si>
  <si>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</si>
  <si>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</si>
  <si>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</si>
  <si>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</si>
  <si>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</si>
  <si>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</si>
  <si>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</si>
  <si>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</si>
  <si>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</si>
  <si>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</si>
  <si>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</si>
  <si>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</si>
  <si>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</si>
  <si>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</si>
  <si>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</si>
  <si>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</si>
  <si>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</si>
  <si>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</si>
  <si>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</si>
  <si>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</si>
  <si>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</si>
  <si>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</si>
  <si>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</si>
  <si>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</si>
  <si>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</si>
  <si>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</si>
  <si>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</si>
  <si>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</si>
  <si>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</si>
  <si>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</si>
  <si>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</si>
  <si>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</si>
  <si>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</si>
  <si>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</si>
  <si>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</si>
  <si>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</si>
  <si>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</si>
  <si>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</si>
  <si>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</si>
  <si>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</si>
  <si>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</si>
  <si>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</si>
  <si>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</si>
  <si>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</si>
  <si>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</si>
  <si>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</si>
  <si>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</si>
  <si>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</si>
  <si>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</si>
  <si>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</si>
  <si>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</si>
  <si>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</si>
  <si>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</si>
  <si>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</si>
  <si>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</si>
  <si>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</si>
  <si>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</si>
  <si>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</si>
  <si>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</si>
  <si>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</si>
  <si>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</si>
  <si>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</si>
  <si>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</si>
  <si>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</si>
  <si>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</si>
  <si>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</si>
  <si>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</si>
  <si>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</si>
  <si>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</si>
  <si>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</si>
  <si>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</si>
  <si>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</si>
  <si>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</si>
  <si>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</si>
  <si>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</si>
  <si>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</si>
  <si>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</si>
  <si>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</si>
  <si>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</si>
  <si>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</si>
  <si>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</si>
  <si>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</si>
  <si>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</si>
  <si>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</si>
  <si>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</si>
  <si>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</si>
  <si>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</si>
  <si>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</si>
  <si>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</si>
  <si>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</si>
  <si>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</si>
  <si>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</si>
  <si>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</si>
  <si>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</si>
  <si>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</si>
  <si>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</si>
  <si>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</si>
  <si>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</si>
  <si>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</si>
  <si>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</si>
  <si>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</si>
  <si>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</si>
  <si>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</si>
  <si>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</si>
  <si>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</si>
  <si>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</si>
  <si>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</si>
  <si>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</si>
  <si>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</si>
  <si>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</si>
  <si>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</si>
  <si>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</si>
  <si>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</si>
  <si>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</si>
  <si>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</si>
  <si>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</si>
  <si>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</si>
  <si>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</si>
  <si>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</si>
  <si>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</si>
  <si>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</si>
  <si>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</si>
  <si>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</si>
  <si>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</si>
  <si>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</si>
  <si>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</si>
  <si>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</si>
  <si>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</si>
  <si>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</si>
  <si>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</si>
  <si>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</si>
  <si>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</si>
  <si>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</si>
  <si>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</si>
  <si>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</si>
  <si>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</si>
  <si>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</si>
  <si>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</si>
  <si>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</si>
  <si>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</si>
  <si>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</si>
  <si>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</si>
  <si>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</si>
  <si>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</si>
  <si>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</si>
  <si>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</si>
  <si>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</si>
  <si>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</si>
  <si>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</si>
  <si>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</si>
  <si>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</si>
  <si>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</si>
  <si>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</si>
  <si>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</si>
  <si>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</si>
  <si>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</si>
  <si>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</si>
  <si>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</si>
  <si>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</si>
  <si>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</si>
  <si>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</si>
  <si>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</si>
  <si>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</si>
  <si>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</si>
  <si>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</si>
  <si>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</si>
  <si>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</si>
  <si>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</si>
  <si>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</si>
  <si>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</si>
  <si>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</si>
  <si>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</si>
  <si>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</si>
  <si>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</si>
  <si>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</si>
  <si>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</si>
  <si>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</si>
  <si>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</si>
  <si>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</si>
  <si>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</si>
  <si>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</si>
  <si>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</si>
  <si>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</si>
  <si>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</si>
  <si>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</si>
  <si>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</si>
  <si>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</si>
  <si>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</si>
  <si>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</si>
  <si>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</si>
  <si>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</si>
  <si>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</si>
  <si>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</si>
  <si>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</si>
  <si>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</si>
  <si>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</si>
  <si>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</si>
  <si>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</si>
  <si>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</si>
  <si>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</si>
  <si>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</si>
  <si>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</si>
  <si>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</si>
  <si>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</si>
  <si>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</si>
  <si>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</si>
  <si>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</si>
  <si>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</si>
  <si>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Nº de Trabajadores afectados</t>
  </si>
  <si>
    <t>Nº Total de Solicitudes</t>
  </si>
  <si>
    <t>Total Isla de Tenerife</t>
  </si>
  <si>
    <t>Buenavista</t>
  </si>
  <si>
    <t>Granadilla</t>
  </si>
  <si>
    <t>Güimar</t>
  </si>
  <si>
    <t>La Laguna</t>
  </si>
  <si>
    <t>La Matanza</t>
  </si>
  <si>
    <t>Vilaflor</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</si>
  <si>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</si>
  <si>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</si>
  <si>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</si>
  <si>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</si>
  <si>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</si>
  <si>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</si>
  <si>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</si>
  <si>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</si>
  <si>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</si>
  <si>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</si>
  <si>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</si>
  <si>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</si>
  <si>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</si>
  <si>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</si>
  <si>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</si>
  <si>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</si>
  <si>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</si>
  <si>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</si>
  <si>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</si>
  <si>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</si>
  <si>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</si>
  <si>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</si>
  <si>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</si>
  <si>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</si>
  <si>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</si>
  <si>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</si>
  <si>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2020</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</si>
  <si>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</si>
  <si>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</si>
  <si>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</si>
  <si>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</si>
  <si>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</si>
  <si>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</si>
  <si>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</si>
  <si>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</si>
  <si>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</si>
  <si>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</si>
  <si>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</si>
  <si>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</si>
  <si>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</si>
  <si>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</si>
  <si>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</si>
  <si>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</si>
  <si>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</si>
  <si>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</si>
  <si>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</si>
  <si>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</si>
  <si>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</si>
  <si>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</si>
  <si>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</si>
  <si>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</si>
  <si>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</si>
  <si>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</si>
  <si>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</si>
  <si>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</si>
  <si>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</si>
  <si>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</si>
  <si>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</si>
  <si>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</si>
  <si>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</si>
  <si>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</si>
  <si>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</si>
  <si>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</si>
  <si>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</si>
  <si>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</si>
  <si>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</si>
  <si>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</si>
  <si>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</si>
  <si>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</si>
  <si>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</si>
  <si>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</si>
  <si>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</si>
  <si>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</si>
  <si>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</si>
  <si>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</si>
  <si>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</si>
  <si>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</si>
  <si>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</si>
  <si>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</si>
  <si>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</si>
  <si>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</si>
  <si>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</si>
  <si>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</si>
  <si>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</si>
  <si>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</si>
  <si>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</si>
  <si>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</si>
  <si>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</si>
  <si>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</si>
  <si>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</si>
  <si>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</si>
  <si>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</si>
  <si>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</si>
  <si>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Var 2021/2020 %</t>
  </si>
  <si>
    <r>
      <t xml:space="preserve">Evolución anual del Paro registrado en Canarias 
</t>
    </r>
    <r>
      <rPr>
        <b/>
        <sz val="9"/>
        <rFont val="Arial"/>
        <family val="2"/>
      </rPr>
      <t>(a enero de cada año)</t>
    </r>
  </si>
  <si>
    <t>Variación 2021/2020%</t>
  </si>
  <si>
    <t>ADEJE</t>
  </si>
  <si>
    <t>ARAFO</t>
  </si>
  <si>
    <t>ARICO</t>
  </si>
  <si>
    <t>ARONA</t>
  </si>
  <si>
    <t>BUENAVISTA</t>
  </si>
  <si>
    <t>CANDELARIA</t>
  </si>
  <si>
    <t>EL ROSARIO</t>
  </si>
  <si>
    <t>EL SAUZAL</t>
  </si>
  <si>
    <t>EL TANQUE</t>
  </si>
  <si>
    <t>FASNIA</t>
  </si>
  <si>
    <t>GARACHICO</t>
  </si>
  <si>
    <t>GRANADILLA</t>
  </si>
  <si>
    <t>GUIA DE ISORA</t>
  </si>
  <si>
    <t>GUIMAR</t>
  </si>
  <si>
    <t>ICOD DE LOS VINOS</t>
  </si>
  <si>
    <t>LA GUANCHA</t>
  </si>
  <si>
    <t>LA LAGUNA</t>
  </si>
  <si>
    <t>LA MATANZA</t>
  </si>
  <si>
    <t>LA OROTAVA</t>
  </si>
  <si>
    <t>LA VICTORIA</t>
  </si>
  <si>
    <t>LOS REALEJOS</t>
  </si>
  <si>
    <t>LOS SILOS</t>
  </si>
  <si>
    <t>PUERTO DE LA CRUZ</t>
  </si>
  <si>
    <t>SAN JUAN DE LA RAMBLA</t>
  </si>
  <si>
    <t>SAN MIGUEL DE ABONA</t>
  </si>
  <si>
    <t>SANTA CRUZ DE TENERIFE</t>
  </si>
  <si>
    <t>SANTA URSULA</t>
  </si>
  <si>
    <t>SANTIAGO DEL TEIDE</t>
  </si>
  <si>
    <t>TACORONTE</t>
  </si>
  <si>
    <t>TEGUESTE</t>
  </si>
  <si>
    <t>VILAFLOR</t>
  </si>
  <si>
    <t xml:space="preserve">      2021 Febrero</t>
  </si>
  <si>
    <t>2021/20(%)</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</si>
  <si>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</si>
  <si>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</si>
  <si>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</si>
  <si>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</si>
  <si>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</si>
  <si>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</si>
  <si>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Acumulado</t>
  </si>
  <si>
    <t>Mensual</t>
  </si>
  <si>
    <t>HOSTELERÍA</t>
  </si>
  <si>
    <t>DESCONOCIDO</t>
  </si>
  <si>
    <t>COMERCIO AL POR MAYOR Y AL POR MENOR;  REPARACIÓN DE VEHÍCULOS DE MOTOR Y MOTOCICLETAS</t>
  </si>
  <si>
    <t>TRANSPORTE Y ALMACENAMIENTO</t>
  </si>
  <si>
    <t>ACTIVIDADES SANITARIAS Y DE SERVICIOS SOCIALES</t>
  </si>
  <si>
    <t>ACTIVIDADES ADMINISTRATIVAS Y SERVICIOS AUXILIARES</t>
  </si>
  <si>
    <t>ACTIVIDADES ARTÍSTICAS RECREATIVAS Y DE ENTRETENIMIENTO</t>
  </si>
  <si>
    <t>INDUSTRIA MANUFACTURERA</t>
  </si>
  <si>
    <t>OTROS SERVICIOS</t>
  </si>
  <si>
    <t>CONSTRUCCIÓN</t>
  </si>
  <si>
    <t>ACTIVIDADES PROFESIONALES, CIENTÍFICAS Y TÉCNICAS</t>
  </si>
  <si>
    <t>EDUCACIÓN</t>
  </si>
  <si>
    <t>INFORMACIÓN Y COMUNICACIONES</t>
  </si>
  <si>
    <t>AGRICULTURA, GANADERÍA, SILVICULTURA Y PESCA</t>
  </si>
  <si>
    <t>ACTIVIDADES INMOBILIARIAS</t>
  </si>
  <si>
    <t>SUMINISTRO DE AGUA, ACTIVIDADES DE SANEAMIENTO GESTIÓN DE RESIDUOS Y DESCONTAMINACIÓN</t>
  </si>
  <si>
    <t>ACTIVIDADES FINANCIERAS Y DE SEGUROS</t>
  </si>
  <si>
    <t>SUMINISTRO DE ENERGIA ELECTRICA, GAS, VAPOR Y AIRE ACONDICIONADO</t>
  </si>
  <si>
    <t>ADMINISTRACIÓN PÚBLICA Y DEFENSA;  SEGURIDAD SOCIAL OBLIGATORIA</t>
  </si>
  <si>
    <t>ACTIVIDADES DE ORGANIZACIONES Y ORGANISMOS EXTRATERRITORIALES</t>
  </si>
  <si>
    <t>INDUSTRIAS EXTRACTIVAS</t>
  </si>
  <si>
    <t>ACTIVIDADES DE LOS HOGARES COMO EMPLEADORES DE PERSONAL DOMÉSTICO; 
ACTIVIDADES DE LOS HOGARES COMO PRODUCTORES DE BIENES Y SERVICIOS PARA USO PROPIO</t>
  </si>
  <si>
    <t>Actividad Económica</t>
  </si>
  <si>
    <t>Expedientes de Regulación Temporal de Empleo en la Isla de Tenerife por Municipios</t>
  </si>
  <si>
    <t>Expedientes de Regulación Temporal de Empleo en la Isla de Tenerife según actividad económica</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</si>
  <si>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La información geográfica de las solicitudes hacen referencia a la localización de la empresa y no a la del centro de trabajo. La información sobre los trabajadores es la que aparece en las solicitudes en el momento de presentación de las mismas, por lo que no se tiene en cuenta las posibles subsanaciones que se hayan podido realizar o los posibles cambios que pudieran ocurrir durante la tramitación. No todas las solicitudes tienen información explotable sobre el número de trabajadores, la actividad económica, isla y/o municipio.
​Fuente de datos DGT (PLATEA Y PLATINO). Procesamiento de los datos OBECAN.​
Datos provisionales. La información mostrada puede ser objeto de revisión y/o subsanación en las sucesivas actualizaciones.</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</si>
  <si>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</si>
  <si>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</si>
  <si>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</si>
  <si>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</si>
  <si>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Datos PROVISIONALES acumulados hasta el 25 de Mayo 2021</t>
  </si>
  <si>
    <t>Victoria (La)</t>
  </si>
  <si>
    <t xml:space="preserve">Sauzal (El) </t>
  </si>
  <si>
    <t xml:space="preserve">Tanque (El) </t>
  </si>
  <si>
    <t>Telecomunicaciones</t>
  </si>
  <si>
    <t>Programación, consultoría y otras actividades relacionadas con la informática; servicios de información</t>
  </si>
  <si>
    <t>Investigación y desarrollo</t>
  </si>
  <si>
    <t>Actividades de servicios sociales</t>
  </si>
  <si>
    <t>ZONA 1</t>
  </si>
  <si>
    <t>ZONA 2</t>
  </si>
  <si>
    <t>ZONA 3</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</si>
  <si>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</si>
  <si>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</si>
  <si>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</si>
  <si>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</si>
  <si>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</si>
  <si>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</si>
  <si>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</si>
  <si>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</si>
  <si>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</si>
  <si>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</si>
  <si>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</si>
  <si>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</si>
  <si>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</si>
  <si>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</si>
  <si>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</si>
  <si>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</si>
  <si>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</si>
  <si>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</si>
  <si>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</si>
  <si>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</si>
  <si>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</si>
  <si>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</si>
  <si>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</si>
  <si>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</si>
  <si>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</si>
  <si>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</si>
  <si>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</si>
  <si>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</si>
  <si>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</si>
  <si>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</si>
  <si>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</si>
  <si>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</si>
  <si>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</si>
  <si>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</si>
  <si>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</si>
  <si>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2020</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</si>
  <si>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</si>
  <si>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</si>
  <si>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</si>
  <si>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</si>
  <si>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</si>
  <si>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Total 2021</t>
  </si>
  <si>
    <t xml:space="preserve">      2021 Diciembre</t>
  </si>
  <si>
    <r>
      <t>Empresas Inscritas</t>
    </r>
    <r>
      <rPr>
        <b/>
        <sz val="16"/>
        <color rgb="FFFF0000"/>
        <rFont val="Arial"/>
        <family val="2"/>
      </rPr>
      <t>*</t>
    </r>
  </si>
  <si>
    <t xml:space="preserve">      2022 Enero</t>
  </si>
  <si>
    <t>Paro 2022</t>
  </si>
  <si>
    <t>Variación 2022/2021%</t>
  </si>
  <si>
    <t>Contratos 2022</t>
  </si>
  <si>
    <t>Var 2022/2021 %</t>
  </si>
  <si>
    <t>Evolución Mensual Indice de Precios de Consumo. Base 2021. Provincia Santa Cruz de Tenerife</t>
  </si>
  <si>
    <t>E.Media</t>
  </si>
  <si>
    <t>2022/21(%)</t>
  </si>
  <si>
    <t>2021/20</t>
  </si>
  <si>
    <t>2022/21</t>
  </si>
  <si>
    <t xml:space="preserve">      2022 Febrero</t>
  </si>
  <si>
    <t xml:space="preserve">      2022 Marzo</t>
  </si>
  <si>
    <t xml:space="preserve">Afiliaciones Residentes </t>
  </si>
  <si>
    <t>Mayo 2021 (ERTES  provincias Mar22)</t>
  </si>
  <si>
    <t xml:space="preserve">      2022 Abril</t>
  </si>
  <si>
    <t xml:space="preserve">    2022M04</t>
  </si>
  <si>
    <t xml:space="preserve">* Datos de afiliados provisionales (P)
* Datos de afiliaciones residentes actualizados a Marzo 2022 como último dato disponible en la fuente
</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</si>
  <si>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</si>
  <si>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</si>
  <si>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</si>
  <si>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</si>
  <si>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</si>
  <si>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</si>
  <si>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</si>
  <si>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</si>
  <si>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</si>
  <si>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</si>
  <si>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</si>
  <si>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</si>
  <si>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Evolución del PIB a precios de mercado  de Canarias a primer trimestre de cada año.</t>
  </si>
  <si>
    <t>Como se observa en el gráfico la población de la Isla de Tenerife se ha incrementado en los últimos 10 años en 34.064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t>
  </si>
  <si>
    <t>Enero 2023</t>
  </si>
  <si>
    <t>Total 2022</t>
  </si>
  <si>
    <t>%Var. 2022/21</t>
  </si>
  <si>
    <t>Paro 2023</t>
  </si>
  <si>
    <t>Variación 2022/2020%</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</si>
  <si>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</si>
  <si>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</si>
  <si>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</si>
  <si>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</si>
  <si>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</si>
  <si>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</si>
  <si>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</si>
  <si>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</si>
  <si>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</si>
  <si>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</si>
  <si>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</si>
  <si>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</si>
  <si>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</si>
  <si>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2019</t>
  </si>
  <si>
    <t>2020</t>
  </si>
  <si>
    <t>2021</t>
  </si>
  <si>
    <t>2022</t>
  </si>
  <si>
    <t>2023</t>
  </si>
  <si>
    <t>AÑOS</t>
  </si>
  <si>
    <t>Contratos 2023</t>
  </si>
  <si>
    <t>Var 2022/2020 %</t>
  </si>
  <si>
    <t>Var 2023/2022 %</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</si>
  <si>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2020,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y el impacto causado por la crisis del COVID19 durante el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primer trimestre de 2021 con un -13,13% debido a los efectos de la pandemia. En el primer trimestre de 2022, se observa una recuperación respecto al año anterior del 12,21%
</t>
  </si>
  <si>
    <t>Año 2022</t>
  </si>
  <si>
    <t xml:space="preserve">    2023M01</t>
  </si>
  <si>
    <t xml:space="preserve">    2022M12</t>
  </si>
  <si>
    <t xml:space="preserve">    2022M11</t>
  </si>
  <si>
    <t xml:space="preserve">    2022M10</t>
  </si>
  <si>
    <t xml:space="preserve">    2022M09</t>
  </si>
  <si>
    <t xml:space="preserve">    2022M08</t>
  </si>
  <si>
    <t xml:space="preserve">    2022M07</t>
  </si>
  <si>
    <t xml:space="preserve">    2022M06</t>
  </si>
  <si>
    <t xml:space="preserve">    2022M05</t>
  </si>
  <si>
    <t>2023/22(%)</t>
  </si>
  <si>
    <t>2021/20%)</t>
  </si>
  <si>
    <t>2023/22</t>
  </si>
  <si>
    <t xml:space="preserve">      2023 Febrero</t>
  </si>
  <si>
    <t xml:space="preserve">    2023M02</t>
  </si>
  <si>
    <t>,</t>
  </si>
  <si>
    <t xml:space="preserve">Los recientes datos de empresas inscirtas a la S.S. según según agragaciones de la actividad económica publicados por el Instituto Canario de Estadística (ISTAC), referidos al mes de febrero de 2023, reflejan un aumento de 63 empresas inscritas menos respecto al mes anterior, una variación entre ambos meses del 0,23%.
</t>
  </si>
  <si>
    <t>Marzo 2023</t>
  </si>
  <si>
    <t xml:space="preserve">    2023M03</t>
  </si>
  <si>
    <t>Variación Interanual 23/22%</t>
  </si>
  <si>
    <t xml:space="preserve">      2023 Marzo</t>
  </si>
  <si>
    <t>Cruceros en tránsito</t>
  </si>
  <si>
    <t>Cruceros que inician/finalizan línea</t>
  </si>
  <si>
    <t>Desembarcos</t>
  </si>
  <si>
    <t>Extranjero</t>
  </si>
  <si>
    <t>Pasajeros</t>
  </si>
  <si>
    <t>Total 2023</t>
  </si>
  <si>
    <t>Tenerife 2022</t>
  </si>
  <si>
    <t>Pasajeros que desembarcaron en la isla de Tenerife por periódos según procedencia.</t>
  </si>
  <si>
    <t>PASAJERO QUE DESEMBARCARON EN LA ISLA DE TENERIFE POR PERIÓDOS SEGÚN PROCEDENCIA.</t>
  </si>
  <si>
    <t>CRUCEROS</t>
  </si>
  <si>
    <t>Paro registrado en la Isla de Tenerife según sectores económicos - Abril 2023</t>
  </si>
  <si>
    <t xml:space="preserve">Los datos registrados a partir del mes de abril 2020 reflejan el impacto extraordinario en el empleo producido por la crisis sanitaria del COVID-19. Este episodio ha cambiado la tendencia en la evolución del paro con que se inició el año 2020, dado que se inició con 91.389 desempleados registrados, aumentandose en Abril hasta los 110.726, comenzando el año 2021 con 122.335 personas desempleadas. 
El mes de Abril de 2023, disminuye a 77.760 personas desempleadas en Tenerife, lo que supone 1.790 empleados más en relación al mes anterior, representando una disminución del 2,3%.  En relación al pasado año (abril de 2022) se observa una disminución de 8.722 personas, lo que supone un descenso del paro de -10,1%.
La distribución por sexos del paro en Tenerife nos indica que el mes de abril de 2023 disminuye el paro respecto al mes anterior, tanto en las mujeres con 785 paradas menos un 1,7%, como en los hombres con 1.005 parados menos un 
2,9%, ambos sexos han disminuido en nivel de desempleo. Sin embargo, el desempleo femenino representa el 57,22% frente al 42,78% del masculino.
</t>
  </si>
  <si>
    <t>Abril 2023</t>
  </si>
  <si>
    <t>Paro registrado en la Isla deTenerife según estudios terminados - Abril 2023</t>
  </si>
  <si>
    <t>Paro registrado en la Isla de Tenerife según ocupaciones - Abril  2023</t>
  </si>
  <si>
    <t>Contratos registrados en la Isla de Tenerife según sectores económicos - Abril 2023</t>
  </si>
  <si>
    <t xml:space="preserve"> Durante el mes de abril de 2023 se observa un descenso en las contrataciones respecto al mes anterior, con 5.129 contratos menos registrados, lo que supone una bajada del 20,1% en las contrataciónes respecto a marzo de 2023.  La variación interanual en el mes de abril de 2023, es del -26,90% respecto a abril de 2022 debido aún a los efectos de la pandemia sobre las contrataciones en dicho mes de 2022. 
En cuanto a la distribución de las contrataciones teniendo en cuenta el sexo, 10.579 fueron firmadas por hombres (51,99%), mientras que fueron contratadas 9.770 mujeres (48,01%), lo que supone una diferencia en las contrataciones por sexo de 809 contratos en favor del sexo masculino. 
Por otro lado, como dato significativo, se observa que de los 20.349 registrados en marzo de 2023, la contratación temporal representó el 50,66%, frente al 47,73% de las contrataciones indefinidas. 
</t>
  </si>
  <si>
    <t>El impacto de la crisis sanitaria por el coronavirus en el mercado laboral no solo ha tenido su reflejo en el incremento del paro, sino también en la reducción de las contrataciones. Si obsevamos la gráfica durante el 2021, se produjo una caída acelerada en las contrataciones desde el mes de abril alcanzado en dicho mes el dato más bajo con una variación interanual en dicho mes del -142,99%. 
Debido a lo anterior, en el mes de abril 2022 se observa una variación interanual del 76,40% respecto a abril 2021. Sin embargo, si comparamos con las contrataciones registradas en abril de 2020 sin los efectos de la pandemia, podemos comprobar que a pesar de tener una variación interanual positiva entre abril 2022 y 2020 del 328,63, los niveles de contratación son muy similares a los registrados con anterioridad a la crisis pandémica.</t>
  </si>
  <si>
    <t>Contratos registrados en la Isla deTenerife según estudios terminados  -  Abril 2023</t>
  </si>
  <si>
    <t>Contratos registrados en la Isla de Tenerife según ocupaciones  - Abril 2023</t>
  </si>
  <si>
    <t xml:space="preserve">    2023M04</t>
  </si>
  <si>
    <t xml:space="preserve">La tasa de variación interanual del IPC en la Provincia de Santa Cruz de Tenerife se sitúa en el 5,6% en marzo de 2023, 1 punto por encima del registrado el mes anterior. La tasa de variación interanual a nivel estatal  toma el valor 4,1%.
La tasa de variación mensual de abril se situó en el 0,8% y deja la variación en lo que va de año en el 2,4%.
</t>
  </si>
  <si>
    <t xml:space="preserve">Los recientes datos provisionales, de afiliaciones según situaciones laborales publicados por el Instituto Canario de Estadística (ISTAC), referidos al mes de abril de 2023, reflejan un aumento de 1.626 afiliaciones respecto al mes anterior de marzo de 2023, una variación entre ambos meses del 0,44%.
</t>
  </si>
  <si>
    <t>2022 Marzo (P)</t>
  </si>
  <si>
    <t>2023 Abril (P)</t>
  </si>
  <si>
    <t>AFILIACIONES EN ALTA POR REGÍMENES, GÉNERO, PROVINCIAS Y COMUNIDADES AUTÓNOMAS A 28 ABRIL 2023</t>
  </si>
  <si>
    <t>SITUACIÓN DE AFILIADOS EN ALTA POR REGÍMENES, PROVINCIAS Y AUTONOMÍAS A 28 ABRIL 2023</t>
  </si>
  <si>
    <t>La Recaudación del IGIC en Canarias en el mes de marzo de 2023, presenta una variación interanual del 23,8, lo que supone un aumento de 73.608.851 € respecto al año anterior.</t>
  </si>
  <si>
    <t>MARZO</t>
  </si>
  <si>
    <t>2023 Primer trimestre</t>
  </si>
  <si>
    <t>Mes de Abril 2023</t>
  </si>
  <si>
    <r>
      <t>Mes de Abril 2023 (P</t>
    </r>
    <r>
      <rPr>
        <b/>
        <sz val="12"/>
        <color rgb="FFFF0000"/>
        <rFont val="Arial"/>
        <family val="2"/>
      </rPr>
      <t>*</t>
    </r>
    <r>
      <rPr>
        <b/>
        <sz val="12"/>
        <color theme="0"/>
        <rFont val="Arial"/>
        <family val="2"/>
      </rPr>
      <t>)</t>
    </r>
  </si>
  <si>
    <t xml:space="preserve">      2023 Abril</t>
  </si>
  <si>
    <t>1º Trimestre 2023</t>
  </si>
  <si>
    <t>La gráfica de la Evolución Mensual de las variables de Empleo en el Sector Turístico, nos muestra una clara divergencia en las tendencias entre ambas curvas creciente en el caso de las demandas de empleo y decreciente en las contrataciones a partir marzo de 2020, como consecuencia de la emergencia sanitaria ocasionada por el nuevo coronavirus y sus efectos directos sobre la economía y en concreto sobre este sector.
La variación interanual en el mes de abril 2023, en el caso de los contratos en el Sector Turístico es del -28,27% respecto a abril 2022, debido a la caída de las contrataciones como consecuencia de la pandemia que afectó especialmente a este sector, que comenzó a mejorar en julio 2020 con la finalización del confinamiento domiciliario el 21 de junio de ese mismo año. 
En el mismo sentido, los demandantes de empleo se reducen un 10,36% respecto a abril 2023.
Esta tendencia favorable en la recuperación del mercado laboral, la podemos observar en la gráfica de la evolución mensual, donde comienza a apreciarse ya una tendencia convergente en las curvas de ambas variables.</t>
  </si>
  <si>
    <t>Indice de Precios de Consumo. Base 2021 Abril 2023</t>
  </si>
  <si>
    <t>2023 primer trimestre</t>
  </si>
  <si>
    <r>
      <rPr>
        <b/>
        <sz val="11"/>
        <rFont val="Calibri"/>
        <family val="2"/>
        <scheme val="minor"/>
      </rPr>
      <t xml:space="preserve">El Producto Interior Bruto (PIB) generado por la economía canaria registró un crecimiento interanual del 7,42% en el primer trimestre de 2023 en comparación con el mismo periodo del año anterior. Este dato, conocido como la variación real del PIB, fue 4 puntos porcentuales superior al registrado por la economía nacional. </t>
    </r>
    <r>
      <rPr>
        <b/>
        <sz val="11"/>
        <color rgb="FFFF0000"/>
        <rFont val="Calibri"/>
        <family val="2"/>
        <scheme val="minor"/>
      </rPr>
      <t xml:space="preserve">
</t>
    </r>
    <r>
      <rPr>
        <b/>
        <sz val="11"/>
        <rFont val="Calibri"/>
        <family val="2"/>
        <scheme val="minor"/>
      </rPr>
      <t xml:space="preserve">
En términos trimestrales, el PIB canario se incrementa un 2,89% en comparación con el cuarto trimestre de 2022, a nivel nacional la economía experimentó un crecimiento del 0,47%.</t>
    </r>
    <r>
      <rPr>
        <b/>
        <sz val="11"/>
        <color rgb="FFFF0000"/>
        <rFont val="Calibri"/>
        <family val="2"/>
        <scheme val="minor"/>
      </rPr>
      <t xml:space="preserve">
</t>
    </r>
  </si>
  <si>
    <t>2023 Abril (p)</t>
  </si>
  <si>
    <t>1º Trimestre 2023
Año 2020</t>
  </si>
  <si>
    <t>El número de personas desempleadas en Canarias al finalizar el mes de abril de 2023 es de 179.692 lo que significa una disminución 3.699 personas con relación al mes anterior, representando una disminución del 2%. En relación al pasado año (abril 2022) se observa una disminución de -19.289 personas, lo que supone una reducción del paro del -9,7%.
La distribución por sexos del paro en Canarias nos indica que disminuye el paro en las mujeres en 1.791 (1,7%), mientras que para los hombres disminuye en 1.908 (2,4%) respecto al mes anterior. En relación al año anterior (abril 2022), en los hombres desciende el paro en -9.521 (11,1%) y en las mujeres disminuye en 9768 (8,7%).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</si>
</sst>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mmm\-yy\ "/>
    <numFmt numFmtId="173" formatCode="#,##0.000\ _€;\-#,##0.000\ _€"/>
    <numFmt numFmtId="174" formatCode="_-* #,##0_-;\-* #,##0_-;_-* &quot;-&quot;??_-;_-@_-"/>
  </numFmts>
  <fonts count="101">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b/>
      <sz val="10"/>
      <color theme="0"/>
      <name val="Calibri"/>
      <family val="2"/>
      <scheme val="minor"/>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amily val="2"/>
    </font>
    <font>
      <b/>
      <sz val="14"/>
      <color rgb="FF000000"/>
      <name val="Calibri"/>
      <family val="2"/>
      <charset val="1"/>
    </font>
    <font>
      <b/>
      <sz val="11"/>
      <color rgb="FF000000"/>
      <name val="Calibri"/>
      <family val="2"/>
      <charset val="1"/>
    </font>
    <font>
      <b/>
      <sz val="14"/>
      <color theme="1"/>
      <name val="Calibri"/>
      <family val="2"/>
      <scheme val="minor"/>
    </font>
  </fonts>
  <fills count="43">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s>
  <borders count="100">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3">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8" fillId="0" borderId="0"/>
    <xf numFmtId="0" fontId="7" fillId="0" borderId="0"/>
    <xf numFmtId="0" fontId="52" fillId="0" borderId="0"/>
    <xf numFmtId="0" fontId="58"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xf numFmtId="164" fontId="7" fillId="0" borderId="0" applyFont="0" applyFill="0" applyBorder="0" applyAlignment="0" applyProtection="0"/>
    <xf numFmtId="0" fontId="7" fillId="0" borderId="0"/>
    <xf numFmtId="0" fontId="97" fillId="0" borderId="0"/>
    <xf numFmtId="0" fontId="7" fillId="0" borderId="0"/>
    <xf numFmtId="0" fontId="5" fillId="0" borderId="0"/>
    <xf numFmtId="9" fontId="7" fillId="0" borderId="0" applyFont="0" applyFill="0" applyBorder="0" applyAlignment="0" applyProtection="0"/>
    <xf numFmtId="9" fontId="7" fillId="0" borderId="0" applyFont="0" applyFill="0" applyBorder="0" applyAlignment="0" applyProtection="0"/>
    <xf numFmtId="43" fontId="5" fillId="0" borderId="0" applyFont="0" applyFill="0" applyBorder="0" applyAlignment="0" applyProtection="0"/>
  </cellStyleXfs>
  <cellXfs count="649">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17" fontId="13" fillId="14" borderId="0" xfId="0" applyNumberFormat="1" applyFont="1" applyFill="1"/>
    <xf numFmtId="3" fontId="13" fillId="0" borderId="0" xfId="0" applyNumberFormat="1" applyFo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17" fillId="0" borderId="0" xfId="14" applyFont="1" applyAlignment="1">
      <alignment vertical="center" wrapText="1"/>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0" fillId="28" borderId="35" xfId="17" applyNumberFormat="1" applyFont="1" applyFill="1" applyBorder="1" applyAlignment="1">
      <alignment horizontal="center" vertical="center" wrapText="1"/>
    </xf>
    <xf numFmtId="0" fontId="40" fillId="27" borderId="35" xfId="17" applyNumberFormat="1" applyFont="1" applyFill="1" applyBorder="1" applyAlignment="1">
      <alignment horizontal="center" vertical="center" wrapText="1"/>
    </xf>
    <xf numFmtId="0" fontId="41" fillId="17" borderId="0" xfId="17" quotePrefix="1" applyFont="1" applyFill="1" applyAlignment="1"/>
    <xf numFmtId="0" fontId="41" fillId="0" borderId="0" xfId="17" applyNumberFormat="1" applyFont="1" applyBorder="1" applyAlignment="1"/>
    <xf numFmtId="0" fontId="41" fillId="17" borderId="0" xfId="17" quotePrefix="1" applyFont="1" applyFill="1" applyBorder="1" applyAlignment="1">
      <alignment horizontal="left"/>
    </xf>
    <xf numFmtId="0" fontId="42" fillId="0" borderId="0" xfId="17" applyFont="1"/>
    <xf numFmtId="3" fontId="42" fillId="28" borderId="28" xfId="17" applyNumberFormat="1" applyFont="1" applyFill="1" applyBorder="1" applyAlignment="1"/>
    <xf numFmtId="3" fontId="42" fillId="23" borderId="22" xfId="17" applyNumberFormat="1" applyFont="1" applyFill="1" applyBorder="1" applyAlignment="1"/>
    <xf numFmtId="3" fontId="42" fillId="23" borderId="23" xfId="17" applyNumberFormat="1" applyFont="1" applyFill="1" applyBorder="1" applyAlignment="1"/>
    <xf numFmtId="3" fontId="42" fillId="23" borderId="23" xfId="17" applyNumberFormat="1" applyFont="1" applyFill="1" applyBorder="1" applyAlignment="1" applyProtection="1"/>
    <xf numFmtId="3" fontId="42" fillId="23" borderId="24" xfId="17" applyNumberFormat="1" applyFont="1" applyFill="1" applyBorder="1" applyAlignment="1"/>
    <xf numFmtId="3" fontId="42" fillId="28" borderId="29" xfId="17" applyNumberFormat="1" applyFont="1" applyFill="1" applyBorder="1" applyAlignment="1"/>
    <xf numFmtId="3" fontId="42" fillId="23" borderId="31" xfId="17" applyNumberFormat="1" applyFont="1" applyFill="1" applyBorder="1" applyAlignment="1"/>
    <xf numFmtId="3" fontId="42" fillId="23" borderId="32" xfId="17" applyNumberFormat="1" applyFont="1" applyFill="1" applyBorder="1" applyAlignment="1"/>
    <xf numFmtId="3" fontId="42" fillId="23" borderId="32" xfId="17" applyNumberFormat="1" applyFont="1" applyFill="1" applyBorder="1" applyAlignment="1" applyProtection="1"/>
    <xf numFmtId="3" fontId="42" fillId="23" borderId="33" xfId="17" applyNumberFormat="1" applyFont="1" applyFill="1" applyBorder="1" applyAlignment="1"/>
    <xf numFmtId="3" fontId="40" fillId="28" borderId="29" xfId="17" applyNumberFormat="1" applyFont="1" applyFill="1" applyBorder="1" applyAlignment="1"/>
    <xf numFmtId="3" fontId="40" fillId="23" borderId="31" xfId="17" applyNumberFormat="1" applyFont="1" applyFill="1" applyBorder="1" applyAlignment="1"/>
    <xf numFmtId="3" fontId="40" fillId="23" borderId="32" xfId="17" applyNumberFormat="1" applyFont="1" applyFill="1" applyBorder="1" applyAlignment="1"/>
    <xf numFmtId="3" fontId="40" fillId="23" borderId="32" xfId="17" applyNumberFormat="1" applyFont="1" applyFill="1" applyBorder="1" applyAlignment="1" applyProtection="1"/>
    <xf numFmtId="3" fontId="40" fillId="23" borderId="33" xfId="17" applyNumberFormat="1" applyFont="1" applyFill="1" applyBorder="1" applyAlignment="1"/>
    <xf numFmtId="3" fontId="40"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3" fillId="9" borderId="37" xfId="0" applyNumberFormat="1" applyFont="1" applyFill="1" applyBorder="1" applyAlignment="1">
      <alignment horizontal="right"/>
    </xf>
    <xf numFmtId="0" fontId="46" fillId="0" borderId="0" xfId="0" applyFont="1" applyAlignment="1">
      <alignment horizontal="center" vertical="center"/>
    </xf>
    <xf numFmtId="0" fontId="46" fillId="0" borderId="0" xfId="0" applyFont="1"/>
    <xf numFmtId="0" fontId="44" fillId="0" borderId="0" xfId="14" applyFont="1" applyAlignment="1">
      <alignment vertical="center" wrapText="1"/>
    </xf>
    <xf numFmtId="0" fontId="50"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1" fillId="0" borderId="0" xfId="0" applyFont="1"/>
    <xf numFmtId="3" fontId="7" fillId="0" borderId="0" xfId="0" applyNumberFormat="1" applyFont="1" applyFill="1" applyBorder="1" applyAlignment="1">
      <alignment horizontal="right"/>
    </xf>
    <xf numFmtId="3" fontId="52" fillId="0" borderId="0" xfId="0" applyNumberFormat="1" applyFont="1" applyFill="1" applyBorder="1" applyAlignment="1">
      <alignment horizontal="right"/>
    </xf>
    <xf numFmtId="0" fontId="46"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2" fillId="0" borderId="0" xfId="0" applyNumberFormat="1" applyFont="1" applyFill="1" applyBorder="1"/>
    <xf numFmtId="3" fontId="7" fillId="0" borderId="0" xfId="0" applyNumberFormat="1" applyFont="1" applyFill="1" applyBorder="1"/>
    <xf numFmtId="0" fontId="52" fillId="0" borderId="0" xfId="0" applyNumberFormat="1" applyFont="1" applyFill="1" applyBorder="1" applyAlignment="1">
      <alignment horizontal="right"/>
    </xf>
    <xf numFmtId="0" fontId="51" fillId="0" borderId="0" xfId="0" applyFont="1" applyFill="1" applyBorder="1"/>
    <xf numFmtId="0" fontId="53" fillId="0" borderId="0" xfId="0" applyFont="1" applyFill="1" applyBorder="1"/>
    <xf numFmtId="0" fontId="51" fillId="32" borderId="0" xfId="0" applyFont="1" applyFill="1"/>
    <xf numFmtId="3" fontId="14" fillId="32" borderId="0" xfId="0" applyNumberFormat="1" applyFont="1" applyFill="1"/>
    <xf numFmtId="0" fontId="51"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5" fillId="35" borderId="0" xfId="0" applyFont="1" applyFill="1" applyBorder="1" applyAlignment="1">
      <alignment horizontal="center" vertical="center" wrapText="1"/>
    </xf>
    <xf numFmtId="0" fontId="55" fillId="35" borderId="0" xfId="0" applyFont="1" applyFill="1" applyBorder="1" applyAlignment="1">
      <alignment horizontal="center" vertical="center"/>
    </xf>
    <xf numFmtId="0" fontId="57"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6" fillId="36" borderId="0" xfId="0" applyFont="1" applyFill="1" applyBorder="1" applyAlignment="1">
      <alignment horizontal="center" vertical="center" wrapText="1"/>
    </xf>
    <xf numFmtId="0" fontId="56"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3" fillId="37" borderId="0" xfId="0" applyFont="1" applyFill="1"/>
    <xf numFmtId="0" fontId="64" fillId="37" borderId="0" xfId="0" applyFont="1" applyFill="1" applyBorder="1" applyAlignment="1"/>
    <xf numFmtId="0" fontId="0" fillId="0" borderId="0" xfId="0" applyAlignment="1">
      <alignment horizontal="center" vertical="center" wrapText="1"/>
    </xf>
    <xf numFmtId="0" fontId="69" fillId="38" borderId="0" xfId="0" applyFont="1" applyFill="1" applyAlignment="1">
      <alignment horizontal="center" vertical="center" wrapText="1"/>
    </xf>
    <xf numFmtId="0" fontId="69" fillId="39" borderId="0" xfId="0" applyFont="1" applyFill="1" applyAlignment="1">
      <alignment horizontal="center" vertical="center" wrapText="1"/>
    </xf>
    <xf numFmtId="3" fontId="70" fillId="38" borderId="0" xfId="0" applyNumberFormat="1" applyFont="1" applyFill="1"/>
    <xf numFmtId="0" fontId="68" fillId="14" borderId="0" xfId="0" applyFont="1" applyFill="1" applyAlignment="1">
      <alignment horizontal="left" indent="1"/>
    </xf>
    <xf numFmtId="0" fontId="69" fillId="39" borderId="0" xfId="0" applyFont="1" applyFill="1" applyAlignment="1">
      <alignment horizontal="left" indent="1"/>
    </xf>
    <xf numFmtId="49" fontId="10" fillId="0" borderId="0" xfId="0" applyNumberFormat="1" applyFont="1" applyFill="1" applyBorder="1" applyAlignment="1">
      <alignment horizontal="left"/>
    </xf>
    <xf numFmtId="0" fontId="71"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13" fillId="0" borderId="6" xfId="0" applyNumberFormat="1" applyFont="1" applyBorder="1"/>
    <xf numFmtId="3" fontId="29" fillId="0" borderId="0" xfId="17" applyNumberFormat="1" applyFont="1" applyBorder="1" applyAlignment="1"/>
    <xf numFmtId="3" fontId="73" fillId="40" borderId="0" xfId="0" applyNumberFormat="1" applyFont="1" applyFill="1" applyBorder="1" applyAlignment="1"/>
    <xf numFmtId="3" fontId="72"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6"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5" xfId="6" applyFont="1" applyFill="1" applyBorder="1" applyAlignment="1">
      <alignment horizontal="center" vertical="center"/>
    </xf>
    <xf numFmtId="0" fontId="37" fillId="31" borderId="55" xfId="6" applyFont="1" applyFill="1" applyBorder="1" applyAlignment="1">
      <alignment horizontal="center" vertical="center"/>
    </xf>
    <xf numFmtId="0" fontId="7" fillId="0" borderId="57" xfId="6" applyNumberFormat="1" applyFont="1" applyBorder="1" applyAlignment="1">
      <alignment horizontal="right"/>
    </xf>
    <xf numFmtId="0" fontId="7" fillId="0" borderId="58" xfId="6" applyNumberFormat="1" applyFont="1" applyBorder="1" applyAlignment="1">
      <alignment horizontal="right"/>
    </xf>
    <xf numFmtId="0" fontId="10" fillId="0" borderId="59" xfId="6" applyNumberFormat="1" applyFont="1" applyBorder="1" applyAlignment="1">
      <alignment horizontal="right"/>
    </xf>
    <xf numFmtId="0" fontId="7" fillId="0" borderId="60" xfId="6" applyNumberFormat="1" applyFont="1" applyBorder="1" applyAlignment="1">
      <alignment horizontal="right"/>
    </xf>
    <xf numFmtId="0" fontId="7" fillId="0" borderId="61" xfId="6" applyNumberFormat="1" applyFont="1" applyBorder="1" applyAlignment="1">
      <alignment horizontal="right"/>
    </xf>
    <xf numFmtId="0" fontId="10" fillId="0" borderId="60" xfId="6" applyNumberFormat="1" applyFont="1" applyBorder="1" applyAlignment="1">
      <alignment horizontal="right"/>
    </xf>
    <xf numFmtId="0" fontId="10" fillId="0" borderId="61" xfId="6" applyNumberFormat="1" applyFont="1" applyBorder="1" applyAlignment="1">
      <alignment horizontal="right"/>
    </xf>
    <xf numFmtId="4" fontId="10" fillId="0" borderId="63" xfId="6" applyNumberFormat="1" applyFont="1" applyBorder="1" applyAlignment="1">
      <alignment horizontal="right"/>
    </xf>
    <xf numFmtId="0" fontId="10" fillId="0" borderId="63" xfId="6" applyNumberFormat="1" applyFont="1" applyBorder="1" applyAlignment="1">
      <alignment horizontal="right"/>
    </xf>
    <xf numFmtId="0" fontId="10" fillId="0" borderId="64" xfId="6" applyNumberFormat="1" applyFont="1" applyBorder="1" applyAlignment="1">
      <alignment horizontal="right"/>
    </xf>
    <xf numFmtId="0" fontId="7" fillId="0" borderId="56" xfId="6" applyNumberFormat="1" applyFont="1" applyBorder="1" applyAlignment="1">
      <alignment horizontal="right"/>
    </xf>
    <xf numFmtId="0" fontId="7" fillId="0" borderId="59" xfId="6" applyNumberFormat="1" applyFont="1" applyBorder="1" applyAlignment="1">
      <alignment horizontal="right"/>
    </xf>
    <xf numFmtId="0" fontId="10" fillId="0" borderId="62" xfId="6" applyNumberFormat="1" applyFont="1" applyBorder="1" applyAlignment="1">
      <alignment horizontal="right"/>
    </xf>
    <xf numFmtId="0" fontId="7" fillId="0" borderId="71" xfId="0" applyNumberFormat="1" applyFont="1" applyBorder="1" applyAlignment="1">
      <alignment horizontal="right"/>
    </xf>
    <xf numFmtId="0" fontId="7" fillId="0" borderId="72" xfId="0" applyNumberFormat="1" applyFont="1" applyBorder="1" applyAlignment="1">
      <alignment horizontal="right"/>
    </xf>
    <xf numFmtId="0" fontId="7" fillId="0" borderId="73" xfId="0" applyNumberFormat="1" applyFont="1" applyBorder="1" applyAlignment="1">
      <alignment horizontal="right"/>
    </xf>
    <xf numFmtId="0" fontId="7" fillId="0" borderId="74"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40" fillId="27" borderId="36" xfId="17" applyNumberFormat="1" applyFont="1" applyFill="1" applyBorder="1" applyAlignment="1">
      <alignment horizontal="center" vertical="center" wrapText="1"/>
    </xf>
    <xf numFmtId="0" fontId="7" fillId="0" borderId="0" xfId="6"/>
    <xf numFmtId="0" fontId="69" fillId="14" borderId="0" xfId="0" applyFont="1" applyFill="1" applyAlignment="1">
      <alignment horizontal="left" indent="1"/>
    </xf>
    <xf numFmtId="0" fontId="74"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3" fontId="65" fillId="0" borderId="22" xfId="6" applyNumberFormat="1" applyFont="1" applyBorder="1" applyAlignment="1">
      <alignment horizontal="right"/>
    </xf>
    <xf numFmtId="3" fontId="65" fillId="0" borderId="23" xfId="6" applyNumberFormat="1" applyFont="1" applyBorder="1" applyAlignment="1">
      <alignment horizontal="right"/>
    </xf>
    <xf numFmtId="3" fontId="65" fillId="0" borderId="31" xfId="6" applyNumberFormat="1" applyFont="1" applyBorder="1" applyAlignment="1">
      <alignment horizontal="right"/>
    </xf>
    <xf numFmtId="3" fontId="65" fillId="0" borderId="32" xfId="6" applyNumberFormat="1" applyFont="1" applyBorder="1" applyAlignment="1">
      <alignment horizontal="right"/>
    </xf>
    <xf numFmtId="0" fontId="65" fillId="0" borderId="32" xfId="6" applyNumberFormat="1" applyFont="1" applyBorder="1" applyAlignment="1">
      <alignment horizontal="right"/>
    </xf>
    <xf numFmtId="0" fontId="65" fillId="0" borderId="31" xfId="6" applyNumberFormat="1" applyFont="1" applyBorder="1" applyAlignment="1">
      <alignment horizontal="right"/>
    </xf>
    <xf numFmtId="3" fontId="48" fillId="0" borderId="79" xfId="6" applyNumberFormat="1" applyFont="1" applyBorder="1" applyAlignment="1">
      <alignment horizontal="right"/>
    </xf>
    <xf numFmtId="3" fontId="48" fillId="0" borderId="80" xfId="6" applyNumberFormat="1" applyFont="1" applyBorder="1" applyAlignment="1">
      <alignment horizontal="right"/>
    </xf>
    <xf numFmtId="0" fontId="7" fillId="0" borderId="0" xfId="6" applyAlignment="1">
      <alignment horizontal="center" vertical="center"/>
    </xf>
    <xf numFmtId="3" fontId="7" fillId="0" borderId="0" xfId="6" applyNumberFormat="1"/>
    <xf numFmtId="2" fontId="7" fillId="0" borderId="0" xfId="6" applyNumberFormat="1"/>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79"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0" fontId="0" fillId="0" borderId="0" xfId="0"/>
    <xf numFmtId="0" fontId="58" fillId="0" borderId="0" xfId="21"/>
    <xf numFmtId="0" fontId="0" fillId="0" borderId="0" xfId="0" applyAlignment="1">
      <alignment vertical="center"/>
    </xf>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8" borderId="0" xfId="0" applyFont="1" applyFill="1" applyBorder="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83" fillId="0" borderId="0" xfId="0" applyFont="1" applyBorder="1"/>
    <xf numFmtId="0" fontId="84" fillId="0" borderId="0" xfId="0" applyFont="1"/>
    <xf numFmtId="37" fontId="7" fillId="0" borderId="0" xfId="1" applyNumberFormat="1" applyFont="1" applyBorder="1" applyAlignment="1" applyProtection="1">
      <alignment horizontal="center"/>
    </xf>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9" fillId="0" borderId="0" xfId="0" applyFont="1" applyFill="1" applyBorder="1" applyAlignment="1" applyProtection="1">
      <alignment horizontal="center"/>
    </xf>
    <xf numFmtId="2" fontId="11" fillId="0" borderId="0" xfId="0" applyNumberFormat="1" applyFont="1" applyBorder="1" applyProtection="1"/>
    <xf numFmtId="0" fontId="0" fillId="0" borderId="0" xfId="0"/>
    <xf numFmtId="0" fontId="0" fillId="0" borderId="0" xfId="0"/>
    <xf numFmtId="3" fontId="14" fillId="0" borderId="0" xfId="0" applyNumberFormat="1" applyFont="1" applyAlignment="1">
      <alignment vertical="center" wrapText="1"/>
    </xf>
    <xf numFmtId="0" fontId="0" fillId="0" borderId="0" xfId="0"/>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4" fontId="7" fillId="0" borderId="0" xfId="0" applyNumberFormat="1" applyFont="1" applyBorder="1"/>
    <xf numFmtId="17" fontId="3" fillId="10" borderId="0" xfId="0" applyNumberFormat="1" applyFont="1" applyFill="1" applyAlignment="1">
      <alignment horizontal="center" vertical="center"/>
    </xf>
    <xf numFmtId="0" fontId="0" fillId="0" borderId="0" xfId="0"/>
    <xf numFmtId="3" fontId="0" fillId="0" borderId="42" xfId="0" applyNumberFormat="1" applyBorder="1" applyAlignment="1">
      <alignment horizontal="right" vertical="center" wrapText="1"/>
    </xf>
    <xf numFmtId="0" fontId="0" fillId="0" borderId="0" xfId="0"/>
    <xf numFmtId="0" fontId="14" fillId="0" borderId="0" xfId="0" applyNumberFormat="1" applyFont="1" applyAlignment="1">
      <alignment horizontal="center"/>
    </xf>
    <xf numFmtId="0" fontId="86" fillId="0" borderId="0" xfId="14" applyFont="1" applyAlignment="1">
      <alignment horizontal="center"/>
    </xf>
    <xf numFmtId="0" fontId="0" fillId="0" borderId="0" xfId="0"/>
    <xf numFmtId="37" fontId="11" fillId="0" borderId="0" xfId="0" applyNumberFormat="1" applyFont="1" applyBorder="1" applyProtection="1"/>
    <xf numFmtId="10" fontId="11" fillId="0" borderId="0" xfId="24" applyNumberFormat="1" applyFont="1" applyBorder="1" applyProtection="1"/>
    <xf numFmtId="0" fontId="65" fillId="0" borderId="0" xfId="0" applyFont="1" applyBorder="1" applyAlignment="1" applyProtection="1">
      <alignment horizontal="centerContinuous"/>
    </xf>
    <xf numFmtId="39" fontId="11" fillId="0" borderId="0" xfId="0" applyNumberFormat="1" applyFont="1" applyBorder="1" applyProtection="1"/>
    <xf numFmtId="165" fontId="11" fillId="0" borderId="0" xfId="0" applyNumberFormat="1" applyFont="1" applyBorder="1" applyProtection="1"/>
    <xf numFmtId="0" fontId="65" fillId="0" borderId="0" xfId="0" applyFont="1" applyBorder="1" applyAlignment="1">
      <alignment vertical="center" textRotation="90"/>
    </xf>
    <xf numFmtId="0" fontId="65" fillId="0" borderId="1" xfId="0" applyFont="1" applyBorder="1" applyAlignment="1">
      <alignment vertical="center" textRotation="90"/>
    </xf>
    <xf numFmtId="0" fontId="10" fillId="0" borderId="1" xfId="0" applyFont="1" applyBorder="1" applyAlignment="1">
      <alignment horizontal="center"/>
    </xf>
    <xf numFmtId="39" fontId="11" fillId="0" borderId="1" xfId="0" applyNumberFormat="1" applyFont="1" applyBorder="1" applyProtection="1"/>
    <xf numFmtId="165" fontId="11" fillId="0" borderId="1" xfId="0" applyNumberFormat="1" applyFont="1" applyBorder="1" applyProtection="1"/>
    <xf numFmtId="0" fontId="11" fillId="0" borderId="0" xfId="0" applyFont="1" applyBorder="1"/>
    <xf numFmtId="0" fontId="65" fillId="0" borderId="0" xfId="0" applyFont="1" applyBorder="1"/>
    <xf numFmtId="0" fontId="10" fillId="0" borderId="0" xfId="0" applyFont="1" applyBorder="1" applyAlignment="1">
      <alignment horizontal="center"/>
    </xf>
    <xf numFmtId="0" fontId="10" fillId="0" borderId="0" xfId="0" applyFont="1" applyFill="1" applyBorder="1" applyAlignment="1" applyProtection="1">
      <alignment horizontal="centerContinuous"/>
    </xf>
    <xf numFmtId="4" fontId="7" fillId="0" borderId="0" xfId="0" applyNumberFormat="1" applyFont="1" applyBorder="1" applyAlignment="1">
      <alignment horizontal="right" vertical="center"/>
    </xf>
    <xf numFmtId="0" fontId="0" fillId="0" borderId="0" xfId="0"/>
    <xf numFmtId="0" fontId="14" fillId="0" borderId="0" xfId="0" applyFont="1"/>
    <xf numFmtId="3" fontId="7" fillId="0" borderId="6" xfId="14" applyNumberFormat="1" applyFont="1" applyBorder="1"/>
    <xf numFmtId="0" fontId="0" fillId="0" borderId="0" xfId="0" applyFont="1"/>
    <xf numFmtId="0" fontId="81" fillId="0" borderId="0" xfId="0" applyFont="1"/>
    <xf numFmtId="0" fontId="7" fillId="0" borderId="0" xfId="6"/>
    <xf numFmtId="0" fontId="10" fillId="0" borderId="56" xfId="6" applyNumberFormat="1" applyFont="1" applyBorder="1" applyAlignment="1">
      <alignment horizontal="center"/>
    </xf>
    <xf numFmtId="0" fontId="10" fillId="0" borderId="59" xfId="6" applyNumberFormat="1" applyFont="1" applyBorder="1" applyAlignment="1">
      <alignment horizontal="center"/>
    </xf>
    <xf numFmtId="4" fontId="10" fillId="0" borderId="62" xfId="6" applyNumberFormat="1" applyFont="1" applyBorder="1" applyAlignment="1">
      <alignment horizontal="center"/>
    </xf>
    <xf numFmtId="3" fontId="0" fillId="0" borderId="0" xfId="0" applyNumberFormat="1" applyAlignment="1">
      <alignment horizontal="center"/>
    </xf>
    <xf numFmtId="0" fontId="69" fillId="38" borderId="0" xfId="0" applyFont="1" applyFill="1" applyAlignment="1">
      <alignment horizontal="center" vertical="center" wrapText="1"/>
    </xf>
    <xf numFmtId="0" fontId="0" fillId="0" borderId="0" xfId="0"/>
    <xf numFmtId="0" fontId="69" fillId="39" borderId="0" xfId="0" applyFont="1" applyFill="1" applyAlignment="1">
      <alignment horizontal="center" vertical="center" wrapText="1"/>
    </xf>
    <xf numFmtId="0" fontId="69" fillId="38" borderId="0" xfId="0" applyFont="1" applyFill="1" applyAlignment="1">
      <alignment horizontal="center" vertical="center" wrapText="1"/>
    </xf>
    <xf numFmtId="0" fontId="0" fillId="0" borderId="0" xfId="0"/>
    <xf numFmtId="3" fontId="0" fillId="0" borderId="0" xfId="0" applyNumberFormat="1" applyAlignment="1"/>
    <xf numFmtId="17" fontId="69" fillId="14" borderId="0" xfId="0" applyNumberFormat="1" applyFont="1" applyFill="1" applyAlignment="1">
      <alignment horizontal="left" indent="1"/>
    </xf>
    <xf numFmtId="3" fontId="0" fillId="0" borderId="0" xfId="0" applyNumberFormat="1" applyAlignment="1">
      <alignment horizontal="right"/>
    </xf>
    <xf numFmtId="17" fontId="69" fillId="14" borderId="0" xfId="0" applyNumberFormat="1" applyFont="1" applyFill="1" applyAlignment="1">
      <alignment horizontal="center"/>
    </xf>
    <xf numFmtId="3" fontId="1" fillId="0" borderId="0" xfId="0" applyNumberFormat="1" applyFont="1" applyAlignment="1">
      <alignment horizontal="right"/>
    </xf>
    <xf numFmtId="3" fontId="1" fillId="0" borderId="0" xfId="0" applyNumberFormat="1" applyFont="1" applyAlignment="1"/>
    <xf numFmtId="3" fontId="1" fillId="0" borderId="0" xfId="0" applyNumberFormat="1" applyFont="1" applyAlignment="1">
      <alignment horizontal="center"/>
    </xf>
    <xf numFmtId="0" fontId="68" fillId="14" borderId="0" xfId="0" applyFont="1" applyFill="1" applyAlignment="1">
      <alignment horizontal="left" wrapText="1" indent="1"/>
    </xf>
    <xf numFmtId="0" fontId="0" fillId="0" borderId="0" xfId="0"/>
    <xf numFmtId="0" fontId="0" fillId="0" borderId="0" xfId="0"/>
    <xf numFmtId="0" fontId="0" fillId="0" borderId="0" xfId="0"/>
    <xf numFmtId="0" fontId="0" fillId="0" borderId="0" xfId="0" applyAlignment="1">
      <alignment horizontal="center"/>
    </xf>
    <xf numFmtId="0" fontId="0" fillId="0" borderId="0" xfId="0"/>
    <xf numFmtId="3" fontId="0" fillId="0" borderId="6" xfId="0" applyNumberFormat="1" applyFont="1" applyBorder="1"/>
    <xf numFmtId="0" fontId="0" fillId="0" borderId="0" xfId="0"/>
    <xf numFmtId="169" fontId="25" fillId="0" borderId="0" xfId="16" applyNumberFormat="1"/>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69" fillId="38" borderId="0" xfId="0" applyFont="1" applyFill="1" applyAlignment="1">
      <alignment horizontal="center" vertical="center" wrapText="1"/>
    </xf>
    <xf numFmtId="0" fontId="0" fillId="0" borderId="0" xfId="0"/>
    <xf numFmtId="0" fontId="15" fillId="0" borderId="0" xfId="0" applyFont="1" applyFill="1" applyBorder="1"/>
    <xf numFmtId="172" fontId="69" fillId="14" borderId="0" xfId="0" applyNumberFormat="1" applyFont="1" applyFill="1" applyAlignment="1">
      <alignment horizontal="left" indent="1"/>
    </xf>
    <xf numFmtId="3" fontId="0" fillId="0" borderId="0" xfId="0" applyNumberFormat="1" applyFont="1" applyAlignment="1">
      <alignment horizontal="center"/>
    </xf>
    <xf numFmtId="0" fontId="0" fillId="0" borderId="0" xfId="0"/>
    <xf numFmtId="0" fontId="12" fillId="34" borderId="0" xfId="22" applyFont="1" applyFill="1" applyBorder="1" applyAlignment="1">
      <alignment horizontal="center" vertical="center" wrapText="1"/>
    </xf>
    <xf numFmtId="0" fontId="0" fillId="0" borderId="0" xfId="0"/>
    <xf numFmtId="0" fontId="77" fillId="0" borderId="0" xfId="22" applyFont="1" applyFill="1" applyAlignment="1">
      <alignment horizontal="center" vertical="center" wrapText="1"/>
    </xf>
    <xf numFmtId="0" fontId="1" fillId="0" borderId="0" xfId="0" applyFont="1" applyAlignment="1">
      <alignment wrapText="1"/>
    </xf>
    <xf numFmtId="0" fontId="0" fillId="0" borderId="0" xfId="0"/>
    <xf numFmtId="0" fontId="60" fillId="37" borderId="0" xfId="0" applyFont="1" applyFill="1" applyBorder="1" applyAlignment="1">
      <alignment horizontal="center"/>
    </xf>
    <xf numFmtId="0" fontId="90" fillId="37" borderId="0" xfId="0" applyFont="1" applyFill="1" applyBorder="1" applyAlignment="1">
      <alignment horizontal="center" vertical="center"/>
    </xf>
    <xf numFmtId="0" fontId="63" fillId="37" borderId="0" xfId="0" applyFont="1" applyFill="1" applyAlignment="1"/>
    <xf numFmtId="0" fontId="0" fillId="9" borderId="0" xfId="0" applyFill="1" applyAlignment="1"/>
    <xf numFmtId="0" fontId="61" fillId="37" borderId="0" xfId="21" applyFont="1" applyFill="1" applyAlignment="1">
      <alignment horizontal="center"/>
    </xf>
    <xf numFmtId="0" fontId="63" fillId="37" borderId="0" xfId="0" applyFont="1" applyFill="1" applyAlignment="1">
      <alignment horizontal="center"/>
    </xf>
    <xf numFmtId="0" fontId="0" fillId="9" borderId="0" xfId="0" applyFill="1" applyAlignment="1">
      <alignment horizontal="center"/>
    </xf>
    <xf numFmtId="0" fontId="61" fillId="37" borderId="0" xfId="21" applyFont="1" applyFill="1" applyAlignment="1">
      <alignment horizontal="center" vertical="center"/>
    </xf>
    <xf numFmtId="0" fontId="64" fillId="37" borderId="0" xfId="0" applyFont="1" applyFill="1" applyBorder="1" applyAlignment="1">
      <alignment vertical="center"/>
    </xf>
    <xf numFmtId="0" fontId="62" fillId="37" borderId="0" xfId="0" applyFont="1" applyFill="1" applyAlignment="1">
      <alignment vertical="center"/>
    </xf>
    <xf numFmtId="0" fontId="63" fillId="37" borderId="0" xfId="0" applyFont="1" applyFill="1" applyAlignment="1">
      <alignment vertical="center"/>
    </xf>
    <xf numFmtId="0" fontId="0" fillId="9" borderId="0" xfId="0" applyFill="1" applyAlignment="1">
      <alignment vertical="center"/>
    </xf>
    <xf numFmtId="0" fontId="62" fillId="37" borderId="0" xfId="0" applyFont="1" applyFill="1" applyAlignment="1"/>
    <xf numFmtId="0" fontId="0" fillId="0" borderId="0" xfId="0"/>
    <xf numFmtId="0" fontId="6" fillId="0" borderId="0" xfId="0" applyFont="1" applyAlignment="1">
      <alignment horizontal="left" wrapText="1"/>
    </xf>
    <xf numFmtId="0" fontId="0" fillId="0" borderId="0" xfId="0"/>
    <xf numFmtId="0" fontId="91" fillId="2" borderId="0" xfId="0" applyFont="1" applyFill="1" applyAlignment="1">
      <alignment horizontal="center" vertical="center" wrapText="1"/>
    </xf>
    <xf numFmtId="0" fontId="91" fillId="2" borderId="81" xfId="0" applyFont="1" applyFill="1" applyBorder="1" applyAlignment="1">
      <alignment horizontal="center" vertical="center" wrapText="1"/>
    </xf>
    <xf numFmtId="169" fontId="0" fillId="0" borderId="81" xfId="0" applyNumberFormat="1" applyBorder="1"/>
    <xf numFmtId="0" fontId="1" fillId="0" borderId="0" xfId="0" applyFont="1" applyAlignment="1">
      <alignment horizontal="center" vertical="center" wrapText="1"/>
    </xf>
    <xf numFmtId="0" fontId="1" fillId="0" borderId="82" xfId="0" applyFont="1" applyBorder="1" applyAlignment="1">
      <alignment vertical="center" wrapText="1"/>
    </xf>
    <xf numFmtId="49" fontId="90" fillId="37" borderId="0" xfId="0" applyNumberFormat="1" applyFont="1" applyFill="1" applyBorder="1" applyAlignment="1">
      <alignment horizontal="center" vertical="center"/>
    </xf>
    <xf numFmtId="49" fontId="63" fillId="37" borderId="0" xfId="0" applyNumberFormat="1" applyFont="1" applyFill="1" applyAlignment="1">
      <alignment horizontal="center" vertical="center"/>
    </xf>
    <xf numFmtId="49" fontId="63" fillId="37" borderId="0" xfId="0" applyNumberFormat="1" applyFont="1" applyFill="1" applyAlignment="1">
      <alignment horizontal="center"/>
    </xf>
    <xf numFmtId="49" fontId="0" fillId="9" borderId="0" xfId="0" applyNumberFormat="1" applyFill="1" applyAlignment="1">
      <alignment horizontal="center"/>
    </xf>
    <xf numFmtId="171" fontId="0" fillId="0" borderId="0" xfId="0" applyNumberFormat="1"/>
    <xf numFmtId="0" fontId="63" fillId="37" borderId="0" xfId="0" applyNumberFormat="1" applyFont="1" applyFill="1" applyAlignment="1">
      <alignment horizontal="center" vertical="center"/>
    </xf>
    <xf numFmtId="0" fontId="0" fillId="0" borderId="0" xfId="0"/>
    <xf numFmtId="0" fontId="13" fillId="12" borderId="4" xfId="0" applyNumberFormat="1" applyFont="1" applyFill="1" applyBorder="1" applyAlignment="1"/>
    <xf numFmtId="0" fontId="14" fillId="13" borderId="4" xfId="0" applyFont="1" applyFill="1" applyBorder="1" applyAlignment="1"/>
    <xf numFmtId="0" fontId="13" fillId="0" borderId="0" xfId="0" applyFont="1" applyAlignment="1">
      <alignment wrapText="1"/>
    </xf>
    <xf numFmtId="0" fontId="14" fillId="12" borderId="4" xfId="0" applyNumberFormat="1" applyFont="1" applyFill="1" applyBorder="1" applyAlignment="1"/>
    <xf numFmtId="0" fontId="10" fillId="11" borderId="3" xfId="0" applyNumberFormat="1" applyFont="1" applyFill="1" applyBorder="1" applyAlignment="1">
      <alignment vertical="center" wrapText="1"/>
    </xf>
    <xf numFmtId="3" fontId="9" fillId="0" borderId="83" xfId="0" applyNumberFormat="1" applyFont="1" applyBorder="1" applyAlignment="1">
      <alignment horizontal="right"/>
    </xf>
    <xf numFmtId="0" fontId="9" fillId="0" borderId="83" xfId="0" applyNumberFormat="1" applyFont="1" applyBorder="1" applyAlignment="1">
      <alignment horizontal="right"/>
    </xf>
    <xf numFmtId="173" fontId="7" fillId="0" borderId="0" xfId="1" applyNumberFormat="1" applyFont="1" applyBorder="1" applyProtection="1"/>
    <xf numFmtId="0" fontId="9" fillId="0" borderId="84" xfId="0" applyNumberFormat="1" applyFont="1" applyBorder="1" applyAlignment="1">
      <alignment horizontal="right"/>
    </xf>
    <xf numFmtId="3" fontId="19" fillId="14" borderId="0" xfId="0" applyNumberFormat="1" applyFont="1" applyFill="1" applyBorder="1" applyAlignment="1">
      <alignment horizontal="right"/>
    </xf>
    <xf numFmtId="3" fontId="9" fillId="0" borderId="21" xfId="0" applyNumberFormat="1" applyFont="1" applyBorder="1" applyAlignment="1">
      <alignment horizontal="right"/>
    </xf>
    <xf numFmtId="0" fontId="9" fillId="0" borderId="85" xfId="0" applyNumberFormat="1" applyFont="1" applyBorder="1" applyAlignment="1">
      <alignment horizontal="right"/>
    </xf>
    <xf numFmtId="3" fontId="9" fillId="0" borderId="85" xfId="0" applyNumberFormat="1" applyFont="1" applyBorder="1" applyAlignment="1">
      <alignment horizontal="right"/>
    </xf>
    <xf numFmtId="0" fontId="9" fillId="0" borderId="86" xfId="0" applyNumberFormat="1" applyFont="1" applyBorder="1" applyAlignment="1">
      <alignment horizontal="right"/>
    </xf>
    <xf numFmtId="49" fontId="63" fillId="37" borderId="0" xfId="0" applyNumberFormat="1" applyFont="1" applyFill="1" applyAlignment="1">
      <alignment horizontal="center" vertical="top" wrapText="1"/>
    </xf>
    <xf numFmtId="0" fontId="0" fillId="0" borderId="0" xfId="0"/>
    <xf numFmtId="0" fontId="0" fillId="0" borderId="0" xfId="0"/>
    <xf numFmtId="0" fontId="94" fillId="0" borderId="0" xfId="0" applyFont="1"/>
    <xf numFmtId="3" fontId="88" fillId="0" borderId="0" xfId="0" applyNumberFormat="1" applyFont="1"/>
    <xf numFmtId="0" fontId="88" fillId="0" borderId="0" xfId="0" applyFont="1"/>
    <xf numFmtId="3" fontId="10" fillId="14" borderId="0" xfId="0" applyNumberFormat="1" applyFont="1" applyFill="1" applyBorder="1" applyAlignment="1"/>
    <xf numFmtId="0" fontId="0" fillId="0" borderId="0" xfId="0"/>
    <xf numFmtId="0" fontId="34" fillId="26" borderId="0" xfId="17" applyNumberFormat="1" applyFont="1" applyFill="1" applyBorder="1" applyAlignment="1">
      <alignment horizontal="center" vertical="center" wrapText="1"/>
    </xf>
    <xf numFmtId="0" fontId="15" fillId="0" borderId="0" xfId="0" applyFont="1" applyFill="1" applyBorder="1" applyAlignment="1">
      <alignment wrapText="1"/>
    </xf>
    <xf numFmtId="0" fontId="4" fillId="6" borderId="0" xfId="0" applyFont="1" applyFill="1" applyAlignment="1">
      <alignment horizontal="center" vertical="center"/>
    </xf>
    <xf numFmtId="0" fontId="14" fillId="13" borderId="4" xfId="0" applyFont="1" applyFill="1" applyBorder="1" applyAlignment="1">
      <alignment horizontal="center"/>
    </xf>
    <xf numFmtId="2" fontId="13" fillId="0" borderId="7" xfId="0" applyNumberFormat="1" applyFont="1" applyBorder="1" applyAlignment="1">
      <alignment horizontal="center"/>
    </xf>
    <xf numFmtId="17" fontId="3" fillId="10" borderId="0" xfId="0" applyNumberFormat="1" applyFont="1" applyFill="1" applyAlignment="1">
      <alignment horizontal="center" vertical="center"/>
    </xf>
    <xf numFmtId="0" fontId="0" fillId="0" borderId="0" xfId="0"/>
    <xf numFmtId="3" fontId="13" fillId="0" borderId="6" xfId="0" applyNumberFormat="1" applyFont="1" applyFill="1" applyBorder="1" applyAlignment="1">
      <alignment horizontal="center"/>
    </xf>
    <xf numFmtId="3" fontId="14" fillId="14" borderId="0" xfId="0" applyNumberFormat="1" applyFont="1" applyFill="1" applyBorder="1" applyAlignment="1">
      <alignment horizontal="center"/>
    </xf>
    <xf numFmtId="3" fontId="13" fillId="14" borderId="0" xfId="0" applyNumberFormat="1" applyFont="1" applyFill="1" applyBorder="1" applyAlignment="1">
      <alignment horizontal="center"/>
    </xf>
    <xf numFmtId="3" fontId="1" fillId="0" borderId="43" xfId="0" applyNumberFormat="1" applyFont="1" applyBorder="1" applyAlignment="1">
      <alignment horizontal="right" vertical="center"/>
    </xf>
    <xf numFmtId="3" fontId="1" fillId="0" borderId="44" xfId="0" applyNumberFormat="1" applyFont="1" applyBorder="1" applyAlignment="1">
      <alignment horizontal="right" vertical="center"/>
    </xf>
    <xf numFmtId="3" fontId="1" fillId="0" borderId="42" xfId="0" applyNumberFormat="1" applyFont="1" applyBorder="1" applyAlignment="1">
      <alignment horizontal="right" vertical="center" wrapText="1"/>
    </xf>
    <xf numFmtId="3" fontId="0" fillId="0" borderId="51" xfId="0" applyNumberFormat="1" applyBorder="1" applyAlignment="1">
      <alignment horizontal="right" vertical="center" wrapText="1"/>
    </xf>
    <xf numFmtId="3" fontId="1" fillId="0" borderId="51" xfId="0" applyNumberFormat="1" applyFont="1" applyBorder="1" applyAlignment="1">
      <alignment horizontal="right" vertical="center" wrapText="1"/>
    </xf>
    <xf numFmtId="3" fontId="14" fillId="0" borderId="7" xfId="0" applyNumberFormat="1" applyFont="1" applyFill="1" applyBorder="1" applyAlignment="1"/>
    <xf numFmtId="3" fontId="19" fillId="42" borderId="31" xfId="0" applyNumberFormat="1" applyFont="1" applyFill="1" applyBorder="1" applyAlignment="1">
      <alignment horizontal="center" vertical="center"/>
    </xf>
    <xf numFmtId="169" fontId="13" fillId="14" borderId="0" xfId="0" applyNumberFormat="1" applyFont="1" applyFill="1" applyBorder="1" applyAlignment="1"/>
    <xf numFmtId="0" fontId="0" fillId="0" borderId="0" xfId="0"/>
    <xf numFmtId="3" fontId="10" fillId="0" borderId="6" xfId="14" applyNumberFormat="1" applyFont="1" applyBorder="1"/>
    <xf numFmtId="169" fontId="13" fillId="0" borderId="6" xfId="0" applyNumberFormat="1" applyFont="1" applyFill="1" applyBorder="1" applyAlignment="1"/>
    <xf numFmtId="49" fontId="42" fillId="37" borderId="0" xfId="0" applyNumberFormat="1" applyFont="1" applyFill="1" applyAlignment="1">
      <alignment horizontal="center"/>
    </xf>
    <xf numFmtId="49" fontId="42" fillId="37" borderId="0" xfId="0" applyNumberFormat="1" applyFont="1" applyFill="1" applyAlignment="1">
      <alignment horizontal="center" vertical="center"/>
    </xf>
    <xf numFmtId="169" fontId="13" fillId="0" borderId="0" xfId="0" applyNumberFormat="1" applyFont="1" applyFill="1" applyBorder="1" applyAlignment="1"/>
    <xf numFmtId="3" fontId="14" fillId="0" borderId="6" xfId="0" applyNumberFormat="1" applyFont="1" applyBorder="1"/>
    <xf numFmtId="0" fontId="0" fillId="0" borderId="0" xfId="0"/>
    <xf numFmtId="168" fontId="25" fillId="0" borderId="0" xfId="16" applyNumberFormat="1" applyAlignment="1">
      <alignment vertical="top"/>
    </xf>
    <xf numFmtId="0" fontId="0" fillId="0" borderId="0" xfId="0"/>
    <xf numFmtId="3" fontId="1" fillId="0" borderId="6" xfId="0" applyNumberFormat="1" applyFont="1" applyBorder="1"/>
    <xf numFmtId="0" fontId="0" fillId="0" borderId="0" xfId="0"/>
    <xf numFmtId="0" fontId="59" fillId="0" borderId="0" xfId="22" applyFont="1" applyFill="1" applyAlignment="1">
      <alignment horizontal="center" vertical="center" wrapText="1"/>
    </xf>
    <xf numFmtId="0" fontId="0" fillId="0" borderId="0" xfId="0"/>
    <xf numFmtId="0" fontId="7" fillId="0" borderId="0" xfId="16" applyFont="1" applyAlignment="1">
      <alignment wrapText="1"/>
    </xf>
    <xf numFmtId="169" fontId="7" fillId="0" borderId="54" xfId="22" applyNumberFormat="1" applyFont="1" applyBorder="1" applyAlignment="1">
      <alignment horizontal="right" vertical="center"/>
    </xf>
    <xf numFmtId="0" fontId="0" fillId="0" borderId="0" xfId="0"/>
    <xf numFmtId="0" fontId="4" fillId="6" borderId="0" xfId="0" applyFont="1" applyFill="1" applyAlignment="1">
      <alignment horizontal="center" vertical="center"/>
    </xf>
    <xf numFmtId="0" fontId="0" fillId="0" borderId="0" xfId="0"/>
    <xf numFmtId="0" fontId="0" fillId="0" borderId="0" xfId="0"/>
    <xf numFmtId="0" fontId="0" fillId="0" borderId="0" xfId="0" applyBorder="1"/>
    <xf numFmtId="0" fontId="96" fillId="0" borderId="0" xfId="0" applyFont="1" applyBorder="1"/>
    <xf numFmtId="171" fontId="96" fillId="0" borderId="0" xfId="0" applyNumberFormat="1" applyFont="1" applyBorder="1"/>
    <xf numFmtId="171" fontId="1" fillId="5" borderId="0" xfId="0" applyNumberFormat="1" applyFont="1" applyFill="1"/>
    <xf numFmtId="49" fontId="10" fillId="8" borderId="0" xfId="0" applyNumberFormat="1" applyFont="1" applyFill="1" applyBorder="1" applyAlignment="1">
      <alignment horizontal="centerContinuous"/>
    </xf>
    <xf numFmtId="3" fontId="14" fillId="0" borderId="6" xfId="0" applyNumberFormat="1" applyFont="1" applyFill="1" applyBorder="1" applyAlignment="1">
      <alignment horizontal="right"/>
    </xf>
    <xf numFmtId="3" fontId="14" fillId="0" borderId="7" xfId="0" applyNumberFormat="1" applyFont="1" applyFill="1" applyBorder="1" applyAlignment="1">
      <alignment horizontal="right"/>
    </xf>
    <xf numFmtId="49" fontId="0" fillId="0" borderId="0" xfId="0" applyNumberFormat="1" applyAlignment="1">
      <alignment horizontal="center"/>
    </xf>
    <xf numFmtId="0" fontId="0" fillId="0" borderId="0" xfId="0"/>
    <xf numFmtId="49" fontId="63" fillId="37" borderId="0" xfId="0" applyNumberFormat="1" applyFont="1" applyFill="1" applyAlignment="1">
      <alignment horizontal="center" vertical="center" wrapText="1"/>
    </xf>
    <xf numFmtId="39" fontId="7" fillId="0" borderId="0" xfId="1" applyNumberFormat="1" applyFont="1" applyBorder="1" applyAlignment="1" applyProtection="1">
      <alignment horizontal="center"/>
    </xf>
    <xf numFmtId="39" fontId="7" fillId="0" borderId="0" xfId="1" applyNumberFormat="1" applyFont="1" applyBorder="1" applyAlignment="1" applyProtection="1"/>
    <xf numFmtId="3" fontId="7" fillId="0" borderId="21" xfId="0" applyNumberFormat="1" applyFont="1" applyBorder="1" applyAlignment="1">
      <alignment horizontal="right" vertical="center"/>
    </xf>
    <xf numFmtId="3" fontId="13" fillId="0" borderId="6" xfId="0" applyNumberFormat="1" applyFont="1" applyFill="1" applyBorder="1" applyAlignment="1">
      <alignment horizontal="right"/>
    </xf>
    <xf numFmtId="3" fontId="0" fillId="0" borderId="0" xfId="0" applyNumberFormat="1" applyFont="1" applyAlignment="1">
      <alignment horizontal="right"/>
    </xf>
    <xf numFmtId="3" fontId="13" fillId="0" borderId="7" xfId="0" applyNumberFormat="1" applyFont="1" applyFill="1" applyBorder="1" applyAlignment="1">
      <alignment horizontal="right"/>
    </xf>
    <xf numFmtId="17" fontId="14" fillId="14" borderId="0" xfId="0" applyNumberFormat="1" applyFont="1" applyFill="1"/>
    <xf numFmtId="3" fontId="14" fillId="0" borderId="0" xfId="0" applyNumberFormat="1" applyFont="1" applyFill="1" applyBorder="1" applyAlignment="1"/>
    <xf numFmtId="2" fontId="14" fillId="0" borderId="7" xfId="0" applyNumberFormat="1" applyFont="1" applyBorder="1" applyAlignment="1">
      <alignment horizontal="center"/>
    </xf>
    <xf numFmtId="0" fontId="7" fillId="0" borderId="0" xfId="16" applyFont="1"/>
    <xf numFmtId="0" fontId="0" fillId="0" borderId="0" xfId="0"/>
    <xf numFmtId="3" fontId="7" fillId="0" borderId="7" xfId="14" applyNumberFormat="1" applyFont="1" applyBorder="1"/>
    <xf numFmtId="0" fontId="0" fillId="0" borderId="0" xfId="0"/>
    <xf numFmtId="4" fontId="10" fillId="0" borderId="66" xfId="0" applyNumberFormat="1" applyFont="1" applyBorder="1" applyAlignment="1">
      <alignment horizontal="right"/>
    </xf>
    <xf numFmtId="4" fontId="7" fillId="0" borderId="21" xfId="0" applyNumberFormat="1" applyFont="1" applyBorder="1" applyAlignment="1">
      <alignment horizontal="right" vertical="center"/>
    </xf>
    <xf numFmtId="4" fontId="7" fillId="0" borderId="65" xfId="0" applyNumberFormat="1" applyFont="1" applyBorder="1" applyAlignment="1">
      <alignment horizontal="right"/>
    </xf>
    <xf numFmtId="4" fontId="7" fillId="0" borderId="66" xfId="0" applyNumberFormat="1" applyFont="1" applyBorder="1" applyAlignment="1">
      <alignment horizontal="right"/>
    </xf>
    <xf numFmtId="4" fontId="0" fillId="0" borderId="66" xfId="0" applyNumberFormat="1" applyBorder="1"/>
    <xf numFmtId="4" fontId="7" fillId="0" borderId="67" xfId="0" applyNumberFormat="1" applyFont="1" applyBorder="1" applyAlignment="1">
      <alignment horizontal="right"/>
    </xf>
    <xf numFmtId="0" fontId="54" fillId="0" borderId="68" xfId="22" applyFont="1" applyFill="1" applyBorder="1" applyAlignment="1">
      <alignment horizontal="left" wrapText="1"/>
    </xf>
    <xf numFmtId="0" fontId="54" fillId="0" borderId="69" xfId="22" applyFont="1" applyFill="1" applyBorder="1" applyAlignment="1">
      <alignment horizontal="left" wrapText="1"/>
    </xf>
    <xf numFmtId="0" fontId="54" fillId="0" borderId="70" xfId="22" applyFont="1" applyFill="1" applyBorder="1" applyAlignment="1">
      <alignment horizontal="left" wrapText="1"/>
    </xf>
    <xf numFmtId="0" fontId="0" fillId="0" borderId="0" xfId="0"/>
    <xf numFmtId="0" fontId="46" fillId="0" borderId="0" xfId="0" applyFont="1" applyFill="1" applyBorder="1" applyAlignment="1">
      <alignment horizontal="left" vertical="center"/>
    </xf>
    <xf numFmtId="3" fontId="0" fillId="0" borderId="0" xfId="0" applyNumberFormat="1" applyAlignment="1">
      <alignment vertical="center"/>
    </xf>
    <xf numFmtId="3" fontId="1" fillId="0" borderId="0" xfId="0" applyNumberFormat="1" applyFont="1" applyAlignment="1">
      <alignment vertical="center" wrapText="1"/>
    </xf>
    <xf numFmtId="49" fontId="98" fillId="0" borderId="0" xfId="9" applyNumberFormat="1" applyFont="1" applyAlignment="1" applyProtection="1"/>
    <xf numFmtId="0" fontId="5" fillId="0" borderId="0" xfId="9"/>
    <xf numFmtId="49" fontId="99" fillId="0" borderId="0" xfId="9" applyNumberFormat="1" applyFont="1" applyBorder="1" applyAlignment="1" applyProtection="1">
      <alignment horizontal="center" vertical="center"/>
    </xf>
    <xf numFmtId="0" fontId="99" fillId="0" borderId="0" xfId="9" applyFont="1" applyBorder="1" applyAlignment="1" applyProtection="1">
      <alignment horizontal="center" vertical="center"/>
    </xf>
    <xf numFmtId="0" fontId="5" fillId="0" borderId="0" xfId="9" applyBorder="1" applyAlignment="1" applyProtection="1">
      <alignment horizontal="center" vertical="center"/>
    </xf>
    <xf numFmtId="0" fontId="5" fillId="0" borderId="0" xfId="9" applyBorder="1" applyAlignment="1" applyProtection="1">
      <alignment vertical="center"/>
    </xf>
    <xf numFmtId="0" fontId="0" fillId="0" borderId="0" xfId="0"/>
    <xf numFmtId="0" fontId="0" fillId="0" borderId="0" xfId="0"/>
    <xf numFmtId="17" fontId="3" fillId="10" borderId="92" xfId="0" applyNumberFormat="1" applyFont="1" applyFill="1" applyBorder="1" applyAlignment="1">
      <alignment horizontal="center" vertical="center"/>
    </xf>
    <xf numFmtId="17" fontId="3" fillId="10" borderId="93" xfId="0" applyNumberFormat="1" applyFont="1" applyFill="1" applyBorder="1" applyAlignment="1">
      <alignment horizontal="center" vertical="center"/>
    </xf>
    <xf numFmtId="3" fontId="1" fillId="0" borderId="93" xfId="0" applyNumberFormat="1" applyFont="1" applyBorder="1"/>
    <xf numFmtId="0" fontId="0" fillId="0" borderId="93" xfId="0" applyBorder="1"/>
    <xf numFmtId="3" fontId="1" fillId="0" borderId="97" xfId="0" applyNumberFormat="1" applyFont="1" applyBorder="1"/>
    <xf numFmtId="3" fontId="1" fillId="0" borderId="88" xfId="0" applyNumberFormat="1" applyFont="1" applyBorder="1"/>
    <xf numFmtId="17" fontId="3" fillId="10" borderId="87" xfId="0" applyNumberFormat="1" applyFont="1" applyFill="1" applyBorder="1" applyAlignment="1">
      <alignment horizontal="center" vertical="center"/>
    </xf>
    <xf numFmtId="0" fontId="0" fillId="0" borderId="99" xfId="0" applyBorder="1"/>
    <xf numFmtId="3" fontId="1" fillId="0" borderId="87" xfId="0" applyNumberFormat="1" applyFont="1" applyBorder="1"/>
    <xf numFmtId="3" fontId="0" fillId="0" borderId="99" xfId="0" applyNumberFormat="1" applyBorder="1"/>
    <xf numFmtId="0" fontId="0" fillId="0" borderId="92" xfId="0" applyBorder="1"/>
    <xf numFmtId="17" fontId="3" fillId="10" borderId="98" xfId="0" applyNumberFormat="1" applyFont="1" applyFill="1" applyBorder="1" applyAlignment="1">
      <alignment horizontal="center" vertical="center"/>
    </xf>
    <xf numFmtId="0" fontId="1" fillId="0" borderId="95" xfId="0" applyFont="1" applyBorder="1"/>
    <xf numFmtId="0" fontId="1" fillId="0" borderId="96" xfId="0" applyFont="1" applyBorder="1"/>
    <xf numFmtId="3" fontId="0" fillId="0" borderId="99" xfId="0" applyNumberFormat="1" applyFont="1" applyBorder="1"/>
    <xf numFmtId="0" fontId="0" fillId="0" borderId="0" xfId="0" applyFont="1" applyBorder="1"/>
    <xf numFmtId="0" fontId="0" fillId="0" borderId="99" xfId="0" applyFont="1" applyBorder="1"/>
    <xf numFmtId="0" fontId="62" fillId="37" borderId="0" xfId="0" applyFont="1" applyFill="1" applyBorder="1" applyAlignment="1">
      <alignment vertical="center"/>
    </xf>
    <xf numFmtId="3" fontId="0" fillId="0" borderId="0" xfId="0" applyNumberFormat="1" applyFill="1" applyBorder="1"/>
    <xf numFmtId="0" fontId="0" fillId="0" borderId="0" xfId="0"/>
    <xf numFmtId="0" fontId="0" fillId="0" borderId="98" xfId="0" applyBorder="1"/>
    <xf numFmtId="0" fontId="1" fillId="0" borderId="98" xfId="0" applyFont="1" applyBorder="1"/>
    <xf numFmtId="3" fontId="1" fillId="0" borderId="99" xfId="0" applyNumberFormat="1" applyFont="1" applyBorder="1"/>
    <xf numFmtId="3" fontId="1" fillId="0" borderId="94" xfId="0" applyNumberFormat="1" applyFont="1" applyBorder="1"/>
    <xf numFmtId="0" fontId="1" fillId="0" borderId="99" xfId="0" applyFont="1" applyBorder="1"/>
    <xf numFmtId="0" fontId="1" fillId="0" borderId="0" xfId="0" applyFont="1" applyFill="1" applyBorder="1"/>
    <xf numFmtId="3" fontId="0" fillId="0" borderId="0" xfId="0" applyNumberFormat="1" applyFont="1" applyAlignment="1">
      <alignment vertical="center" wrapText="1"/>
    </xf>
    <xf numFmtId="0" fontId="12" fillId="22" borderId="0" xfId="0" applyFont="1" applyFill="1" applyBorder="1" applyAlignment="1">
      <alignment horizontal="center" vertical="center"/>
    </xf>
    <xf numFmtId="0" fontId="0" fillId="0" borderId="0" xfId="0"/>
    <xf numFmtId="0" fontId="14" fillId="13" borderId="0" xfId="0" applyFont="1" applyFill="1" applyBorder="1" applyAlignment="1">
      <alignment horizontal="center" vertical="center" wrapText="1"/>
    </xf>
    <xf numFmtId="166" fontId="7" fillId="0" borderId="0" xfId="1" applyNumberFormat="1" applyFont="1" applyBorder="1" applyAlignment="1" applyProtection="1">
      <alignment horizontal="center" vertical="center" wrapText="1"/>
    </xf>
    <xf numFmtId="37" fontId="7" fillId="0" borderId="0" xfId="1" applyNumberFormat="1" applyFont="1" applyBorder="1" applyAlignment="1" applyProtection="1">
      <alignment horizontal="center" wrapText="1"/>
    </xf>
    <xf numFmtId="0" fontId="0" fillId="0" borderId="0" xfId="0" applyAlignment="1">
      <alignment horizontal="center" wrapText="1"/>
    </xf>
    <xf numFmtId="0" fontId="10" fillId="0" borderId="0" xfId="0" applyFont="1" applyBorder="1" applyAlignment="1" applyProtection="1">
      <alignment horizontal="center"/>
    </xf>
    <xf numFmtId="174" fontId="0" fillId="0" borderId="99" xfId="32" applyNumberFormat="1" applyFont="1" applyBorder="1"/>
    <xf numFmtId="174" fontId="1" fillId="0" borderId="87" xfId="32" applyNumberFormat="1" applyFont="1" applyBorder="1"/>
    <xf numFmtId="174" fontId="0" fillId="0" borderId="93" xfId="32" applyNumberFormat="1" applyFont="1" applyBorder="1"/>
    <xf numFmtId="174" fontId="1" fillId="0" borderId="93" xfId="32" applyNumberFormat="1" applyFont="1" applyBorder="1"/>
    <xf numFmtId="174" fontId="1" fillId="0" borderId="88" xfId="32" applyNumberFormat="1" applyFont="1" applyBorder="1"/>
    <xf numFmtId="4" fontId="9" fillId="0" borderId="21" xfId="0" applyNumberFormat="1" applyFont="1" applyBorder="1" applyAlignment="1">
      <alignment horizontal="right"/>
    </xf>
    <xf numFmtId="4" fontId="9" fillId="0" borderId="85" xfId="0" applyNumberFormat="1" applyFont="1" applyBorder="1" applyAlignment="1">
      <alignment horizontal="right"/>
    </xf>
    <xf numFmtId="4" fontId="9" fillId="0" borderId="86" xfId="0" applyNumberFormat="1" applyFont="1" applyBorder="1" applyAlignment="1">
      <alignment horizontal="right"/>
    </xf>
    <xf numFmtId="4" fontId="19" fillId="14" borderId="0" xfId="0" applyNumberFormat="1" applyFont="1" applyFill="1" applyBorder="1" applyAlignment="1">
      <alignment horizontal="right"/>
    </xf>
    <xf numFmtId="0" fontId="60" fillId="37" borderId="0" xfId="0" applyFont="1" applyFill="1" applyBorder="1" applyAlignment="1"/>
    <xf numFmtId="0" fontId="90" fillId="37" borderId="0" xfId="0" applyFont="1" applyFill="1" applyBorder="1" applyAlignment="1">
      <alignment horizontal="center" vertical="center"/>
    </xf>
    <xf numFmtId="0" fontId="64" fillId="37"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6" fillId="0" borderId="0" xfId="0" applyFont="1" applyAlignment="1">
      <alignment horizontal="left" wrapText="1"/>
    </xf>
    <xf numFmtId="0" fontId="3" fillId="7" borderId="0" xfId="0" applyFont="1" applyFill="1" applyAlignment="1">
      <alignment horizontal="center" vertical="center"/>
    </xf>
    <xf numFmtId="0" fontId="4" fillId="6" borderId="0" xfId="0" applyFont="1" applyFill="1" applyAlignment="1">
      <alignment horizontal="center" vertical="center"/>
    </xf>
    <xf numFmtId="0" fontId="3" fillId="7" borderId="0" xfId="0" applyFont="1" applyFill="1" applyAlignment="1">
      <alignment horizontal="center" vertical="center" wrapText="1"/>
    </xf>
    <xf numFmtId="0" fontId="28" fillId="7" borderId="0" xfId="0" applyFont="1" applyFill="1" applyAlignment="1">
      <alignment horizontal="left"/>
    </xf>
    <xf numFmtId="0" fontId="82" fillId="0" borderId="0" xfId="0" applyFont="1" applyFill="1" applyBorder="1" applyAlignment="1" applyProtection="1">
      <alignment horizontal="center"/>
    </xf>
    <xf numFmtId="0" fontId="85" fillId="0" borderId="0" xfId="0" applyFont="1" applyBorder="1" applyAlignment="1">
      <alignment horizontal="left" vertical="center" wrapText="1"/>
    </xf>
    <xf numFmtId="0" fontId="1" fillId="0" borderId="0" xfId="0" applyFont="1" applyAlignment="1">
      <alignment horizontal="center"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92" fillId="0" borderId="0" xfId="0" applyFont="1" applyAlignment="1">
      <alignment horizontal="left" wrapText="1" indent="3"/>
    </xf>
    <xf numFmtId="0" fontId="88" fillId="0" borderId="0" xfId="0" applyFont="1" applyAlignment="1">
      <alignment horizontal="center" vertical="center" wrapText="1"/>
    </xf>
    <xf numFmtId="0" fontId="87" fillId="0" borderId="0" xfId="0" applyFont="1" applyAlignment="1">
      <alignment horizontal="center" vertical="center" wrapText="1"/>
    </xf>
    <xf numFmtId="0" fontId="49" fillId="6" borderId="0" xfId="0" applyFont="1" applyFill="1" applyBorder="1" applyAlignment="1">
      <alignment horizontal="center" vertical="center" wrapText="1"/>
    </xf>
    <xf numFmtId="0" fontId="49"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7" fillId="12" borderId="0" xfId="0" applyFont="1" applyFill="1" applyBorder="1" applyAlignment="1">
      <alignment horizontal="center" vertical="center" wrapText="1"/>
    </xf>
    <xf numFmtId="0" fontId="7" fillId="12" borderId="93" xfId="0" applyFont="1" applyFill="1" applyBorder="1" applyAlignment="1">
      <alignment horizontal="center" vertical="center" wrapText="1"/>
    </xf>
    <xf numFmtId="0" fontId="7" fillId="11" borderId="92"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1" borderId="93" xfId="0" applyFont="1" applyFill="1" applyBorder="1" applyAlignment="1">
      <alignment horizontal="center" vertical="center" wrapText="1"/>
    </xf>
    <xf numFmtId="0" fontId="100" fillId="0" borderId="0" xfId="9" applyFont="1" applyAlignment="1">
      <alignment horizontal="center" wrapText="1"/>
    </xf>
    <xf numFmtId="49" fontId="3" fillId="10" borderId="89" xfId="0" applyNumberFormat="1" applyFont="1" applyFill="1" applyBorder="1" applyAlignment="1">
      <alignment horizontal="center" vertical="center"/>
    </xf>
    <xf numFmtId="49" fontId="3" fillId="10" borderId="90" xfId="0" applyNumberFormat="1" applyFont="1" applyFill="1" applyBorder="1" applyAlignment="1">
      <alignment horizontal="center" vertical="center"/>
    </xf>
    <xf numFmtId="49" fontId="3" fillId="10" borderId="91" xfId="0" applyNumberFormat="1" applyFont="1" applyFill="1" applyBorder="1" applyAlignment="1">
      <alignment horizontal="center" vertical="center"/>
    </xf>
    <xf numFmtId="0" fontId="45" fillId="0" borderId="0" xfId="14" applyFont="1" applyAlignment="1">
      <alignment horizontal="center" vertical="center" wrapText="1"/>
    </xf>
    <xf numFmtId="0" fontId="12" fillId="10" borderId="0" xfId="0" applyFont="1" applyFill="1" applyAlignment="1">
      <alignment horizontal="center"/>
    </xf>
    <xf numFmtId="0" fontId="10" fillId="0" borderId="0" xfId="0" applyFont="1" applyAlignment="1">
      <alignment horizontal="center" vertical="center" wrapText="1"/>
    </xf>
    <xf numFmtId="0" fontId="12" fillId="10" borderId="0" xfId="0" applyFont="1" applyFill="1" applyAlignment="1">
      <alignment horizontal="center" vertical="center"/>
    </xf>
    <xf numFmtId="0" fontId="10" fillId="0" borderId="0" xfId="14" applyFont="1" applyAlignment="1">
      <alignment horizontal="center" vertical="center"/>
    </xf>
    <xf numFmtId="0" fontId="47"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17" fontId="3" fillId="10" borderId="0" xfId="0" applyNumberFormat="1" applyFont="1" applyFill="1" applyAlignment="1">
      <alignment horizontal="center" vertical="center"/>
    </xf>
    <xf numFmtId="0" fontId="44" fillId="0" borderId="0" xfId="14" applyFont="1" applyAlignment="1">
      <alignment horizontal="center" vertical="center" wrapText="1"/>
    </xf>
    <xf numFmtId="0" fontId="67" fillId="38" borderId="0" xfId="0" applyFont="1" applyFill="1" applyAlignment="1">
      <alignment horizontal="center" vertical="center" wrapText="1"/>
    </xf>
    <xf numFmtId="0" fontId="67" fillId="38" borderId="0" xfId="0" applyFont="1" applyFill="1" applyAlignment="1">
      <alignment horizontal="center" vertical="center"/>
    </xf>
    <xf numFmtId="0" fontId="69" fillId="39" borderId="0" xfId="0" applyFont="1" applyFill="1" applyAlignment="1">
      <alignment horizontal="center" vertical="center" wrapText="1"/>
    </xf>
    <xf numFmtId="0" fontId="69" fillId="38" borderId="0" xfId="0" applyFont="1" applyFill="1" applyAlignment="1">
      <alignment horizontal="center" vertical="center" wrapText="1"/>
    </xf>
    <xf numFmtId="0" fontId="47" fillId="10" borderId="0" xfId="0" applyFont="1" applyFill="1" applyAlignment="1">
      <alignment horizontal="center" vertical="center" wrapText="1"/>
    </xf>
    <xf numFmtId="0" fontId="88" fillId="0" borderId="0" xfId="0" applyFont="1" applyAlignment="1">
      <alignment horizontal="center" wrapText="1"/>
    </xf>
    <xf numFmtId="0" fontId="47"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59" fillId="0" borderId="0" xfId="22" applyFont="1" applyFill="1" applyAlignment="1">
      <alignment horizontal="center" vertical="center" wrapText="1"/>
    </xf>
    <xf numFmtId="0" fontId="12" fillId="34" borderId="0" xfId="22" applyFont="1" applyFill="1" applyBorder="1" applyAlignment="1">
      <alignment horizontal="center" vertical="center" wrapText="1"/>
    </xf>
    <xf numFmtId="0" fontId="55" fillId="35" borderId="10" xfId="0" applyFont="1" applyFill="1" applyBorder="1" applyAlignment="1">
      <alignment horizontal="center" vertical="center" wrapText="1"/>
    </xf>
    <xf numFmtId="0" fontId="55" fillId="35" borderId="9" xfId="0" applyFont="1" applyFill="1" applyBorder="1" applyAlignment="1">
      <alignment horizontal="center" vertical="center" wrapText="1"/>
    </xf>
    <xf numFmtId="0" fontId="55" fillId="35" borderId="38" xfId="0" applyFont="1" applyFill="1" applyBorder="1" applyAlignment="1">
      <alignment horizontal="center" vertical="center" wrapText="1"/>
    </xf>
    <xf numFmtId="0" fontId="66" fillId="0" borderId="0" xfId="22" applyFont="1" applyFill="1" applyAlignment="1">
      <alignment horizontal="center" wrapText="1"/>
    </xf>
    <xf numFmtId="0" fontId="78" fillId="0" borderId="0" xfId="0" applyFont="1" applyAlignment="1">
      <alignment horizontal="left"/>
    </xf>
    <xf numFmtId="0" fontId="0" fillId="0" borderId="0" xfId="0"/>
    <xf numFmtId="0" fontId="87" fillId="0" borderId="0" xfId="0" applyFont="1" applyAlignment="1">
      <alignment horizontal="center" wrapText="1"/>
    </xf>
    <xf numFmtId="0" fontId="1" fillId="0" borderId="0" xfId="0" applyFont="1" applyAlignment="1">
      <alignment horizontal="center" wrapText="1"/>
    </xf>
    <xf numFmtId="0" fontId="77" fillId="0" borderId="0" xfId="22" applyFont="1" applyFill="1" applyAlignment="1">
      <alignment horizontal="center" vertical="center" wrapText="1"/>
    </xf>
    <xf numFmtId="0" fontId="30" fillId="0" borderId="0" xfId="0" applyFont="1" applyBorder="1" applyAlignment="1">
      <alignment horizontal="left"/>
    </xf>
    <xf numFmtId="0" fontId="30" fillId="0" borderId="20" xfId="0" applyFont="1" applyBorder="1" applyAlignment="1">
      <alignment horizontal="left"/>
    </xf>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77" xfId="17" applyNumberFormat="1" applyFont="1" applyFill="1" applyBorder="1" applyAlignment="1">
      <alignment horizontal="center" vertical="center" wrapText="1"/>
    </xf>
    <xf numFmtId="0" fontId="3" fillId="25" borderId="78" xfId="17" applyNumberFormat="1" applyFont="1" applyFill="1" applyBorder="1" applyAlignment="1">
      <alignment horizontal="center" vertical="center" wrapText="1"/>
    </xf>
    <xf numFmtId="0" fontId="39" fillId="24" borderId="0" xfId="17" applyNumberFormat="1" applyFont="1" applyFill="1" applyBorder="1" applyAlignment="1">
      <alignment horizontal="center" vertical="center"/>
    </xf>
    <xf numFmtId="0" fontId="3" fillId="25" borderId="35"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2" fillId="28" borderId="0" xfId="17" applyNumberFormat="1" applyFont="1" applyFill="1" applyBorder="1" applyAlignment="1">
      <alignment horizontal="left" vertical="center" wrapText="1"/>
    </xf>
    <xf numFmtId="0" fontId="36" fillId="0" borderId="0" xfId="6" applyFont="1" applyAlignment="1">
      <alignment horizontal="left"/>
    </xf>
    <xf numFmtId="0" fontId="10" fillId="0" borderId="0" xfId="6" applyFont="1" applyAlignment="1">
      <alignment horizontal="center" vertical="center" wrapText="1"/>
    </xf>
    <xf numFmtId="0" fontId="76" fillId="24" borderId="0" xfId="17" applyNumberFormat="1" applyFont="1" applyFill="1" applyBorder="1" applyAlignment="1">
      <alignment horizontal="center" vertical="center"/>
    </xf>
    <xf numFmtId="0" fontId="30" fillId="0" borderId="0" xfId="6" applyFont="1" applyAlignment="1">
      <alignment horizontal="left"/>
    </xf>
    <xf numFmtId="0" fontId="34" fillId="26" borderId="0"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wrapText="1"/>
    </xf>
    <xf numFmtId="0" fontId="30" fillId="0" borderId="0" xfId="0" applyFont="1" applyAlignment="1">
      <alignment horizontal="left"/>
    </xf>
    <xf numFmtId="0" fontId="75" fillId="24" borderId="0" xfId="17" applyNumberFormat="1" applyFont="1" applyFill="1" applyBorder="1" applyAlignment="1">
      <alignment horizontal="center" vertical="center" wrapText="1"/>
    </xf>
    <xf numFmtId="0" fontId="19" fillId="0" borderId="0" xfId="6" applyFont="1"/>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xf numFmtId="0" fontId="7" fillId="0" borderId="0" xfId="6"/>
  </cellXfs>
  <cellStyles count="33">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(DEMOGRAFÍA_1!$B$2,DEMOGRAFÍA_1!$D$2,DEMOGRAFÍA_1!$F$2,DEMOGRAFÍA_1!$H$2,DEMOGRAFÍA_1!$J$2,DEMOGRAFÍA_1!$L$2,DEMOGRAFÍA_1!$N$2,DEMOGRAFÍA_1!$P$2,DEMOGRAFÍA_1!$R$2,DEMOGRAFÍA_1!$T$2,DEMOGRAFÍA_1!$V$2)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(DEMOGRAFÍA_1!$B$35,DEMOGRAFÍA_1!$D$35,DEMOGRAFÍA_1!$F$35,DEMOGRAFÍA_1!$H$35,DEMOGRAFÍA_1!$J$35,DEMOGRAFÍA_1!$L$35,DEMOGRAFÍA_1!$N$35,DEMOGRAFÍA_1!$P$35,DEMOGRAFÍA_1!$R$35,DEMOGRAFÍA_1!$T$35,DEMOGRAFÍA_1!$V$35)</c:f>
              <c:numCache>
                <c:formatCode>#,##0</c:formatCode>
                <c:ptCount val="11"/>
                <c:pt idx="0">
                  <c:v>897582</c:v>
                </c:pt>
                <c:pt idx="1">
                  <c:v>889936</c:v>
                </c:pt>
                <c:pt idx="2">
                  <c:v>888184</c:v>
                </c:pt>
                <c:pt idx="3">
                  <c:v>891111</c:v>
                </c:pt>
                <c:pt idx="4">
                  <c:v>894636</c:v>
                </c:pt>
                <c:pt idx="5">
                  <c:v>904713</c:v>
                </c:pt>
                <c:pt idx="6">
                  <c:v>917841</c:v>
                </c:pt>
                <c:pt idx="7">
                  <c:v>928604</c:v>
                </c:pt>
                <c:pt idx="8">
                  <c:v>927993</c:v>
                </c:pt>
                <c:pt idx="9" formatCode="General">
                  <c:v>931646</c:v>
                </c:pt>
              </c:numCache>
            </c:numRef>
          </c:val>
          <c:smooth val="0"/>
          <c:extLst>
            <c:ext xmlns:c16="http://schemas.microsoft.com/office/drawing/2014/chart" uri="{C3380CC4-5D6E-409C-BE32-E72D297353CC}">
              <c16:uniqueId val="{00000000-D222-4220-84E7-AC1EF2DDEE11}"/>
            </c:ext>
          </c:extLst>
        </c:ser>
        <c:dLbls>
          <c:showLegendKey val="0"/>
          <c:showVal val="0"/>
          <c:showCatName val="0"/>
          <c:showSerName val="0"/>
          <c:showPercent val="0"/>
          <c:showBubbleSize val="0"/>
        </c:dLbls>
        <c:smooth val="0"/>
        <c:axId val="214514176"/>
        <c:axId val="212474624"/>
      </c:lineChart>
      <c:catAx>
        <c:axId val="214514176"/>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12474624"/>
        <c:crosses val="autoZero"/>
        <c:auto val="1"/>
        <c:lblAlgn val="ctr"/>
        <c:lblOffset val="100"/>
        <c:noMultiLvlLbl val="0"/>
      </c:catAx>
      <c:valAx>
        <c:axId val="212474624"/>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1451417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2187648"/>
        <c:axId val="220962816"/>
      </c:lineChart>
      <c:catAx>
        <c:axId val="212187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20962816"/>
        <c:crosses val="autoZero"/>
        <c:auto val="1"/>
        <c:lblAlgn val="ctr"/>
        <c:lblOffset val="100"/>
        <c:noMultiLvlLbl val="0"/>
      </c:catAx>
      <c:valAx>
        <c:axId val="220962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218764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TURISMO_3!$T$24:$T$36</c:f>
              <c:strCache>
                <c:ptCount val="13"/>
                <c:pt idx="0">
                  <c:v>      2022 Abril</c:v>
                </c:pt>
                <c:pt idx="1">
                  <c:v>      2022 Mayo</c:v>
                </c:pt>
                <c:pt idx="2">
                  <c:v>      2022 Junio</c:v>
                </c:pt>
                <c:pt idx="3">
                  <c:v>      2022 Julio</c:v>
                </c:pt>
                <c:pt idx="4">
                  <c:v>      2022 Agosto</c:v>
                </c:pt>
                <c:pt idx="5">
                  <c:v>      2022 Septiembre</c:v>
                </c:pt>
                <c:pt idx="6">
                  <c:v>      2022 Octubre</c:v>
                </c:pt>
                <c:pt idx="7">
                  <c:v>      2022 Noviembre</c:v>
                </c:pt>
                <c:pt idx="8">
                  <c:v>      2022 Diciembre</c:v>
                </c:pt>
                <c:pt idx="9">
                  <c:v>      2023 Enero</c:v>
                </c:pt>
                <c:pt idx="10">
                  <c:v>      2023 Febrero</c:v>
                </c:pt>
                <c:pt idx="11">
                  <c:v>      2023 Marzo</c:v>
                </c:pt>
                <c:pt idx="12">
                  <c:v>      2023 Abril</c:v>
                </c:pt>
              </c:strCache>
            </c:strRef>
          </c:cat>
          <c:val>
            <c:numRef>
              <c:f>TURISMO_3!$U$24:$U$36</c:f>
              <c:numCache>
                <c:formatCode>#,##0</c:formatCode>
                <c:ptCount val="13"/>
                <c:pt idx="0">
                  <c:v>80460</c:v>
                </c:pt>
                <c:pt idx="1">
                  <c:v>80434</c:v>
                </c:pt>
                <c:pt idx="2">
                  <c:v>80126</c:v>
                </c:pt>
                <c:pt idx="3">
                  <c:v>81572</c:v>
                </c:pt>
                <c:pt idx="4">
                  <c:v>81803</c:v>
                </c:pt>
                <c:pt idx="5">
                  <c:v>83090</c:v>
                </c:pt>
                <c:pt idx="6">
                  <c:v>84209</c:v>
                </c:pt>
                <c:pt idx="7">
                  <c:v>84918</c:v>
                </c:pt>
                <c:pt idx="8">
                  <c:v>85567</c:v>
                </c:pt>
                <c:pt idx="9">
                  <c:v>85035</c:v>
                </c:pt>
                <c:pt idx="10">
                  <c:v>85722</c:v>
                </c:pt>
                <c:pt idx="11">
                  <c:v>86820</c:v>
                </c:pt>
                <c:pt idx="12">
                  <c:v>74575</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20708864"/>
        <c:axId val="220964544"/>
      </c:barChart>
      <c:catAx>
        <c:axId val="220708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0964544"/>
        <c:crosses val="autoZero"/>
        <c:auto val="1"/>
        <c:lblAlgn val="ctr"/>
        <c:lblOffset val="100"/>
        <c:noMultiLvlLbl val="0"/>
      </c:catAx>
      <c:valAx>
        <c:axId val="220964544"/>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0708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TURISMO_3!$T$23:$T$35</c:f>
              <c:strCache>
                <c:ptCount val="13"/>
                <c:pt idx="0">
                  <c:v>      2022 Marzo</c:v>
                </c:pt>
                <c:pt idx="1">
                  <c:v>      2022 Abril</c:v>
                </c:pt>
                <c:pt idx="2">
                  <c:v>      2022 Mayo</c:v>
                </c:pt>
                <c:pt idx="3">
                  <c:v>      2022 Junio</c:v>
                </c:pt>
                <c:pt idx="4">
                  <c:v>      2022 Julio</c:v>
                </c:pt>
                <c:pt idx="5">
                  <c:v>      2022 Agosto</c:v>
                </c:pt>
                <c:pt idx="6">
                  <c:v>      2022 Septiembre</c:v>
                </c:pt>
                <c:pt idx="7">
                  <c:v>      2022 Octubre</c:v>
                </c:pt>
                <c:pt idx="8">
                  <c:v>      2022 Noviembre</c:v>
                </c:pt>
                <c:pt idx="9">
                  <c:v>      2022 Diciembre</c:v>
                </c:pt>
                <c:pt idx="10">
                  <c:v>      2023 Enero</c:v>
                </c:pt>
                <c:pt idx="11">
                  <c:v>      2023 Febrero</c:v>
                </c:pt>
                <c:pt idx="12">
                  <c:v>      2023 Marzo</c:v>
                </c:pt>
              </c:strCache>
            </c:strRef>
          </c:cat>
          <c:val>
            <c:numRef>
              <c:f>TURISMO_3!$V$23:$V$35</c:f>
              <c:numCache>
                <c:formatCode>#,##0</c:formatCode>
                <c:ptCount val="13"/>
                <c:pt idx="0">
                  <c:v>6491</c:v>
                </c:pt>
                <c:pt idx="1">
                  <c:v>6533</c:v>
                </c:pt>
                <c:pt idx="2">
                  <c:v>6494</c:v>
                </c:pt>
                <c:pt idx="3">
                  <c:v>6441</c:v>
                </c:pt>
                <c:pt idx="4">
                  <c:v>6468</c:v>
                </c:pt>
                <c:pt idx="5">
                  <c:v>6461</c:v>
                </c:pt>
                <c:pt idx="6">
                  <c:v>6507</c:v>
                </c:pt>
                <c:pt idx="7">
                  <c:v>6565</c:v>
                </c:pt>
                <c:pt idx="8">
                  <c:v>6621</c:v>
                </c:pt>
                <c:pt idx="9">
                  <c:v>6652</c:v>
                </c:pt>
                <c:pt idx="10">
                  <c:v>6574</c:v>
                </c:pt>
                <c:pt idx="11">
                  <c:v>6592</c:v>
                </c:pt>
                <c:pt idx="12">
                  <c:v>6618</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20709376"/>
        <c:axId val="220966272"/>
      </c:lineChart>
      <c:catAx>
        <c:axId val="2207093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20966272"/>
        <c:crosses val="autoZero"/>
        <c:auto val="1"/>
        <c:lblAlgn val="ctr"/>
        <c:lblOffset val="100"/>
        <c:noMultiLvlLbl val="0"/>
      </c:catAx>
      <c:valAx>
        <c:axId val="220966272"/>
        <c:scaling>
          <c:orientation val="minMax"/>
        </c:scaling>
        <c:delete val="1"/>
        <c:axPos val="l"/>
        <c:numFmt formatCode="#,##0" sourceLinked="1"/>
        <c:majorTickMark val="none"/>
        <c:minorTickMark val="none"/>
        <c:tickLblPos val="nextTo"/>
        <c:crossAx val="220709376"/>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solidFill>
                  <a:schemeClr val="tx2">
                    <a:lumMod val="50000"/>
                  </a:schemeClr>
                </a:solidFill>
              </a:rPr>
              <a:t>Evaluación del número de cruceristas en la isla de Tenerife (2022</a:t>
            </a:r>
            <a:r>
              <a:rPr lang="es-ES" b="1" baseline="0">
                <a:solidFill>
                  <a:schemeClr val="tx2">
                    <a:lumMod val="50000"/>
                  </a:schemeClr>
                </a:solidFill>
              </a:rPr>
              <a:t> - 2023)</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v>2022</c:v>
          </c:tx>
          <c:spPr>
            <a:ln w="28575" cap="rnd">
              <a:solidFill>
                <a:schemeClr val="accent1"/>
              </a:solidFill>
              <a:round/>
            </a:ln>
            <a:effectLst/>
          </c:spPr>
          <c:marker>
            <c:symbol val="none"/>
          </c:marker>
          <c:cat>
            <c:strRef>
              <c:f>CRUCEROS!$A$30:$A$41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CRUCEROS!$J$30:$J$41</c:f>
              <c:numCache>
                <c:formatCode>_-* #,##0_-;\-* #,##0_-;_-* "-"??_-;_-@_-</c:formatCode>
                <c:ptCount val="12"/>
                <c:pt idx="0">
                  <c:v>42657</c:v>
                </c:pt>
                <c:pt idx="1">
                  <c:v>40860</c:v>
                </c:pt>
                <c:pt idx="2">
                  <c:v>57976</c:v>
                </c:pt>
                <c:pt idx="3">
                  <c:v>50511</c:v>
                </c:pt>
                <c:pt idx="4">
                  <c:v>11318</c:v>
                </c:pt>
                <c:pt idx="5">
                  <c:v>6290</c:v>
                </c:pt>
                <c:pt idx="6">
                  <c:v>2652</c:v>
                </c:pt>
                <c:pt idx="7">
                  <c:v>11901</c:v>
                </c:pt>
                <c:pt idx="8">
                  <c:v>15594</c:v>
                </c:pt>
                <c:pt idx="9">
                  <c:v>53210</c:v>
                </c:pt>
                <c:pt idx="10">
                  <c:v>129836</c:v>
                </c:pt>
                <c:pt idx="11">
                  <c:v>120113</c:v>
                </c:pt>
              </c:numCache>
            </c:numRef>
          </c:val>
          <c:smooth val="0"/>
          <c:extLst>
            <c:ext xmlns:c16="http://schemas.microsoft.com/office/drawing/2014/chart" uri="{C3380CC4-5D6E-409C-BE32-E72D297353CC}">
              <c16:uniqueId val="{00000000-E34B-435E-BA22-B9FB50054719}"/>
            </c:ext>
          </c:extLst>
        </c:ser>
        <c:ser>
          <c:idx val="1"/>
          <c:order val="1"/>
          <c:tx>
            <c:v>2023</c:v>
          </c:tx>
          <c:spPr>
            <a:ln w="28575" cap="rnd">
              <a:solidFill>
                <a:schemeClr val="accent2"/>
              </a:solidFill>
              <a:round/>
            </a:ln>
            <a:effectLst/>
          </c:spPr>
          <c:marker>
            <c:symbol val="none"/>
          </c:marker>
          <c:cat>
            <c:strRef>
              <c:f>CRUCEROS!$A$30:$A$41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CRUCEROS!$J$7:$J$10</c:f>
              <c:numCache>
                <c:formatCode>#,##0</c:formatCode>
                <c:ptCount val="4"/>
                <c:pt idx="0">
                  <c:v>117189</c:v>
                </c:pt>
                <c:pt idx="1">
                  <c:v>114314</c:v>
                </c:pt>
                <c:pt idx="2">
                  <c:v>116634</c:v>
                </c:pt>
                <c:pt idx="3">
                  <c:v>75447</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396817695"/>
        <c:axId val="396824767"/>
      </c:lineChart>
      <c:catAx>
        <c:axId val="3968176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824767"/>
        <c:crosses val="autoZero"/>
        <c:auto val="1"/>
        <c:lblAlgn val="ctr"/>
        <c:lblOffset val="100"/>
        <c:noMultiLvlLbl val="0"/>
      </c:catAx>
      <c:valAx>
        <c:axId val="396824767"/>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81769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PARO_1!$F$6:$F$17</c:f>
              <c:numCache>
                <c:formatCode>#,##0</c:formatCode>
                <c:ptCount val="12"/>
                <c:pt idx="0">
                  <c:v>80484</c:v>
                </c:pt>
                <c:pt idx="1">
                  <c:v>81563</c:v>
                </c:pt>
                <c:pt idx="2">
                  <c:v>79550</c:v>
                </c:pt>
                <c:pt idx="3">
                  <c:v>77760</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21302784"/>
        <c:axId val="220968000"/>
      </c:barChart>
      <c:dateAx>
        <c:axId val="221302784"/>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0968000"/>
        <c:crosses val="autoZero"/>
        <c:auto val="1"/>
        <c:lblOffset val="100"/>
        <c:baseTimeUnit val="months"/>
      </c:dateAx>
      <c:valAx>
        <c:axId val="220968000"/>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13027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PARO_1!$B$6:$B$17</c:f>
              <c:numCache>
                <c:formatCode>#,##0</c:formatCode>
                <c:ptCount val="12"/>
                <c:pt idx="0">
                  <c:v>34720</c:v>
                </c:pt>
                <c:pt idx="1">
                  <c:v>35294</c:v>
                </c:pt>
                <c:pt idx="2">
                  <c:v>34274</c:v>
                </c:pt>
                <c:pt idx="3">
                  <c:v>33269</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PARO_1!$C$6:$C$17</c:f>
              <c:numCache>
                <c:formatCode>#,##0</c:formatCode>
                <c:ptCount val="12"/>
                <c:pt idx="0">
                  <c:v>45764</c:v>
                </c:pt>
                <c:pt idx="1">
                  <c:v>46269</c:v>
                </c:pt>
                <c:pt idx="2">
                  <c:v>45276</c:v>
                </c:pt>
                <c:pt idx="3">
                  <c:v>44491</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21304320"/>
        <c:axId val="220969728"/>
      </c:barChart>
      <c:dateAx>
        <c:axId val="221304320"/>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0969728"/>
        <c:crosses val="autoZero"/>
        <c:auto val="1"/>
        <c:lblOffset val="100"/>
        <c:baseTimeUnit val="months"/>
      </c:dateAx>
      <c:valAx>
        <c:axId val="22096972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1304320"/>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PARO_1!$J$6:$J$18</c:f>
              <c:numCache>
                <c:formatCode>#,##0</c:formatCode>
                <c:ptCount val="13"/>
                <c:pt idx="0">
                  <c:v>55125</c:v>
                </c:pt>
                <c:pt idx="1">
                  <c:v>58916</c:v>
                </c:pt>
                <c:pt idx="2">
                  <c:v>61582</c:v>
                </c:pt>
                <c:pt idx="3">
                  <c:v>58134</c:v>
                </c:pt>
                <c:pt idx="4">
                  <c:v>53523</c:v>
                </c:pt>
                <c:pt idx="5">
                  <c:v>49494</c:v>
                </c:pt>
                <c:pt idx="6">
                  <c:v>45576</c:v>
                </c:pt>
                <c:pt idx="7">
                  <c:v>41129</c:v>
                </c:pt>
                <c:pt idx="8">
                  <c:v>39836</c:v>
                </c:pt>
                <c:pt idx="9">
                  <c:v>40983</c:v>
                </c:pt>
                <c:pt idx="10">
                  <c:v>56457</c:v>
                </c:pt>
                <c:pt idx="11">
                  <c:v>39466</c:v>
                </c:pt>
                <c:pt idx="12">
                  <c:v>34720</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PARO_1!$K$6:$K$18</c:f>
              <c:numCache>
                <c:formatCode>#,##0</c:formatCode>
                <c:ptCount val="13"/>
                <c:pt idx="0">
                  <c:v>51594</c:v>
                </c:pt>
                <c:pt idx="1">
                  <c:v>55674</c:v>
                </c:pt>
                <c:pt idx="2">
                  <c:v>58914</c:v>
                </c:pt>
                <c:pt idx="3">
                  <c:v>56797</c:v>
                </c:pt>
                <c:pt idx="4">
                  <c:v>54850</c:v>
                </c:pt>
                <c:pt idx="5">
                  <c:v>53655</c:v>
                </c:pt>
                <c:pt idx="6">
                  <c:v>52375</c:v>
                </c:pt>
                <c:pt idx="7">
                  <c:v>50921</c:v>
                </c:pt>
                <c:pt idx="8">
                  <c:v>49947</c:v>
                </c:pt>
                <c:pt idx="9">
                  <c:v>50406</c:v>
                </c:pt>
                <c:pt idx="10">
                  <c:v>65878</c:v>
                </c:pt>
                <c:pt idx="11">
                  <c:v>50035</c:v>
                </c:pt>
                <c:pt idx="12">
                  <c:v>45764</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20841088"/>
        <c:axId val="220841664"/>
      </c:scatterChart>
      <c:valAx>
        <c:axId val="220841088"/>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0841664"/>
        <c:crosses val="autoZero"/>
        <c:crossBetween val="midCat"/>
      </c:valAx>
      <c:valAx>
        <c:axId val="220841664"/>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0841088"/>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cat>
          <c:val>
            <c:numRef>
              <c:f>PARO_1!$N$6:$N$18</c:f>
              <c:numCache>
                <c:formatCode>#,##0</c:formatCode>
                <c:ptCount val="13"/>
                <c:pt idx="0">
                  <c:v>106719</c:v>
                </c:pt>
                <c:pt idx="1">
                  <c:v>114590</c:v>
                </c:pt>
                <c:pt idx="2">
                  <c:v>120496</c:v>
                </c:pt>
                <c:pt idx="3">
                  <c:v>114931</c:v>
                </c:pt>
                <c:pt idx="4">
                  <c:v>108373</c:v>
                </c:pt>
                <c:pt idx="5">
                  <c:v>103149</c:v>
                </c:pt>
                <c:pt idx="6">
                  <c:v>97951</c:v>
                </c:pt>
                <c:pt idx="7">
                  <c:v>92050</c:v>
                </c:pt>
                <c:pt idx="8">
                  <c:v>89783</c:v>
                </c:pt>
                <c:pt idx="9">
                  <c:v>91389</c:v>
                </c:pt>
                <c:pt idx="10">
                  <c:v>122335</c:v>
                </c:pt>
                <c:pt idx="11">
                  <c:v>89501</c:v>
                </c:pt>
                <c:pt idx="12">
                  <c:v>80484</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21306368"/>
        <c:axId val="220843968"/>
      </c:barChart>
      <c:catAx>
        <c:axId val="221306368"/>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0843968"/>
        <c:crosses val="autoZero"/>
        <c:auto val="1"/>
        <c:lblAlgn val="ctr"/>
        <c:lblOffset val="100"/>
        <c:noMultiLvlLbl val="0"/>
      </c:catAx>
      <c:valAx>
        <c:axId val="220843968"/>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13063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2020</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91389</c:v>
                </c:pt>
                <c:pt idx="1">
                  <c:v>89708</c:v>
                </c:pt>
                <c:pt idx="2">
                  <c:v>99630</c:v>
                </c:pt>
                <c:pt idx="3">
                  <c:v>110726</c:v>
                </c:pt>
                <c:pt idx="4">
                  <c:v>112673</c:v>
                </c:pt>
                <c:pt idx="5">
                  <c:v>112750</c:v>
                </c:pt>
                <c:pt idx="6">
                  <c:v>110806</c:v>
                </c:pt>
                <c:pt idx="7">
                  <c:v>111066</c:v>
                </c:pt>
                <c:pt idx="8">
                  <c:v>109887</c:v>
                </c:pt>
                <c:pt idx="9">
                  <c:v>113557</c:v>
                </c:pt>
                <c:pt idx="10">
                  <c:v>116781</c:v>
                </c:pt>
                <c:pt idx="11">
                  <c:v>117624</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2021</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2022</c:v>
                </c:pt>
              </c:strCache>
            </c:strRef>
          </c:tx>
          <c:marker>
            <c:symbol val="none"/>
          </c:marker>
          <c:val>
            <c:numRef>
              <c:f>PARO_1!$L$41:$L$52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2023</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80484</c:v>
                </c:pt>
                <c:pt idx="1">
                  <c:v>81563</c:v>
                </c:pt>
                <c:pt idx="2">
                  <c:v>79550</c:v>
                </c:pt>
                <c:pt idx="3">
                  <c:v>77760</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21675520"/>
        <c:axId val="220845696"/>
      </c:lineChart>
      <c:catAx>
        <c:axId val="221675520"/>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20845696"/>
        <c:crosses val="autoZero"/>
        <c:auto val="1"/>
        <c:lblAlgn val="ctr"/>
        <c:lblOffset val="100"/>
        <c:noMultiLvlLbl val="0"/>
      </c:catAx>
      <c:valAx>
        <c:axId val="220845696"/>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21675520"/>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2022</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PARO_2!$I$3:$I$33</c:f>
              <c:numCache>
                <c:formatCode>#,##0</c:formatCode>
                <c:ptCount val="31"/>
                <c:pt idx="0">
                  <c:v>2372</c:v>
                </c:pt>
                <c:pt idx="1">
                  <c:v>482</c:v>
                </c:pt>
                <c:pt idx="2">
                  <c:v>671</c:v>
                </c:pt>
                <c:pt idx="3">
                  <c:v>5933</c:v>
                </c:pt>
                <c:pt idx="4">
                  <c:v>386</c:v>
                </c:pt>
                <c:pt idx="5">
                  <c:v>2064</c:v>
                </c:pt>
                <c:pt idx="6">
                  <c:v>1170</c:v>
                </c:pt>
                <c:pt idx="7">
                  <c:v>780</c:v>
                </c:pt>
                <c:pt idx="8">
                  <c:v>267</c:v>
                </c:pt>
                <c:pt idx="9">
                  <c:v>231</c:v>
                </c:pt>
                <c:pt idx="10">
                  <c:v>395</c:v>
                </c:pt>
                <c:pt idx="11">
                  <c:v>3970</c:v>
                </c:pt>
                <c:pt idx="12">
                  <c:v>1350</c:v>
                </c:pt>
                <c:pt idx="13">
                  <c:v>1912</c:v>
                </c:pt>
                <c:pt idx="14">
                  <c:v>2416</c:v>
                </c:pt>
                <c:pt idx="15">
                  <c:v>479</c:v>
                </c:pt>
                <c:pt idx="16">
                  <c:v>852</c:v>
                </c:pt>
                <c:pt idx="17">
                  <c:v>3971</c:v>
                </c:pt>
                <c:pt idx="18">
                  <c:v>937</c:v>
                </c:pt>
                <c:pt idx="19">
                  <c:v>3820</c:v>
                </c:pt>
                <c:pt idx="20">
                  <c:v>420</c:v>
                </c:pt>
                <c:pt idx="21">
                  <c:v>2846</c:v>
                </c:pt>
                <c:pt idx="22">
                  <c:v>14920</c:v>
                </c:pt>
                <c:pt idx="23">
                  <c:v>422</c:v>
                </c:pt>
                <c:pt idx="24">
                  <c:v>1166</c:v>
                </c:pt>
                <c:pt idx="25">
                  <c:v>20206</c:v>
                </c:pt>
                <c:pt idx="26">
                  <c:v>1494</c:v>
                </c:pt>
                <c:pt idx="27">
                  <c:v>530</c:v>
                </c:pt>
                <c:pt idx="28">
                  <c:v>2312</c:v>
                </c:pt>
                <c:pt idx="29">
                  <c:v>878</c:v>
                </c:pt>
                <c:pt idx="30">
                  <c:v>131</c:v>
                </c:pt>
              </c:numCache>
            </c:numRef>
          </c:val>
          <c:extLst>
            <c:ext xmlns:c16="http://schemas.microsoft.com/office/drawing/2014/chart" uri="{C3380CC4-5D6E-409C-BE32-E72D297353CC}">
              <c16:uniqueId val="{00000000-1347-4CE8-8E14-5AF0719A78BC}"/>
            </c:ext>
          </c:extLst>
        </c:ser>
        <c:ser>
          <c:idx val="1"/>
          <c:order val="1"/>
          <c:tx>
            <c:strRef>
              <c:f>PARO_2!$J$2</c:f>
              <c:strCache>
                <c:ptCount val="1"/>
                <c:pt idx="0">
                  <c:v>Total 2021</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PARO_2!$J$3:$J$33</c:f>
              <c:numCache>
                <c:formatCode>#,##0</c:formatCode>
                <c:ptCount val="31"/>
                <c:pt idx="0">
                  <c:v>3148</c:v>
                </c:pt>
                <c:pt idx="1">
                  <c:v>499</c:v>
                </c:pt>
                <c:pt idx="2">
                  <c:v>705</c:v>
                </c:pt>
                <c:pt idx="3">
                  <c:v>7444</c:v>
                </c:pt>
                <c:pt idx="4">
                  <c:v>487</c:v>
                </c:pt>
                <c:pt idx="5">
                  <c:v>2270</c:v>
                </c:pt>
                <c:pt idx="6">
                  <c:v>1230</c:v>
                </c:pt>
                <c:pt idx="7">
                  <c:v>858</c:v>
                </c:pt>
                <c:pt idx="8">
                  <c:v>314</c:v>
                </c:pt>
                <c:pt idx="9">
                  <c:v>259</c:v>
                </c:pt>
                <c:pt idx="10">
                  <c:v>509</c:v>
                </c:pt>
                <c:pt idx="11">
                  <c:v>4800</c:v>
                </c:pt>
                <c:pt idx="12">
                  <c:v>1687</c:v>
                </c:pt>
                <c:pt idx="13">
                  <c:v>2121</c:v>
                </c:pt>
                <c:pt idx="14">
                  <c:v>2730</c:v>
                </c:pt>
                <c:pt idx="15">
                  <c:v>560</c:v>
                </c:pt>
                <c:pt idx="16">
                  <c:v>15810</c:v>
                </c:pt>
                <c:pt idx="17">
                  <c:v>987</c:v>
                </c:pt>
                <c:pt idx="18">
                  <c:v>4141</c:v>
                </c:pt>
                <c:pt idx="19">
                  <c:v>1065</c:v>
                </c:pt>
                <c:pt idx="20">
                  <c:v>4014</c:v>
                </c:pt>
                <c:pt idx="21">
                  <c:v>500</c:v>
                </c:pt>
                <c:pt idx="22">
                  <c:v>3029</c:v>
                </c:pt>
                <c:pt idx="23">
                  <c:v>474</c:v>
                </c:pt>
                <c:pt idx="24">
                  <c:v>1349</c:v>
                </c:pt>
                <c:pt idx="25">
                  <c:v>20889</c:v>
                </c:pt>
                <c:pt idx="26">
                  <c:v>1595</c:v>
                </c:pt>
                <c:pt idx="27">
                  <c:v>643</c:v>
                </c:pt>
                <c:pt idx="28">
                  <c:v>2498</c:v>
                </c:pt>
                <c:pt idx="29">
                  <c:v>892</c:v>
                </c:pt>
                <c:pt idx="30">
                  <c:v>142</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2130816"/>
        <c:axId val="221585408"/>
      </c:barChart>
      <c:catAx>
        <c:axId val="212130816"/>
        <c:scaling>
          <c:orientation val="minMax"/>
        </c:scaling>
        <c:delete val="0"/>
        <c:axPos val="b"/>
        <c:numFmt formatCode="General" sourceLinked="1"/>
        <c:majorTickMark val="out"/>
        <c:minorTickMark val="none"/>
        <c:tickLblPos val="nextTo"/>
        <c:crossAx val="221585408"/>
        <c:crosses val="autoZero"/>
        <c:auto val="1"/>
        <c:lblAlgn val="ctr"/>
        <c:lblOffset val="100"/>
        <c:noMultiLvlLbl val="0"/>
      </c:catAx>
      <c:valAx>
        <c:axId val="221585408"/>
        <c:scaling>
          <c:orientation val="minMax"/>
        </c:scaling>
        <c:delete val="0"/>
        <c:axPos val="l"/>
        <c:majorGridlines/>
        <c:numFmt formatCode="#,##0" sourceLinked="1"/>
        <c:majorTickMark val="out"/>
        <c:minorTickMark val="none"/>
        <c:tickLblPos val="nextTo"/>
        <c:crossAx val="212130816"/>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2020</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2021</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2022</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369672</c:v>
                </c:pt>
                <c:pt idx="1">
                  <c:v>371781</c:v>
                </c:pt>
                <c:pt idx="2">
                  <c:v>418360</c:v>
                </c:pt>
                <c:pt idx="3">
                  <c:v>435988</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14366208"/>
        <c:axId val="214254720"/>
      </c:lineChart>
      <c:catAx>
        <c:axId val="214366208"/>
        <c:scaling>
          <c:orientation val="minMax"/>
        </c:scaling>
        <c:delete val="0"/>
        <c:axPos val="b"/>
        <c:numFmt formatCode="General" sourceLinked="1"/>
        <c:majorTickMark val="out"/>
        <c:minorTickMark val="none"/>
        <c:tickLblPos val="nextTo"/>
        <c:crossAx val="214254720"/>
        <c:crosses val="autoZero"/>
        <c:auto val="1"/>
        <c:lblAlgn val="ctr"/>
        <c:lblOffset val="100"/>
        <c:noMultiLvlLbl val="0"/>
      </c:catAx>
      <c:valAx>
        <c:axId val="214254720"/>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14366208"/>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Abril 2023</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Abril 2023</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6398</c:v>
                </c:pt>
                <c:pt idx="1">
                  <c:v>1263</c:v>
                </c:pt>
                <c:pt idx="2">
                  <c:v>3001</c:v>
                </c:pt>
                <c:pt idx="3">
                  <c:v>6885</c:v>
                </c:pt>
                <c:pt idx="4">
                  <c:v>13298</c:v>
                </c:pt>
                <c:pt idx="5">
                  <c:v>11923</c:v>
                </c:pt>
                <c:pt idx="6">
                  <c:v>34992</c:v>
                </c:pt>
              </c:numCache>
            </c:numRef>
          </c:val>
          <c:extLst>
            <c:ext xmlns:c16="http://schemas.microsoft.com/office/drawing/2014/chart" uri="{C3380CC4-5D6E-409C-BE32-E72D297353CC}">
              <c16:uniqueId val="{0000000E-A56C-44E1-B540-8B6B5177D405}"/>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Abril 2023</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PARO_5!$A$3</c:f>
              <c:strCache>
                <c:ptCount val="1"/>
                <c:pt idx="0">
                  <c:v>Abril 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83</c:v>
                </c:pt>
                <c:pt idx="1">
                  <c:v>42014</c:v>
                </c:pt>
                <c:pt idx="2">
                  <c:v>26041</c:v>
                </c:pt>
                <c:pt idx="3">
                  <c:v>4921</c:v>
                </c:pt>
                <c:pt idx="4">
                  <c:v>4701</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Abril 2023</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PARO_6!$A$3</c:f>
              <c:strCache>
                <c:ptCount val="1"/>
                <c:pt idx="0">
                  <c:v>Abril 2023</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A4-465C-A7EB-5A81A012F27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4A4-465C-A7EB-5A81A012F27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A4-465C-A7EB-5A81A012F27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55</c:v>
                </c:pt>
                <c:pt idx="1">
                  <c:v>391</c:v>
                </c:pt>
                <c:pt idx="2">
                  <c:v>4514</c:v>
                </c:pt>
                <c:pt idx="3">
                  <c:v>4515</c:v>
                </c:pt>
                <c:pt idx="4">
                  <c:v>8241</c:v>
                </c:pt>
                <c:pt idx="5">
                  <c:v>27453</c:v>
                </c:pt>
                <c:pt idx="6">
                  <c:v>935</c:v>
                </c:pt>
                <c:pt idx="7">
                  <c:v>7123</c:v>
                </c:pt>
                <c:pt idx="8">
                  <c:v>2769</c:v>
                </c:pt>
                <c:pt idx="9">
                  <c:v>21764</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Abril 2023</a:t>
            </a:r>
            <a:endParaRPr lang="es-ES" b="1">
              <a:solidFill>
                <a:schemeClr val="accent5">
                  <a:lumMod val="50000"/>
                </a:schemeClr>
              </a:solidFill>
              <a:latin typeface="Arial" panose="020B0604020202020204" pitchFamily="34" charset="0"/>
              <a:cs typeface="Arial" panose="020B0604020202020204" pitchFamily="34" charset="0"/>
            </a:endParaRPr>
          </a:p>
        </c:rich>
      </c:tx>
      <c:layout/>
      <c:overlay val="0"/>
      <c:spPr>
        <a:noFill/>
        <a:ln>
          <a:noFill/>
        </a:ln>
        <a:effectLst/>
      </c:sp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3660</c:v>
                </c:pt>
                <c:pt idx="1">
                  <c:v>2987</c:v>
                </c:pt>
                <c:pt idx="2">
                  <c:v>32830</c:v>
                </c:pt>
                <c:pt idx="3">
                  <c:v>408</c:v>
                </c:pt>
                <c:pt idx="4">
                  <c:v>3049</c:v>
                </c:pt>
                <c:pt idx="5">
                  <c:v>422</c:v>
                </c:pt>
                <c:pt idx="6">
                  <c:v>33269</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5002</c:v>
                </c:pt>
                <c:pt idx="1">
                  <c:v>3671</c:v>
                </c:pt>
                <c:pt idx="2">
                  <c:v>44968</c:v>
                </c:pt>
                <c:pt idx="3">
                  <c:v>514</c:v>
                </c:pt>
                <c:pt idx="4">
                  <c:v>4018</c:v>
                </c:pt>
                <c:pt idx="5">
                  <c:v>403</c:v>
                </c:pt>
                <c:pt idx="6">
                  <c:v>44491</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21001728"/>
        <c:axId val="221591168"/>
      </c:barChart>
      <c:catAx>
        <c:axId val="22100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1591168"/>
        <c:crosses val="autoZero"/>
        <c:auto val="1"/>
        <c:lblAlgn val="ctr"/>
        <c:lblOffset val="100"/>
        <c:noMultiLvlLbl val="0"/>
      </c:catAx>
      <c:valAx>
        <c:axId val="221591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10017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0-E583-48AC-878F-5C5B14179058}"/>
            </c:ext>
          </c:extLst>
        </c:ser>
        <c:ser>
          <c:idx val="1"/>
          <c:order val="1"/>
          <c:tx>
            <c:strRef>
              <c:f>PARO_8!$H$2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1-E583-48AC-878F-5C5B14179058}"/>
            </c:ext>
          </c:extLst>
        </c:ser>
        <c:ser>
          <c:idx val="2"/>
          <c:order val="2"/>
          <c:tx>
            <c:strRef>
              <c:f>PARO_8!$I$2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2-E583-48AC-878F-5C5B14179058}"/>
            </c:ext>
          </c:extLst>
        </c:ser>
        <c:ser>
          <c:idx val="3"/>
          <c:order val="3"/>
          <c:tx>
            <c:strRef>
              <c:f>PARO_8!$J$2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11663</c:v>
                </c:pt>
                <c:pt idx="1">
                  <c:v>9399</c:v>
                </c:pt>
                <c:pt idx="2">
                  <c:v>85817</c:v>
                </c:pt>
                <c:pt idx="3">
                  <c:v>106879</c:v>
                </c:pt>
                <c:pt idx="4">
                  <c:v>1409</c:v>
                </c:pt>
                <c:pt idx="5">
                  <c:v>8423</c:v>
                </c:pt>
                <c:pt idx="6">
                  <c:v>944</c:v>
                </c:pt>
                <c:pt idx="7">
                  <c:v>89501</c:v>
                </c:pt>
                <c:pt idx="8">
                  <c:v>100277</c:v>
                </c:pt>
                <c:pt idx="9">
                  <c:v>207156</c:v>
                </c:pt>
              </c:numCache>
            </c:numRef>
          </c:val>
          <c:extLst>
            <c:ext xmlns:c16="http://schemas.microsoft.com/office/drawing/2014/chart" uri="{C3380CC4-5D6E-409C-BE32-E72D297353CC}">
              <c16:uniqueId val="{00000003-E583-48AC-878F-5C5B14179058}"/>
            </c:ext>
          </c:extLst>
        </c:ser>
        <c:ser>
          <c:idx val="4"/>
          <c:order val="4"/>
          <c:tx>
            <c:strRef>
              <c:f>PARO_8!$K$2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9327</c:v>
                </c:pt>
                <c:pt idx="1">
                  <c:v>7423</c:v>
                </c:pt>
                <c:pt idx="2">
                  <c:v>79460</c:v>
                </c:pt>
                <c:pt idx="3">
                  <c:v>96210</c:v>
                </c:pt>
                <c:pt idx="4">
                  <c:v>1075</c:v>
                </c:pt>
                <c:pt idx="5">
                  <c:v>4363</c:v>
                </c:pt>
                <c:pt idx="6">
                  <c:v>893</c:v>
                </c:pt>
                <c:pt idx="7">
                  <c:v>80484</c:v>
                </c:pt>
                <c:pt idx="8">
                  <c:v>86815</c:v>
                </c:pt>
                <c:pt idx="9">
                  <c:v>183025</c:v>
                </c:pt>
              </c:numCache>
            </c:numRef>
          </c:val>
          <c:extLst>
            <c:ext xmlns:c16="http://schemas.microsoft.com/office/drawing/2014/chart" uri="{C3380CC4-5D6E-409C-BE32-E72D297353CC}">
              <c16:uniqueId val="{00000004-E583-48AC-878F-5C5B14179058}"/>
            </c:ext>
          </c:extLst>
        </c:ser>
        <c:dLbls>
          <c:showLegendKey val="0"/>
          <c:showVal val="0"/>
          <c:showCatName val="0"/>
          <c:showSerName val="0"/>
          <c:showPercent val="0"/>
          <c:showBubbleSize val="0"/>
        </c:dLbls>
        <c:gapWidth val="150"/>
        <c:axId val="222642176"/>
        <c:axId val="222830592"/>
      </c:barChart>
      <c:catAx>
        <c:axId val="222642176"/>
        <c:scaling>
          <c:orientation val="minMax"/>
        </c:scaling>
        <c:delete val="0"/>
        <c:axPos val="b"/>
        <c:numFmt formatCode="General" sourceLinked="1"/>
        <c:majorTickMark val="out"/>
        <c:minorTickMark val="none"/>
        <c:tickLblPos val="nextTo"/>
        <c:crossAx val="222830592"/>
        <c:crosses val="autoZero"/>
        <c:auto val="1"/>
        <c:lblAlgn val="ctr"/>
        <c:lblOffset val="100"/>
        <c:noMultiLvlLbl val="0"/>
      </c:catAx>
      <c:valAx>
        <c:axId val="222830592"/>
        <c:scaling>
          <c:orientation val="minMax"/>
        </c:scaling>
        <c:delete val="0"/>
        <c:axPos val="l"/>
        <c:majorGridlines/>
        <c:numFmt formatCode="#,##0" sourceLinked="1"/>
        <c:majorTickMark val="out"/>
        <c:minorTickMark val="none"/>
        <c:tickLblPos val="nextTo"/>
        <c:crossAx val="222642176"/>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PARO_8!$G$18:$G$22</c:f>
              <c:numCache>
                <c:formatCode>#,##0</c:formatCode>
                <c:ptCount val="5"/>
                <c:pt idx="0">
                  <c:v>91894</c:v>
                </c:pt>
                <c:pt idx="1">
                  <c:v>93623</c:v>
                </c:pt>
                <c:pt idx="2">
                  <c:v>127504</c:v>
                </c:pt>
                <c:pt idx="3">
                  <c:v>90242</c:v>
                </c:pt>
                <c:pt idx="4">
                  <c:v>84199</c:v>
                </c:pt>
              </c:numCache>
            </c:numRef>
          </c:val>
          <c:extLst>
            <c:ext xmlns:c16="http://schemas.microsoft.com/office/drawing/2014/chart" uri="{C3380CC4-5D6E-409C-BE32-E72D297353CC}">
              <c16:uniqueId val="{00000000-5451-4862-A3E4-EFBA0E8792D3}"/>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PARO_8!$H$18:$H$22</c:f>
              <c:numCache>
                <c:formatCode>#,##0</c:formatCode>
                <c:ptCount val="5"/>
                <c:pt idx="0">
                  <c:v>117525</c:v>
                </c:pt>
                <c:pt idx="1">
                  <c:v>117541</c:v>
                </c:pt>
                <c:pt idx="2">
                  <c:v>151726</c:v>
                </c:pt>
                <c:pt idx="3">
                  <c:v>116914</c:v>
                </c:pt>
                <c:pt idx="4">
                  <c:v>105656</c:v>
                </c:pt>
              </c:numCache>
            </c:numRef>
          </c:val>
          <c:extLst>
            <c:ext xmlns:c16="http://schemas.microsoft.com/office/drawing/2014/chart" uri="{C3380CC4-5D6E-409C-BE32-E72D297353CC}">
              <c16:uniqueId val="{00000001-5451-4862-A3E4-EFBA0E8792D3}"/>
            </c:ext>
          </c:extLst>
        </c:ser>
        <c:dLbls>
          <c:showLegendKey val="0"/>
          <c:showVal val="0"/>
          <c:showCatName val="0"/>
          <c:showSerName val="0"/>
          <c:showPercent val="0"/>
          <c:showBubbleSize val="0"/>
        </c:dLbls>
        <c:gapWidth val="100"/>
        <c:overlap val="-24"/>
        <c:axId val="222643712"/>
        <c:axId val="222832896"/>
      </c:barChart>
      <c:catAx>
        <c:axId val="222643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2832896"/>
        <c:crosses val="autoZero"/>
        <c:auto val="1"/>
        <c:lblAlgn val="ctr"/>
        <c:lblOffset val="100"/>
        <c:noMultiLvlLbl val="0"/>
      </c:catAx>
      <c:valAx>
        <c:axId val="2228328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26437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layout/>
      <c:overlay val="0"/>
      <c:spPr>
        <a:noFill/>
        <a:ln>
          <a:noFill/>
        </a:ln>
        <a:effectLst/>
      </c:sp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ERTES!$C$33</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0BA4-42F5-8C81-221047FE6928}"/>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0BA4-42F5-8C81-221047FE6928}"/>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0BA4-42F5-8C81-221047FE6928}"/>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0BA4-42F5-8C81-221047FE6928}"/>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0BA4-42F5-8C81-221047FE6928}"/>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0BA4-42F5-8C81-221047FE692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0BA4-42F5-8C81-221047FE692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0BA4-42F5-8C81-221047FE692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0BA4-42F5-8C81-221047FE6928}"/>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0BA4-42F5-8C81-221047FE6928}"/>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0BA4-42F5-8C81-221047FE6928}"/>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0BA4-42F5-8C81-221047FE6928}"/>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0BA4-42F5-8C81-221047FE6928}"/>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0BA4-42F5-8C81-221047FE6928}"/>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0BA4-42F5-8C81-221047FE6928}"/>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0BA4-42F5-8C81-221047FE6928}"/>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0BA4-42F5-8C81-221047FE6928}"/>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0BA4-42F5-8C81-221047FE6928}"/>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0BA4-42F5-8C81-221047FE6928}"/>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0BA4-42F5-8C81-221047FE6928}"/>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0BA4-42F5-8C81-221047FE6928}"/>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0BA4-42F5-8C81-221047FE6928}"/>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0BA4-42F5-8C81-221047FE6928}"/>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0BA4-42F5-8C81-221047FE6928}"/>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0BA4-42F5-8C81-221047FE6928}"/>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0BA4-42F5-8C81-221047FE6928}"/>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0BA4-42F5-8C81-221047FE6928}"/>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0BA4-42F5-8C81-221047FE6928}"/>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0BA4-42F5-8C81-221047FE6928}"/>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0BA4-42F5-8C81-221047FE6928}"/>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0BA4-42F5-8C81-221047FE692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0BA4-42F5-8C81-221047FE6928}"/>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BA4-42F5-8C81-221047FE6928}"/>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BA4-42F5-8C81-221047FE692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0BA4-42F5-8C81-221047FE692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0BA4-42F5-8C81-221047FE692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0BA4-42F5-8C81-221047FE6928}"/>
                </c:ext>
              </c:extLst>
            </c:dLbl>
            <c:dLbl>
              <c:idx val="6"/>
              <c:layout>
                <c:manualLayout>
                  <c:x val="-1.1765593146494929E-7"/>
                  <c:y val="-4.821175541524728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BA4-42F5-8C81-221047FE6928}"/>
                </c:ext>
              </c:extLst>
            </c:dLbl>
            <c:dLbl>
              <c:idx val="7"/>
              <c:layout>
                <c:manualLayout>
                  <c:x val="-6.1050486277847539E-3"/>
                  <c:y val="9.308939702360071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BA4-42F5-8C81-221047FE6928}"/>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BA4-42F5-8C81-221047FE6928}"/>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BA4-42F5-8C81-221047FE6928}"/>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BA4-42F5-8C81-221047FE6928}"/>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0BA4-42F5-8C81-221047FE6928}"/>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0BA4-42F5-8C81-221047FE6928}"/>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0BA4-42F5-8C81-221047FE6928}"/>
                </c:ext>
              </c:extLst>
            </c:dLbl>
            <c:dLbl>
              <c:idx val="14"/>
              <c:layout>
                <c:manualLayout>
                  <c:x val="4.632114021775053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0BA4-42F5-8C81-221047FE6928}"/>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0BA4-42F5-8C81-221047FE6928}"/>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0BA4-42F5-8C81-221047FE6928}"/>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0BA4-42F5-8C81-221047FE6928}"/>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0BA4-42F5-8C81-221047FE6928}"/>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0BA4-42F5-8C81-221047FE6928}"/>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0BA4-42F5-8C81-221047FE6928}"/>
                </c:ext>
              </c:extLst>
            </c:dLbl>
            <c:dLbl>
              <c:idx val="21"/>
              <c:layout>
                <c:manualLayout>
                  <c:x val="0"/>
                  <c:y val="-8.007065304868053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0BA4-42F5-8C81-221047FE6928}"/>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0BA4-42F5-8C81-221047FE6928}"/>
                </c:ext>
              </c:extLst>
            </c:dLbl>
            <c:dLbl>
              <c:idx val="23"/>
              <c:layout>
                <c:manualLayout>
                  <c:x val="-4.0344218899331118E-2"/>
                  <c:y val="-2.826023048776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F-0BA4-42F5-8C81-221047FE6928}"/>
                </c:ext>
              </c:extLst>
            </c:dLbl>
            <c:dLbl>
              <c:idx val="24"/>
              <c:layout>
                <c:manualLayout>
                  <c:x val="-4.0344218899331118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1-0BA4-42F5-8C81-221047FE6928}"/>
                </c:ext>
              </c:extLst>
            </c:dLbl>
            <c:dLbl>
              <c:idx val="25"/>
              <c:layout>
                <c:manualLayout>
                  <c:x val="-8.9653819776291908E-3"/>
                  <c:y val="-2.355019207314134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3-0BA4-42F5-8C81-221047FE6928}"/>
                </c:ext>
              </c:extLst>
            </c:dLbl>
            <c:dLbl>
              <c:idx val="26"/>
              <c:layout>
                <c:manualLayout>
                  <c:x val="-5.9769213184194241E-3"/>
                  <c:y val="1.78013491231292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5-0BA4-42F5-8C81-221047FE6928}"/>
                </c:ext>
              </c:extLst>
            </c:dLbl>
            <c:dLbl>
              <c:idx val="27"/>
              <c:layout>
                <c:manualLayout>
                  <c:x val="0"/>
                  <c:y val="-3.0918126181063768E-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7-0BA4-42F5-8C81-221047FE6928}"/>
                </c:ext>
              </c:extLst>
            </c:dLbl>
            <c:dLbl>
              <c:idx val="28"/>
              <c:layout>
                <c:manualLayout>
                  <c:x val="8.9653819776290816E-3"/>
                  <c:y val="-1.63304820087658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9-0BA4-42F5-8C81-221047FE6928}"/>
                </c:ext>
              </c:extLst>
            </c:dLbl>
            <c:dLbl>
              <c:idx val="29"/>
              <c:layout>
                <c:manualLayout>
                  <c:x val="5.3364024275242405E-3"/>
                  <c:y val="-4.19821424023866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B-0BA4-42F5-8C81-221047FE6928}"/>
                </c:ext>
              </c:extLst>
            </c:dLbl>
            <c:dLbl>
              <c:idx val="30"/>
              <c:layout>
                <c:manualLayout>
                  <c:x val="3.2830005180390663E-2"/>
                  <c:y val="7.540882762569807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D-0BA4-42F5-8C81-221047FE6928}"/>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ERTES!$A$34:$A$64</c:f>
              <c:strCache>
                <c:ptCount val="31"/>
                <c:pt idx="0">
                  <c:v>Adeje</c:v>
                </c:pt>
                <c:pt idx="1">
                  <c:v>Arafo</c:v>
                </c:pt>
                <c:pt idx="2">
                  <c:v>Arico</c:v>
                </c:pt>
                <c:pt idx="3">
                  <c:v>Arona</c:v>
                </c:pt>
                <c:pt idx="4">
                  <c:v>Buenavista</c:v>
                </c:pt>
                <c:pt idx="5">
                  <c:v>Candelaria</c:v>
                </c:pt>
                <c:pt idx="6">
                  <c:v>Fasnia</c:v>
                </c:pt>
                <c:pt idx="7">
                  <c:v>Garachico</c:v>
                </c:pt>
                <c:pt idx="8">
                  <c:v>Granadilla</c:v>
                </c:pt>
                <c:pt idx="9">
                  <c:v>La Guancha</c:v>
                </c:pt>
                <c:pt idx="10">
                  <c:v>Guía de Isora</c:v>
                </c:pt>
                <c:pt idx="11">
                  <c:v>Güimar</c:v>
                </c:pt>
                <c:pt idx="12">
                  <c:v>Icod de los Vinos</c:v>
                </c:pt>
                <c:pt idx="13">
                  <c:v>La Laguna</c:v>
                </c:pt>
                <c:pt idx="14">
                  <c:v>La Matanza</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Sauzal (El) </c:v>
                </c:pt>
                <c:pt idx="25">
                  <c:v>Los Silos</c:v>
                </c:pt>
                <c:pt idx="26">
                  <c:v>Tacoronte</c:v>
                </c:pt>
                <c:pt idx="27">
                  <c:v>Tanque (El) </c:v>
                </c:pt>
                <c:pt idx="28">
                  <c:v>Tegueste</c:v>
                </c:pt>
                <c:pt idx="29">
                  <c:v>Victoria (La)</c:v>
                </c:pt>
                <c:pt idx="30">
                  <c:v>Vilaflor</c:v>
                </c:pt>
              </c:strCache>
            </c:strRef>
          </c:cat>
          <c:val>
            <c:numRef>
              <c:f>ERTES!$C$34:$C$64</c:f>
              <c:numCache>
                <c:formatCode>#,##0</c:formatCode>
                <c:ptCount val="31"/>
                <c:pt idx="0">
                  <c:v>1351</c:v>
                </c:pt>
                <c:pt idx="1">
                  <c:v>77</c:v>
                </c:pt>
                <c:pt idx="2">
                  <c:v>74</c:v>
                </c:pt>
                <c:pt idx="3">
                  <c:v>1853</c:v>
                </c:pt>
                <c:pt idx="4">
                  <c:v>51</c:v>
                </c:pt>
                <c:pt idx="5">
                  <c:v>274</c:v>
                </c:pt>
                <c:pt idx="6">
                  <c:v>22</c:v>
                </c:pt>
                <c:pt idx="7">
                  <c:v>53</c:v>
                </c:pt>
                <c:pt idx="8">
                  <c:v>630</c:v>
                </c:pt>
                <c:pt idx="9" formatCode="General">
                  <c:v>45</c:v>
                </c:pt>
                <c:pt idx="10">
                  <c:v>234</c:v>
                </c:pt>
                <c:pt idx="11">
                  <c:v>205</c:v>
                </c:pt>
                <c:pt idx="12" formatCode="General">
                  <c:v>255</c:v>
                </c:pt>
                <c:pt idx="13">
                  <c:v>1945</c:v>
                </c:pt>
                <c:pt idx="14" formatCode="General">
                  <c:v>101</c:v>
                </c:pt>
                <c:pt idx="15" formatCode="General">
                  <c:v>512</c:v>
                </c:pt>
                <c:pt idx="16" formatCode="General">
                  <c:v>742</c:v>
                </c:pt>
                <c:pt idx="17" formatCode="General">
                  <c:v>418</c:v>
                </c:pt>
                <c:pt idx="18">
                  <c:v>186</c:v>
                </c:pt>
                <c:pt idx="19" formatCode="General">
                  <c:v>42</c:v>
                </c:pt>
                <c:pt idx="20" formatCode="General">
                  <c:v>424</c:v>
                </c:pt>
                <c:pt idx="21">
                  <c:v>3421</c:v>
                </c:pt>
                <c:pt idx="22" formatCode="General">
                  <c:v>250</c:v>
                </c:pt>
                <c:pt idx="23" formatCode="General">
                  <c:v>216</c:v>
                </c:pt>
                <c:pt idx="24">
                  <c:v>91</c:v>
                </c:pt>
                <c:pt idx="25" formatCode="General">
                  <c:v>23</c:v>
                </c:pt>
                <c:pt idx="26" formatCode="General">
                  <c:v>235</c:v>
                </c:pt>
                <c:pt idx="27">
                  <c:v>23</c:v>
                </c:pt>
                <c:pt idx="28" formatCode="General">
                  <c:v>121</c:v>
                </c:pt>
                <c:pt idx="29" formatCode="General">
                  <c:v>80</c:v>
                </c:pt>
                <c:pt idx="30" formatCode="General">
                  <c:v>22</c:v>
                </c:pt>
              </c:numCache>
            </c:numRef>
          </c:val>
          <c:extLst>
            <c:ext xmlns:c16="http://schemas.microsoft.com/office/drawing/2014/chart" uri="{C3380CC4-5D6E-409C-BE32-E72D297353CC}">
              <c16:uniqueId val="{0000003E-0BA4-42F5-8C81-221047FE6928}"/>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mensual del Número de </a:t>
            </a:r>
            <a:r>
              <a:rPr lang="en-US" sz="1400" b="1" i="0" u="none" strike="noStrike" kern="1200" spc="0" baseline="0">
                <a:solidFill>
                  <a:schemeClr val="bg2">
                    <a:lumMod val="25000"/>
                  </a:schemeClr>
                </a:solidFill>
                <a:latin typeface="+mn-lt"/>
                <a:ea typeface="+mn-ea"/>
                <a:cs typeface="+mn-cs"/>
              </a:rPr>
              <a:t>Trabajadores afectados </a:t>
            </a:r>
          </a:p>
        </c:rich>
      </c:tx>
      <c:overlay val="0"/>
      <c:spPr>
        <a:noFill/>
        <a:ln>
          <a:noFill/>
        </a:ln>
        <a:effectLst/>
      </c:spPr>
    </c:title>
    <c:autoTitleDeleted val="0"/>
    <c:plotArea>
      <c:layout/>
      <c:lineChart>
        <c:grouping val="standard"/>
        <c:varyColors val="0"/>
        <c:ser>
          <c:idx val="0"/>
          <c:order val="0"/>
          <c:tx>
            <c:strRef>
              <c:f>ERTES!$B$3</c:f>
              <c:strCache>
                <c:ptCount val="1"/>
                <c:pt idx="0">
                  <c:v>Nº de Trabajadores afectados</c:v>
                </c:pt>
              </c:strCache>
            </c:strRef>
          </c:tx>
          <c:spPr>
            <a:ln w="15875" cap="rnd">
              <a:solidFill>
                <a:schemeClr val="bg2">
                  <a:lumMod val="50000"/>
                </a:schemeClr>
              </a:solidFill>
              <a:round/>
            </a:ln>
            <a:effectLst>
              <a:outerShdw blurRad="40000" dist="23000" dir="5400000" rotWithShape="0">
                <a:srgbClr val="000000">
                  <a:alpha val="35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ERTES!$B$5:$B$19</c:f>
              <c:numCache>
                <c:formatCode>#,##0</c:formatCode>
                <c:ptCount val="15"/>
                <c:pt idx="0">
                  <c:v>66130</c:v>
                </c:pt>
                <c:pt idx="1">
                  <c:v>18717</c:v>
                </c:pt>
                <c:pt idx="2">
                  <c:v>1064</c:v>
                </c:pt>
                <c:pt idx="3">
                  <c:v>273</c:v>
                </c:pt>
                <c:pt idx="4">
                  <c:v>337</c:v>
                </c:pt>
                <c:pt idx="5">
                  <c:v>105</c:v>
                </c:pt>
                <c:pt idx="6">
                  <c:v>643</c:v>
                </c:pt>
                <c:pt idx="7">
                  <c:v>1749</c:v>
                </c:pt>
                <c:pt idx="8">
                  <c:v>790</c:v>
                </c:pt>
                <c:pt idx="9">
                  <c:v>1943</c:v>
                </c:pt>
                <c:pt idx="10">
                  <c:v>615</c:v>
                </c:pt>
                <c:pt idx="11">
                  <c:v>540</c:v>
                </c:pt>
                <c:pt idx="12">
                  <c:v>833</c:v>
                </c:pt>
                <c:pt idx="13">
                  <c:v>157</c:v>
                </c:pt>
                <c:pt idx="14">
                  <c:v>104</c:v>
                </c:pt>
              </c:numCache>
            </c:numRef>
          </c:val>
          <c:smooth val="0"/>
          <c:extLst>
            <c:ext xmlns:c16="http://schemas.microsoft.com/office/drawing/2014/chart" uri="{C3380CC4-5D6E-409C-BE32-E72D297353CC}">
              <c16:uniqueId val="{00000000-8A80-4576-81C6-93F8B297FFB0}"/>
            </c:ext>
          </c:extLst>
        </c:ser>
        <c:dLbls>
          <c:showLegendKey val="0"/>
          <c:showVal val="0"/>
          <c:showCatName val="0"/>
          <c:showSerName val="0"/>
          <c:showPercent val="0"/>
          <c:showBubbleSize val="0"/>
        </c:dLbls>
        <c:smooth val="0"/>
        <c:axId val="223127040"/>
        <c:axId val="222836352"/>
      </c:lineChart>
      <c:dateAx>
        <c:axId val="223127040"/>
        <c:scaling>
          <c:orientation val="minMax"/>
        </c:scaling>
        <c:delete val="0"/>
        <c:axPos val="b"/>
        <c:numFmt formatCode="mmm\-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2836352"/>
        <c:crosses val="autoZero"/>
        <c:auto val="1"/>
        <c:lblOffset val="100"/>
        <c:baseTimeUnit val="months"/>
      </c:dateAx>
      <c:valAx>
        <c:axId val="222836352"/>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231270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mensual del Número Total de Solicitudes </a:t>
            </a:r>
          </a:p>
        </c:rich>
      </c:tx>
      <c:overlay val="0"/>
      <c:spPr>
        <a:noFill/>
        <a:ln>
          <a:noFill/>
        </a:ln>
        <a:effectLst/>
      </c:spPr>
    </c:title>
    <c:autoTitleDeleted val="0"/>
    <c:plotArea>
      <c:layout/>
      <c:lineChart>
        <c:grouping val="standard"/>
        <c:varyColors val="0"/>
        <c:ser>
          <c:idx val="0"/>
          <c:order val="0"/>
          <c:tx>
            <c:strRef>
              <c:f>ERTES!$D$3</c:f>
              <c:strCache>
                <c:ptCount val="1"/>
                <c:pt idx="0">
                  <c:v>Nº Total de Solicitudes</c:v>
                </c:pt>
              </c:strCache>
            </c:strRef>
          </c:tx>
          <c:spPr>
            <a:ln w="15875" cap="rnd">
              <a:solidFill>
                <a:schemeClr val="bg2">
                  <a:lumMod val="50000"/>
                </a:schemeClr>
              </a:solidFill>
              <a:round/>
            </a:ln>
            <a:effectLst>
              <a:outerShdw blurRad="40000" dist="20000" dir="5400000" rotWithShape="0">
                <a:srgbClr val="000000">
                  <a:alpha val="38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ERTES!$D$5:$D$19</c:f>
              <c:numCache>
                <c:formatCode>#,##0</c:formatCode>
                <c:ptCount val="15"/>
                <c:pt idx="0">
                  <c:v>9369</c:v>
                </c:pt>
                <c:pt idx="1">
                  <c:v>3099</c:v>
                </c:pt>
                <c:pt idx="2">
                  <c:v>255</c:v>
                </c:pt>
                <c:pt idx="3">
                  <c:v>52</c:v>
                </c:pt>
                <c:pt idx="4">
                  <c:v>23</c:v>
                </c:pt>
                <c:pt idx="5">
                  <c:v>19</c:v>
                </c:pt>
                <c:pt idx="6">
                  <c:v>33</c:v>
                </c:pt>
                <c:pt idx="7">
                  <c:v>266</c:v>
                </c:pt>
                <c:pt idx="8">
                  <c:v>87</c:v>
                </c:pt>
                <c:pt idx="9">
                  <c:v>367</c:v>
                </c:pt>
                <c:pt idx="10">
                  <c:v>156</c:v>
                </c:pt>
                <c:pt idx="11">
                  <c:v>65</c:v>
                </c:pt>
                <c:pt idx="12">
                  <c:v>131</c:v>
                </c:pt>
                <c:pt idx="13">
                  <c:v>39</c:v>
                </c:pt>
                <c:pt idx="14">
                  <c:v>15</c:v>
                </c:pt>
              </c:numCache>
            </c:numRef>
          </c:val>
          <c:smooth val="0"/>
          <c:extLst>
            <c:ext xmlns:c16="http://schemas.microsoft.com/office/drawing/2014/chart" uri="{C3380CC4-5D6E-409C-BE32-E72D297353CC}">
              <c16:uniqueId val="{00000000-EF06-44D8-ACB7-B17D58139490}"/>
            </c:ext>
          </c:extLst>
        </c:ser>
        <c:dLbls>
          <c:showLegendKey val="0"/>
          <c:showVal val="0"/>
          <c:showCatName val="0"/>
          <c:showSerName val="0"/>
          <c:showPercent val="0"/>
          <c:showBubbleSize val="0"/>
        </c:dLbls>
        <c:smooth val="0"/>
        <c:axId val="223127552"/>
        <c:axId val="222838080"/>
      </c:lineChart>
      <c:dateAx>
        <c:axId val="223127552"/>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222838080"/>
        <c:crosses val="autoZero"/>
        <c:auto val="1"/>
        <c:lblOffset val="100"/>
        <c:baseTimeUnit val="months"/>
      </c:dateAx>
      <c:valAx>
        <c:axId val="222838080"/>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231275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ERTES!$O$3</c:f>
              <c:strCache>
                <c:ptCount val="1"/>
                <c:pt idx="0">
                  <c:v>Nº de Trabajadores afectados</c:v>
                </c:pt>
              </c:strCache>
            </c:strRef>
          </c:tx>
          <c:spPr>
            <a:solidFill>
              <a:schemeClr val="bg2">
                <a:lumMod val="7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ERTES!$O$4:$O$25</c:f>
              <c:numCache>
                <c:formatCode>#,##0</c:formatCode>
                <c:ptCount val="22"/>
                <c:pt idx="0">
                  <c:v>30790</c:v>
                </c:pt>
                <c:pt idx="1">
                  <c:v>17430</c:v>
                </c:pt>
                <c:pt idx="2">
                  <c:v>16393</c:v>
                </c:pt>
                <c:pt idx="3">
                  <c:v>4980</c:v>
                </c:pt>
                <c:pt idx="4">
                  <c:v>4011</c:v>
                </c:pt>
                <c:pt idx="5">
                  <c:v>3781</c:v>
                </c:pt>
                <c:pt idx="6">
                  <c:v>2944</c:v>
                </c:pt>
                <c:pt idx="7">
                  <c:v>2811</c:v>
                </c:pt>
                <c:pt idx="8">
                  <c:v>2759</c:v>
                </c:pt>
                <c:pt idx="9">
                  <c:v>2319</c:v>
                </c:pt>
                <c:pt idx="10">
                  <c:v>1894</c:v>
                </c:pt>
                <c:pt idx="11">
                  <c:v>1792</c:v>
                </c:pt>
                <c:pt idx="12">
                  <c:v>824</c:v>
                </c:pt>
                <c:pt idx="13">
                  <c:v>470</c:v>
                </c:pt>
                <c:pt idx="14">
                  <c:v>456</c:v>
                </c:pt>
                <c:pt idx="15">
                  <c:v>159</c:v>
                </c:pt>
                <c:pt idx="16">
                  <c:v>95</c:v>
                </c:pt>
                <c:pt idx="17">
                  <c:v>41</c:v>
                </c:pt>
                <c:pt idx="18">
                  <c:v>28</c:v>
                </c:pt>
                <c:pt idx="19">
                  <c:v>14</c:v>
                </c:pt>
                <c:pt idx="20">
                  <c:v>6</c:v>
                </c:pt>
                <c:pt idx="21">
                  <c:v>3</c:v>
                </c:pt>
              </c:numCache>
            </c:numRef>
          </c:val>
          <c:extLst>
            <c:ext xmlns:c16="http://schemas.microsoft.com/office/drawing/2014/chart" uri="{C3380CC4-5D6E-409C-BE32-E72D297353CC}">
              <c16:uniqueId val="{00000000-A7B4-49CE-B2E1-F87F8BAD49FF}"/>
            </c:ext>
          </c:extLst>
        </c:ser>
        <c:ser>
          <c:idx val="1"/>
          <c:order val="1"/>
          <c:tx>
            <c:strRef>
              <c:f>ERTES!$P$3</c:f>
              <c:strCache>
                <c:ptCount val="1"/>
                <c:pt idx="0">
                  <c:v>Nº Total de Solicitudes</c:v>
                </c:pt>
              </c:strCache>
            </c:strRef>
          </c:tx>
          <c:spPr>
            <a:solidFill>
              <a:schemeClr val="bg2">
                <a:lumMod val="2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ERTES!$P$4:$P$25</c:f>
              <c:numCache>
                <c:formatCode>#,##0</c:formatCode>
                <c:ptCount val="22"/>
                <c:pt idx="0">
                  <c:v>3778</c:v>
                </c:pt>
                <c:pt idx="1">
                  <c:v>1925</c:v>
                </c:pt>
                <c:pt idx="2">
                  <c:v>3026</c:v>
                </c:pt>
                <c:pt idx="3">
                  <c:v>784</c:v>
                </c:pt>
                <c:pt idx="4">
                  <c:v>513</c:v>
                </c:pt>
                <c:pt idx="5">
                  <c:v>530</c:v>
                </c:pt>
                <c:pt idx="6">
                  <c:v>433</c:v>
                </c:pt>
                <c:pt idx="7">
                  <c:v>458</c:v>
                </c:pt>
                <c:pt idx="8">
                  <c:v>883</c:v>
                </c:pt>
                <c:pt idx="9">
                  <c:v>470</c:v>
                </c:pt>
                <c:pt idx="10">
                  <c:v>349</c:v>
                </c:pt>
                <c:pt idx="11">
                  <c:v>403</c:v>
                </c:pt>
                <c:pt idx="12">
                  <c:v>95</c:v>
                </c:pt>
                <c:pt idx="13">
                  <c:v>197</c:v>
                </c:pt>
                <c:pt idx="14">
                  <c:v>64</c:v>
                </c:pt>
                <c:pt idx="15">
                  <c:v>15</c:v>
                </c:pt>
                <c:pt idx="16">
                  <c:v>38</c:v>
                </c:pt>
                <c:pt idx="17">
                  <c:v>7</c:v>
                </c:pt>
                <c:pt idx="18">
                  <c:v>3</c:v>
                </c:pt>
                <c:pt idx="19">
                  <c:v>2</c:v>
                </c:pt>
                <c:pt idx="20">
                  <c:v>2</c:v>
                </c:pt>
                <c:pt idx="21">
                  <c:v>1</c:v>
                </c:pt>
              </c:numCache>
            </c:numRef>
          </c:val>
          <c:extLst>
            <c:ext xmlns:c16="http://schemas.microsoft.com/office/drawing/2014/chart" uri="{C3380CC4-5D6E-409C-BE32-E72D297353CC}">
              <c16:uniqueId val="{00000001-A7B4-49CE-B2E1-F87F8BAD49FF}"/>
            </c:ext>
          </c:extLst>
        </c:ser>
        <c:dLbls>
          <c:showLegendKey val="0"/>
          <c:showVal val="0"/>
          <c:showCatName val="0"/>
          <c:showSerName val="0"/>
          <c:showPercent val="0"/>
          <c:showBubbleSize val="0"/>
        </c:dLbls>
        <c:gapWidth val="150"/>
        <c:axId val="223128064"/>
        <c:axId val="223996160"/>
      </c:barChart>
      <c:catAx>
        <c:axId val="223128064"/>
        <c:scaling>
          <c:orientation val="minMax"/>
        </c:scaling>
        <c:delete val="0"/>
        <c:axPos val="l"/>
        <c:numFmt formatCode="General" sourceLinked="0"/>
        <c:majorTickMark val="out"/>
        <c:minorTickMark val="none"/>
        <c:tickLblPos val="nextTo"/>
        <c:txPr>
          <a:bodyPr/>
          <a:lstStyle/>
          <a:p>
            <a:pPr>
              <a:defRPr>
                <a:solidFill>
                  <a:schemeClr val="bg2">
                    <a:lumMod val="75000"/>
                  </a:schemeClr>
                </a:solidFill>
              </a:defRPr>
            </a:pPr>
            <a:endParaRPr lang="es-ES"/>
          </a:p>
        </c:txPr>
        <c:crossAx val="223996160"/>
        <c:crosses val="autoZero"/>
        <c:auto val="1"/>
        <c:lblAlgn val="ctr"/>
        <c:lblOffset val="100"/>
        <c:noMultiLvlLbl val="0"/>
      </c:catAx>
      <c:valAx>
        <c:axId val="223996160"/>
        <c:scaling>
          <c:orientation val="minMax"/>
        </c:scaling>
        <c:delete val="0"/>
        <c:axPos val="b"/>
        <c:majorGridlines>
          <c:spPr>
            <a:ln>
              <a:solidFill>
                <a:schemeClr val="bg2">
                  <a:lumMod val="90000"/>
                </a:schemeClr>
              </a:solidFill>
            </a:ln>
          </c:spPr>
        </c:majorGridlines>
        <c:numFmt formatCode="#,##0" sourceLinked="1"/>
        <c:majorTickMark val="out"/>
        <c:minorTickMark val="none"/>
        <c:tickLblPos val="nextTo"/>
        <c:txPr>
          <a:bodyPr/>
          <a:lstStyle/>
          <a:p>
            <a:pPr>
              <a:defRPr>
                <a:solidFill>
                  <a:schemeClr val="bg1">
                    <a:lumMod val="65000"/>
                  </a:schemeClr>
                </a:solidFill>
              </a:defRPr>
            </a:pPr>
            <a:endParaRPr lang="es-ES"/>
          </a:p>
        </c:txPr>
        <c:crossAx val="223128064"/>
        <c:crosses val="autoZero"/>
        <c:crossBetween val="between"/>
      </c:valAx>
    </c:plotArea>
    <c:legend>
      <c:legendPos val="r"/>
      <c:layout/>
      <c:overlay val="0"/>
      <c:txPr>
        <a:bodyPr/>
        <a:lstStyle/>
        <a:p>
          <a:pPr>
            <a:defRPr>
              <a:solidFill>
                <a:schemeClr val="bg2">
                  <a:lumMod val="25000"/>
                </a:schemeClr>
              </a:solidFill>
            </a:defRPr>
          </a:pPr>
          <a:endParaRPr lang="es-ES"/>
        </a:p>
      </c:txPr>
    </c:legend>
    <c:plotVisOnly val="1"/>
    <c:dispBlanksAs val="zero"/>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2020</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3671749</c:v>
                </c:pt>
                <c:pt idx="1">
                  <c:v>3525167</c:v>
                </c:pt>
                <c:pt idx="2">
                  <c:v>1606420</c:v>
                </c:pt>
                <c:pt idx="3">
                  <c:v>0</c:v>
                </c:pt>
                <c:pt idx="4">
                  <c:v>0</c:v>
                </c:pt>
                <c:pt idx="5">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253061</c:v>
                </c:pt>
                <c:pt idx="1">
                  <c:v>248236</c:v>
                </c:pt>
                <c:pt idx="2">
                  <c:v>325585</c:v>
                </c:pt>
                <c:pt idx="3">
                  <c:v>378866</c:v>
                </c:pt>
                <c:pt idx="4">
                  <c:v>467656</c:v>
                </c:pt>
                <c:pt idx="5">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2756791</c:v>
                </c:pt>
                <c:pt idx="1">
                  <c:v>2389627</c:v>
                </c:pt>
                <c:pt idx="2">
                  <c:v>2937734</c:v>
                </c:pt>
                <c:pt idx="3">
                  <c:v>2709797</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14367744"/>
        <c:axId val="214256448"/>
      </c:barChart>
      <c:catAx>
        <c:axId val="214367744"/>
        <c:scaling>
          <c:orientation val="minMax"/>
        </c:scaling>
        <c:delete val="0"/>
        <c:axPos val="b"/>
        <c:numFmt formatCode="General" sourceLinked="1"/>
        <c:majorTickMark val="out"/>
        <c:minorTickMark val="none"/>
        <c:tickLblPos val="nextTo"/>
        <c:crossAx val="214256448"/>
        <c:crosses val="autoZero"/>
        <c:auto val="1"/>
        <c:lblAlgn val="ctr"/>
        <c:lblOffset val="100"/>
        <c:noMultiLvlLbl val="0"/>
      </c:catAx>
      <c:valAx>
        <c:axId val="214256448"/>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1436774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CONTRATOS_1!$B$3:$B$14</c:f>
              <c:numCache>
                <c:formatCode>#,##0</c:formatCode>
                <c:ptCount val="12"/>
                <c:pt idx="0">
                  <c:v>11611</c:v>
                </c:pt>
                <c:pt idx="1">
                  <c:v>10255</c:v>
                </c:pt>
                <c:pt idx="2">
                  <c:v>13428</c:v>
                </c:pt>
                <c:pt idx="3">
                  <c:v>10579</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CONTRATOS_1!$C$3:$C$14</c:f>
              <c:numCache>
                <c:formatCode>#,##0</c:formatCode>
                <c:ptCount val="12"/>
                <c:pt idx="0">
                  <c:v>11668</c:v>
                </c:pt>
                <c:pt idx="1">
                  <c:v>9950</c:v>
                </c:pt>
                <c:pt idx="2">
                  <c:v>12050</c:v>
                </c:pt>
                <c:pt idx="3">
                  <c:v>9770</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23449088"/>
        <c:axId val="223997312"/>
      </c:barChart>
      <c:dateAx>
        <c:axId val="223449088"/>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23997312"/>
        <c:crosses val="autoZero"/>
        <c:auto val="1"/>
        <c:lblOffset val="100"/>
        <c:baseTimeUnit val="months"/>
      </c:dateAx>
      <c:valAx>
        <c:axId val="223997312"/>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234490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CONTRATOS_1!$D$3:$D$14</c:f>
              <c:numCache>
                <c:formatCode>#,##0</c:formatCode>
                <c:ptCount val="12"/>
                <c:pt idx="0">
                  <c:v>10700</c:v>
                </c:pt>
                <c:pt idx="1">
                  <c:v>9608</c:v>
                </c:pt>
                <c:pt idx="2">
                  <c:v>12079</c:v>
                </c:pt>
                <c:pt idx="3">
                  <c:v>9713</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CONTRATOS_1!$E$3:$E$14</c:f>
              <c:numCache>
                <c:formatCode>#,##0</c:formatCode>
                <c:ptCount val="12"/>
                <c:pt idx="0">
                  <c:v>12579</c:v>
                </c:pt>
                <c:pt idx="1">
                  <c:v>10597</c:v>
                </c:pt>
                <c:pt idx="2">
                  <c:v>13399</c:v>
                </c:pt>
                <c:pt idx="3">
                  <c:v>10636</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23450112"/>
        <c:axId val="223999616"/>
      </c:barChart>
      <c:dateAx>
        <c:axId val="223450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3999616"/>
        <c:crosses val="autoZero"/>
        <c:auto val="1"/>
        <c:lblOffset val="100"/>
        <c:baseTimeUnit val="months"/>
      </c:dateAx>
      <c:valAx>
        <c:axId val="22399961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3450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xVal>
          <c:yVal>
            <c:numRef>
              <c:f>CONTRATOS_1!$F$3:$F$14</c:f>
              <c:numCache>
                <c:formatCode>#,##0</c:formatCode>
                <c:ptCount val="12"/>
                <c:pt idx="0">
                  <c:v>23279</c:v>
                </c:pt>
                <c:pt idx="1">
                  <c:v>20205</c:v>
                </c:pt>
                <c:pt idx="2">
                  <c:v>25478</c:v>
                </c:pt>
                <c:pt idx="3">
                  <c:v>20349</c:v>
                </c:pt>
              </c:numCache>
            </c:numRef>
          </c:yVal>
          <c:smooth val="0"/>
          <c:extLst>
            <c:ext xmlns:c16="http://schemas.microsoft.com/office/drawing/2014/chart" uri="{C3380CC4-5D6E-409C-BE32-E72D297353CC}">
              <c16:uniqueId val="{00000000-D844-40A9-BE44-942F508E9613}"/>
            </c:ext>
          </c:extLst>
        </c:ser>
        <c:dLbls>
          <c:showLegendKey val="0"/>
          <c:showVal val="0"/>
          <c:showCatName val="0"/>
          <c:showSerName val="0"/>
          <c:showPercent val="0"/>
          <c:showBubbleSize val="0"/>
        </c:dLbls>
        <c:axId val="223944704"/>
        <c:axId val="223945280"/>
      </c:scatterChart>
      <c:valAx>
        <c:axId val="223944704"/>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223945280"/>
        <c:crosses val="autoZero"/>
        <c:crossBetween val="midCat"/>
      </c:valAx>
      <c:valAx>
        <c:axId val="223945280"/>
        <c:scaling>
          <c:orientation val="minMax"/>
          <c:min val="2200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223944704"/>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2020</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0-A523-4FD2-AB88-2B85D0358895}"/>
            </c:ext>
          </c:extLst>
        </c:ser>
        <c:ser>
          <c:idx val="1"/>
          <c:order val="1"/>
          <c:tx>
            <c:v>2021</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1-A523-4FD2-AB88-2B85D0358895}"/>
            </c:ext>
          </c:extLst>
        </c:ser>
        <c:ser>
          <c:idx val="2"/>
          <c:order val="2"/>
          <c:tx>
            <c:v>2022</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2-A523-4FD2-AB88-2B85D0358895}"/>
            </c:ext>
          </c:extLst>
        </c:ser>
        <c:ser>
          <c:idx val="3"/>
          <c:order val="3"/>
          <c:tx>
            <c:v>2023</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23279</c:v>
                </c:pt>
                <c:pt idx="1">
                  <c:v>20205</c:v>
                </c:pt>
                <c:pt idx="2">
                  <c:v>25478</c:v>
                </c:pt>
                <c:pt idx="3">
                  <c:v>20349</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23451648"/>
        <c:axId val="223947008"/>
      </c:lineChart>
      <c:catAx>
        <c:axId val="22345164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3947008"/>
        <c:crosses val="autoZero"/>
        <c:auto val="1"/>
        <c:lblAlgn val="ctr"/>
        <c:lblOffset val="100"/>
        <c:noMultiLvlLbl val="1"/>
      </c:catAx>
      <c:valAx>
        <c:axId val="223947008"/>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34516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Abril </a:t>
            </a:r>
            <a:r>
              <a:rPr lang="en-US">
                <a:solidFill>
                  <a:schemeClr val="accent5">
                    <a:lumMod val="50000"/>
                  </a:schemeClr>
                </a:solidFill>
              </a:rPr>
              <a:t>2023</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Abril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629</c:v>
                </c:pt>
                <c:pt idx="1">
                  <c:v>603</c:v>
                </c:pt>
                <c:pt idx="2">
                  <c:v>1386</c:v>
                </c:pt>
                <c:pt idx="3">
                  <c:v>2428</c:v>
                </c:pt>
                <c:pt idx="4">
                  <c:v>6406</c:v>
                </c:pt>
                <c:pt idx="5">
                  <c:v>8897</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Abril 2023</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Abril 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610</c:v>
                </c:pt>
                <c:pt idx="1">
                  <c:v>6203</c:v>
                </c:pt>
                <c:pt idx="2">
                  <c:v>10890</c:v>
                </c:pt>
                <c:pt idx="3">
                  <c:v>1923</c:v>
                </c:pt>
                <c:pt idx="4">
                  <c:v>695</c:v>
                </c:pt>
                <c:pt idx="5" formatCode="General">
                  <c:v>28</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Abril 2023</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itle>
    <c:autoTitleDeleted val="0"/>
    <c:plotArea>
      <c:layout/>
      <c:pieChart>
        <c:varyColors val="1"/>
        <c:ser>
          <c:idx val="0"/>
          <c:order val="0"/>
          <c:tx>
            <c:strRef>
              <c:f>CONTRATOS_4!$A$3</c:f>
              <c:strCache>
                <c:ptCount val="1"/>
                <c:pt idx="0">
                  <c:v>Abril 2023</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57</c:v>
                </c:pt>
                <c:pt idx="2">
                  <c:v>1653</c:v>
                </c:pt>
                <c:pt idx="3">
                  <c:v>2072</c:v>
                </c:pt>
                <c:pt idx="4">
                  <c:v>1302</c:v>
                </c:pt>
                <c:pt idx="5">
                  <c:v>7177</c:v>
                </c:pt>
                <c:pt idx="6">
                  <c:v>135</c:v>
                </c:pt>
                <c:pt idx="7">
                  <c:v>1419</c:v>
                </c:pt>
                <c:pt idx="8">
                  <c:v>796</c:v>
                </c:pt>
                <c:pt idx="9">
                  <c:v>5738</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2023M04</c:v>
                </c:pt>
                <c:pt idx="1">
                  <c:v>    2023M03</c:v>
                </c:pt>
                <c:pt idx="2">
                  <c:v>    2023M02</c:v>
                </c:pt>
                <c:pt idx="3">
                  <c:v>    2023M01</c:v>
                </c:pt>
                <c:pt idx="4">
                  <c:v>    2022M12</c:v>
                </c:pt>
                <c:pt idx="5">
                  <c:v>    2022M11</c:v>
                </c:pt>
                <c:pt idx="6">
                  <c:v>    2022M10</c:v>
                </c:pt>
                <c:pt idx="7">
                  <c:v>    2022M09</c:v>
                </c:pt>
                <c:pt idx="8">
                  <c:v>    2022M08</c:v>
                </c:pt>
                <c:pt idx="9">
                  <c:v>    2022M07</c:v>
                </c:pt>
                <c:pt idx="10">
                  <c:v>    2022M06</c:v>
                </c:pt>
                <c:pt idx="11">
                  <c:v>    2022M05</c:v>
                </c:pt>
                <c:pt idx="12">
                  <c:v>    2022M04</c:v>
                </c:pt>
              </c:strCache>
            </c:strRef>
          </c:cat>
          <c:val>
            <c:numRef>
              <c:f>IPC_2!$B$5:$B$17</c:f>
              <c:numCache>
                <c:formatCode>#,##0.000</c:formatCode>
                <c:ptCount val="13"/>
                <c:pt idx="0">
                  <c:v>112.151</c:v>
                </c:pt>
                <c:pt idx="1">
                  <c:v>111.262</c:v>
                </c:pt>
                <c:pt idx="2">
                  <c:v>110.861</c:v>
                </c:pt>
                <c:pt idx="3">
                  <c:v>109.571</c:v>
                </c:pt>
                <c:pt idx="4">
                  <c:v>109.49299999999999</c:v>
                </c:pt>
                <c:pt idx="5">
                  <c:v>109.42400000000001</c:v>
                </c:pt>
                <c:pt idx="6">
                  <c:v>109.17100000000001</c:v>
                </c:pt>
                <c:pt idx="7">
                  <c:v>108.44199999999999</c:v>
                </c:pt>
                <c:pt idx="8">
                  <c:v>108.661</c:v>
                </c:pt>
                <c:pt idx="9">
                  <c:v>108.107</c:v>
                </c:pt>
                <c:pt idx="10">
                  <c:v>108.273</c:v>
                </c:pt>
                <c:pt idx="11">
                  <c:v>106.791</c:v>
                </c:pt>
                <c:pt idx="12">
                  <c:v>106.157</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22623232"/>
        <c:axId val="224937088"/>
      </c:barChart>
      <c:catAx>
        <c:axId val="2226232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4937088"/>
        <c:crosses val="autoZero"/>
        <c:auto val="1"/>
        <c:lblAlgn val="ctr"/>
        <c:lblOffset val="100"/>
        <c:noMultiLvlLbl val="0"/>
      </c:catAx>
      <c:valAx>
        <c:axId val="224937088"/>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26232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1"/>
          <c:order val="0"/>
          <c:tx>
            <c:strRef>
              <c:f>IGIC!$K$4</c:f>
              <c:strCache>
                <c:ptCount val="1"/>
                <c:pt idx="0">
                  <c:v>2023</c:v>
                </c:pt>
              </c:strCache>
            </c:strRef>
          </c:tx>
          <c:spPr>
            <a:ln w="22225" cap="rnd" cmpd="sng" algn="ctr">
              <a:solidFill>
                <a:schemeClr val="accent6"/>
              </a:solidFill>
              <a:round/>
            </a:ln>
            <a:effectLst/>
          </c:spPr>
          <c:marker>
            <c:symbol val="none"/>
          </c:marker>
          <c:dLbls>
            <c:dLbl>
              <c:idx val="0"/>
              <c:layout>
                <c:manualLayout>
                  <c:x val="-4.4069142902011547E-2"/>
                  <c:y val="2.70384416915740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1.3495606989426668E-2"/>
                  <c:y val="-2.7038441691573819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03-0599-4129-B82B-02E2A90A1AE9}"/>
                </c:ext>
              </c:extLst>
            </c:dLbl>
            <c:dLbl>
              <c:idx val="4"/>
              <c:layout>
                <c:manualLayout>
                  <c:x val="-4.1865653586093385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05-0599-4129-B82B-02E2A90A1AE9}"/>
                </c:ext>
              </c:extLst>
            </c:dLbl>
            <c:dLbl>
              <c:idx val="6"/>
              <c:layout>
                <c:manualLayout>
                  <c:x val="-3.8412164131383569E-2"/>
                  <c:y val="-3.71778573259140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4.9301242236024924E-2"/>
                  <c:y val="-5.407688338314775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4.820565907522429E-2"/>
                  <c:y val="4.3937467748807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599-4129-B82B-02E2A90A1AE9}"/>
                </c:ext>
              </c:extLst>
            </c:dLbl>
            <c:dLbl>
              <c:idx val="11"/>
              <c:delete val="1"/>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IGIC!$K$5:$K$18</c:f>
              <c:numCache>
                <c:formatCode>#,##0.00</c:formatCode>
                <c:ptCount val="14"/>
                <c:pt idx="0">
                  <c:v>121924944</c:v>
                </c:pt>
                <c:pt idx="1">
                  <c:v>453902198</c:v>
                </c:pt>
                <c:pt idx="2">
                  <c:v>581382230</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2022</c:v>
                </c:pt>
              </c:strCache>
            </c:strRef>
          </c:tx>
          <c:spPr>
            <a:ln w="22225" cap="rnd" cmpd="sng" algn="ctr">
              <a:solidFill>
                <a:schemeClr val="accent3"/>
              </a:solidFill>
              <a:round/>
            </a:ln>
            <a:effectLst/>
          </c:spPr>
          <c:marker>
            <c:symbol val="none"/>
          </c:marker>
          <c:dLbls>
            <c:dLbl>
              <c:idx val="0"/>
              <c:layout>
                <c:manualLayout>
                  <c:x val="-4.6233220643093542E-2"/>
                  <c:y val="2.0278831268680408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1.6221039165100291E-2"/>
                  <c:y val="-1.689929218362827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4.4069109037993034E-2"/>
                  <c:y val="-4.055819479015008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829537612068E-2"/>
                  <c:y val="6.083622767964662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4.820565907522429E-2"/>
                  <c:y val="-4.05576625373608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IGIC!$L$5:$L$16</c:f>
              <c:numCache>
                <c:formatCode>#,##0.00</c:formatCode>
                <c:ptCount val="12"/>
                <c:pt idx="0">
                  <c:v>122045779</c:v>
                </c:pt>
                <c:pt idx="1">
                  <c:v>404767250</c:v>
                </c:pt>
                <c:pt idx="2">
                  <c:v>507773379</c:v>
                </c:pt>
                <c:pt idx="3">
                  <c:v>764635785</c:v>
                </c:pt>
                <c:pt idx="4">
                  <c:v>867416615</c:v>
                </c:pt>
                <c:pt idx="5">
                  <c:v>931006998</c:v>
                </c:pt>
                <c:pt idx="6">
                  <c:v>1158098489</c:v>
                </c:pt>
                <c:pt idx="7">
                  <c:v>1265088968</c:v>
                </c:pt>
                <c:pt idx="8">
                  <c:v>1372434513</c:v>
                </c:pt>
                <c:pt idx="9">
                  <c:v>1626533479</c:v>
                </c:pt>
                <c:pt idx="10">
                  <c:v>1773581877</c:v>
                </c:pt>
                <c:pt idx="11">
                  <c:v>2152557623</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25087488"/>
        <c:axId val="224938816"/>
      </c:lineChart>
      <c:catAx>
        <c:axId val="2250874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24938816"/>
        <c:crosses val="autoZero"/>
        <c:auto val="1"/>
        <c:lblAlgn val="ctr"/>
        <c:lblOffset val="100"/>
        <c:noMultiLvlLbl val="0"/>
      </c:catAx>
      <c:valAx>
        <c:axId val="224938816"/>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25087488"/>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numCache>
            </c:numRef>
          </c:xVal>
          <c:yVal>
            <c:numRef>
              <c:f>PIB!$B$5:$B$24</c:f>
              <c:numCache>
                <c:formatCode>#,##0</c:formatCode>
                <c:ptCount val="20"/>
                <c:pt idx="0">
                  <c:v>17138442</c:v>
                </c:pt>
                <c:pt idx="1">
                  <c:v>20688463</c:v>
                </c:pt>
                <c:pt idx="2">
                  <c:v>20117895</c:v>
                </c:pt>
                <c:pt idx="3">
                  <c:v>19469317</c:v>
                </c:pt>
                <c:pt idx="4">
                  <c:v>18444378</c:v>
                </c:pt>
                <c:pt idx="5">
                  <c:v>17936027</c:v>
                </c:pt>
                <c:pt idx="6">
                  <c:v>17172968</c:v>
                </c:pt>
                <c:pt idx="7">
                  <c:v>17010544</c:v>
                </c:pt>
                <c:pt idx="8">
                  <c:v>17283334</c:v>
                </c:pt>
                <c:pt idx="9">
                  <c:v>17836532</c:v>
                </c:pt>
                <c:pt idx="10">
                  <c:v>17913125</c:v>
                </c:pt>
                <c:pt idx="11">
                  <c:v>17294711</c:v>
                </c:pt>
                <c:pt idx="12">
                  <c:v>18370162</c:v>
                </c:pt>
                <c:pt idx="13">
                  <c:v>18007815</c:v>
                </c:pt>
                <c:pt idx="14">
                  <c:v>16828963</c:v>
                </c:pt>
                <c:pt idx="15">
                  <c:v>15832506</c:v>
                </c:pt>
                <c:pt idx="16">
                  <c:v>14590939</c:v>
                </c:pt>
                <c:pt idx="17">
                  <c:v>13559487</c:v>
                </c:pt>
                <c:pt idx="18">
                  <c:v>12601912</c:v>
                </c:pt>
                <c:pt idx="19">
                  <c:v>11723287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24941120"/>
        <c:axId val="224941696"/>
      </c:scatterChart>
      <c:valAx>
        <c:axId val="224941120"/>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24941696"/>
        <c:crosses val="autoZero"/>
        <c:crossBetween val="midCat"/>
      </c:valAx>
      <c:valAx>
        <c:axId val="224941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2494112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Abril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2020</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TURISMO_2!$I$7</c:f>
              <c:numCache>
                <c:formatCode>#,##0_);\(#,##0\)</c:formatCode>
                <c:ptCount val="1"/>
                <c:pt idx="0">
                  <c:v>0</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2021</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TURISMO_2!$J$8</c:f>
              <c:numCache>
                <c:formatCode>#,##0_);\(#,##0\)</c:formatCode>
                <c:ptCount val="1"/>
                <c:pt idx="0">
                  <c:v>467656</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2022</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TURISMO_2!$K$7</c:f>
              <c:numCache>
                <c:formatCode>#,##0_);\(#,##0\)</c:formatCode>
                <c:ptCount val="1"/>
                <c:pt idx="0">
                  <c:v>2575372</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2023</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TURISMO_2!$L$7</c:f>
              <c:numCache>
                <c:formatCode>#,##0_);\(#,##0\)</c:formatCode>
                <c:ptCount val="1"/>
                <c:pt idx="0">
                  <c:v>2709797</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14480896"/>
        <c:axId val="214258752"/>
      </c:barChart>
      <c:catAx>
        <c:axId val="214480896"/>
        <c:scaling>
          <c:orientation val="minMax"/>
        </c:scaling>
        <c:delete val="1"/>
        <c:axPos val="b"/>
        <c:numFmt formatCode="#,##0_);\(#,##0\)" sourceLinked="1"/>
        <c:majorTickMark val="none"/>
        <c:minorTickMark val="none"/>
        <c:tickLblPos val="nextTo"/>
        <c:crossAx val="214258752"/>
        <c:crosses val="autoZero"/>
        <c:auto val="1"/>
        <c:lblAlgn val="ctr"/>
        <c:lblOffset val="100"/>
        <c:noMultiLvlLbl val="0"/>
      </c:catAx>
      <c:valAx>
        <c:axId val="214258752"/>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48089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primerr trimestre de cada año.</a:t>
            </a:r>
          </a:p>
        </c:rich>
      </c:tx>
      <c:layout/>
      <c:overlay val="0"/>
      <c:spPr>
        <a:noFill/>
        <a:ln>
          <a:noFill/>
        </a:ln>
        <a:effectLst/>
      </c:sp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numRef>
              <c:f>PIB!$W$27:$W$40</c:f>
              <c:numCache>
                <c:formatCode>General</c:formatCode>
                <c:ptCount val="1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numCache>
            </c:numRef>
          </c:cat>
          <c:val>
            <c:numRef>
              <c:f>PIB!$Y$27:$Y$40</c:f>
              <c:numCache>
                <c:formatCode>General</c:formatCode>
                <c:ptCount val="14"/>
                <c:pt idx="0">
                  <c:v>7.42</c:v>
                </c:pt>
                <c:pt idx="1">
                  <c:v>12.21</c:v>
                </c:pt>
                <c:pt idx="2">
                  <c:v>-13.13</c:v>
                </c:pt>
                <c:pt idx="3">
                  <c:v>-6</c:v>
                </c:pt>
                <c:pt idx="4">
                  <c:v>2.98</c:v>
                </c:pt>
                <c:pt idx="5">
                  <c:v>2.91</c:v>
                </c:pt>
                <c:pt idx="6">
                  <c:v>3.29</c:v>
                </c:pt>
                <c:pt idx="7">
                  <c:v>3.15</c:v>
                </c:pt>
                <c:pt idx="8">
                  <c:v>2.1</c:v>
                </c:pt>
                <c:pt idx="9">
                  <c:v>0.25</c:v>
                </c:pt>
                <c:pt idx="10">
                  <c:v>-2.57</c:v>
                </c:pt>
                <c:pt idx="11">
                  <c:v>-1.71</c:v>
                </c:pt>
                <c:pt idx="12">
                  <c:v>7.0000000000000007E-2</c:v>
                </c:pt>
                <c:pt idx="13">
                  <c:v>0.21</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26062336"/>
        <c:axId val="224943424"/>
      </c:barChart>
      <c:catAx>
        <c:axId val="226062336"/>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4943424"/>
        <c:crosses val="autoZero"/>
        <c:auto val="1"/>
        <c:lblAlgn val="ctr"/>
        <c:lblOffset val="100"/>
        <c:noMultiLvlLbl val="0"/>
      </c:catAx>
      <c:valAx>
        <c:axId val="224943424"/>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606233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19C-46AE-A8A1-DF3E5972FEF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21033</c:v>
                </c:pt>
                <c:pt idx="1">
                  <c:v>2370</c:v>
                </c:pt>
                <c:pt idx="2">
                  <c:v>3623</c:v>
                </c:pt>
                <c:pt idx="3">
                  <c:v>35424</c:v>
                </c:pt>
                <c:pt idx="4">
                  <c:v>1748</c:v>
                </c:pt>
                <c:pt idx="5">
                  <c:v>11593</c:v>
                </c:pt>
                <c:pt idx="6">
                  <c:v>1172</c:v>
                </c:pt>
                <c:pt idx="7">
                  <c:v>1722</c:v>
                </c:pt>
                <c:pt idx="8">
                  <c:v>23521</c:v>
                </c:pt>
                <c:pt idx="9">
                  <c:v>2063</c:v>
                </c:pt>
                <c:pt idx="10">
                  <c:v>9384</c:v>
                </c:pt>
                <c:pt idx="11">
                  <c:v>8723</c:v>
                </c:pt>
                <c:pt idx="12">
                  <c:v>8627</c:v>
                </c:pt>
                <c:pt idx="13">
                  <c:v>63523</c:v>
                </c:pt>
                <c:pt idx="14">
                  <c:v>3778</c:v>
                </c:pt>
                <c:pt idx="15">
                  <c:v>16682</c:v>
                </c:pt>
                <c:pt idx="16">
                  <c:v>10151</c:v>
                </c:pt>
                <c:pt idx="17">
                  <c:v>14767</c:v>
                </c:pt>
                <c:pt idx="18">
                  <c:v>7561</c:v>
                </c:pt>
                <c:pt idx="19">
                  <c:v>1920</c:v>
                </c:pt>
                <c:pt idx="20">
                  <c:v>9581</c:v>
                </c:pt>
                <c:pt idx="21">
                  <c:v>77801</c:v>
                </c:pt>
                <c:pt idx="22">
                  <c:v>6069</c:v>
                </c:pt>
                <c:pt idx="23">
                  <c:v>4398</c:v>
                </c:pt>
                <c:pt idx="24">
                  <c:v>3613</c:v>
                </c:pt>
                <c:pt idx="25">
                  <c:v>1681</c:v>
                </c:pt>
                <c:pt idx="26">
                  <c:v>9692</c:v>
                </c:pt>
                <c:pt idx="27" formatCode="General">
                  <c:v>1051</c:v>
                </c:pt>
                <c:pt idx="28">
                  <c:v>4931</c:v>
                </c:pt>
                <c:pt idx="29">
                  <c:v>3599</c:v>
                </c:pt>
                <c:pt idx="30" formatCode="General">
                  <c:v>776</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c:v>1.9919078742608156</c:v>
                </c:pt>
                <c:pt idx="1">
                  <c:v>0</c:v>
                </c:pt>
                <c:pt idx="2">
                  <c:v>0.37897511945954854</c:v>
                </c:pt>
                <c:pt idx="3">
                  <c:v>1.1737089201877933</c:v>
                </c:pt>
                <c:pt idx="4">
                  <c:v>0.7094062007356805</c:v>
                </c:pt>
                <c:pt idx="5">
                  <c:v>0.825618211694922</c:v>
                </c:pt>
                <c:pt idx="6">
                  <c:v>0.28521770132358837</c:v>
                </c:pt>
                <c:pt idx="7">
                  <c:v>-0.14097271171080455</c:v>
                </c:pt>
                <c:pt idx="8">
                  <c:v>2.0113564278309841E-2</c:v>
                </c:pt>
                <c:pt idx="9">
                  <c:v>-2.3827364004196014</c:v>
                </c:pt>
                <c:pt idx="10">
                  <c:v>0.12138868657441126</c:v>
                </c:pt>
                <c:pt idx="11">
                  <c:v>1.0282776349614395</c:v>
                </c:pt>
                <c:pt idx="12">
                  <c:v>0.41780199818346958</c:v>
                </c:pt>
                <c:pt idx="13">
                  <c:v>6.1900340451872482E-2</c:v>
                </c:pt>
                <c:pt idx="14">
                  <c:v>1.9485240657263341</c:v>
                </c:pt>
                <c:pt idx="15">
                  <c:v>0.80181802589829343</c:v>
                </c:pt>
                <c:pt idx="16">
                  <c:v>0.84166087746486395</c:v>
                </c:pt>
                <c:pt idx="17">
                  <c:v>0.26979472140762462</c:v>
                </c:pt>
                <c:pt idx="18">
                  <c:v>0.46270442760271241</c:v>
                </c:pt>
                <c:pt idx="19">
                  <c:v>0.20296326364927947</c:v>
                </c:pt>
                <c:pt idx="20">
                  <c:v>4</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6816000"/>
        <c:axId val="2259704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7470-4092-94BF-1991D5FF589F}"/>
                  </c:ext>
                </c:extLst>
              </c15:ser>
            </c15:filteredBarSeries>
          </c:ext>
        </c:extLst>
      </c:barChart>
      <c:catAx>
        <c:axId val="226816000"/>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5970432"/>
        <c:crosses val="autoZero"/>
        <c:auto val="1"/>
        <c:lblAlgn val="ctr"/>
        <c:lblOffset val="100"/>
        <c:noMultiLvlLbl val="0"/>
      </c:catAx>
      <c:valAx>
        <c:axId val="2259704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68160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Abril 2023</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Abril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1024</c:v>
                </c:pt>
                <c:pt idx="1">
                  <c:v>1303</c:v>
                </c:pt>
                <c:pt idx="2">
                  <c:v>2633</c:v>
                </c:pt>
                <c:pt idx="3">
                  <c:v>22678</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Abril 2023</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929</c:v>
                </c:pt>
                <c:pt idx="1">
                  <c:v>1508</c:v>
                </c:pt>
                <c:pt idx="2">
                  <c:v>4092</c:v>
                </c:pt>
                <c:pt idx="3">
                  <c:v>1346</c:v>
                </c:pt>
                <c:pt idx="4">
                  <c:v>78</c:v>
                </c:pt>
                <c:pt idx="5">
                  <c:v>15</c:v>
                </c:pt>
                <c:pt idx="6">
                  <c:v>240</c:v>
                </c:pt>
                <c:pt idx="7">
                  <c:v>30</c:v>
                </c:pt>
                <c:pt idx="8">
                  <c:v>4755</c:v>
                </c:pt>
                <c:pt idx="9">
                  <c:v>36</c:v>
                </c:pt>
                <c:pt idx="10">
                  <c:v>118</c:v>
                </c:pt>
                <c:pt idx="11">
                  <c:v>63</c:v>
                </c:pt>
                <c:pt idx="12">
                  <c:v>275</c:v>
                </c:pt>
                <c:pt idx="13">
                  <c:v>42</c:v>
                </c:pt>
                <c:pt idx="14">
                  <c:v>51</c:v>
                </c:pt>
                <c:pt idx="15">
                  <c:v>243</c:v>
                </c:pt>
                <c:pt idx="16">
                  <c:v>851</c:v>
                </c:pt>
                <c:pt idx="17">
                  <c:v>1101</c:v>
                </c:pt>
                <c:pt idx="18">
                  <c:v>274</c:v>
                </c:pt>
                <c:pt idx="19">
                  <c:v>36</c:v>
                </c:pt>
                <c:pt idx="20">
                  <c:v>173</c:v>
                </c:pt>
                <c:pt idx="21">
                  <c:v>286</c:v>
                </c:pt>
                <c:pt idx="22">
                  <c:v>246</c:v>
                </c:pt>
                <c:pt idx="23">
                  <c:v>42</c:v>
                </c:pt>
                <c:pt idx="24">
                  <c:v>189</c:v>
                </c:pt>
                <c:pt idx="25">
                  <c:v>1014</c:v>
                </c:pt>
                <c:pt idx="26">
                  <c:v>0</c:v>
                </c:pt>
                <c:pt idx="27">
                  <c:v>693</c:v>
                </c:pt>
                <c:pt idx="28">
                  <c:v>824</c:v>
                </c:pt>
                <c:pt idx="29">
                  <c:v>206</c:v>
                </c:pt>
                <c:pt idx="30">
                  <c:v>223</c:v>
                </c:pt>
                <c:pt idx="31">
                  <c:v>497</c:v>
                </c:pt>
                <c:pt idx="32">
                  <c:v>382</c:v>
                </c:pt>
                <c:pt idx="33">
                  <c:v>109</c:v>
                </c:pt>
                <c:pt idx="34">
                  <c:v>1217</c:v>
                </c:pt>
                <c:pt idx="35">
                  <c:v>490</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6464256"/>
        <c:axId val="225973888"/>
      </c:barChart>
      <c:catAx>
        <c:axId val="226464256"/>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5973888"/>
        <c:crosses val="autoZero"/>
        <c:auto val="1"/>
        <c:lblAlgn val="ctr"/>
        <c:lblOffset val="100"/>
        <c:noMultiLvlLbl val="0"/>
      </c:catAx>
      <c:valAx>
        <c:axId val="225973888"/>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64642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Abril 2023</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406</c:v>
                </c:pt>
                <c:pt idx="1">
                  <c:v>70</c:v>
                </c:pt>
                <c:pt idx="2">
                  <c:v>21</c:v>
                </c:pt>
                <c:pt idx="3">
                  <c:v>3169</c:v>
                </c:pt>
                <c:pt idx="4">
                  <c:v>3237</c:v>
                </c:pt>
                <c:pt idx="5">
                  <c:v>74</c:v>
                </c:pt>
                <c:pt idx="6">
                  <c:v>204</c:v>
                </c:pt>
                <c:pt idx="7">
                  <c:v>118</c:v>
                </c:pt>
                <c:pt idx="8">
                  <c:v>496</c:v>
                </c:pt>
                <c:pt idx="9">
                  <c:v>15</c:v>
                </c:pt>
                <c:pt idx="10">
                  <c:v>20</c:v>
                </c:pt>
                <c:pt idx="11">
                  <c:v>471</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1130</c:v>
                </c:pt>
                <c:pt idx="1">
                  <c:v>144</c:v>
                </c:pt>
                <c:pt idx="2">
                  <c:v>101</c:v>
                </c:pt>
                <c:pt idx="3">
                  <c:v>3214</c:v>
                </c:pt>
                <c:pt idx="4">
                  <c:v>8709</c:v>
                </c:pt>
                <c:pt idx="5">
                  <c:v>585</c:v>
                </c:pt>
                <c:pt idx="6">
                  <c:v>456</c:v>
                </c:pt>
                <c:pt idx="7">
                  <c:v>242</c:v>
                </c:pt>
                <c:pt idx="8">
                  <c:v>420</c:v>
                </c:pt>
                <c:pt idx="9">
                  <c:v>50</c:v>
                </c:pt>
                <c:pt idx="10">
                  <c:v>105</c:v>
                </c:pt>
                <c:pt idx="11">
                  <c:v>960</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2185088"/>
        <c:axId val="214260480"/>
      </c:barChart>
      <c:catAx>
        <c:axId val="2121850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60480"/>
        <c:crosses val="autoZero"/>
        <c:auto val="1"/>
        <c:lblAlgn val="ctr"/>
        <c:lblOffset val="100"/>
        <c:noMultiLvlLbl val="0"/>
      </c:catAx>
      <c:valAx>
        <c:axId val="21426048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2185088"/>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Abril 2023 (P)</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27618</c:v>
                </c:pt>
                <c:pt idx="1">
                  <c:v>29581</c:v>
                </c:pt>
                <c:pt idx="2">
                  <c:v>0</c:v>
                </c:pt>
                <c:pt idx="3">
                  <c:v>5014</c:v>
                </c:pt>
                <c:pt idx="4">
                  <c:v>1285</c:v>
                </c:pt>
                <c:pt idx="5">
                  <c:v>2886</c:v>
                </c:pt>
                <c:pt idx="6">
                  <c:v>1073</c:v>
                </c:pt>
                <c:pt idx="7">
                  <c:v>1809</c:v>
                </c:pt>
                <c:pt idx="8">
                  <c:v>1319</c:v>
                </c:pt>
                <c:pt idx="9">
                  <c:v>3990</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Abril </a:t>
            </a:r>
            <a:r>
              <a:rPr lang="en-US" sz="1400" b="1" i="0" u="none" strike="noStrike" kern="1200" spc="0" baseline="0">
                <a:solidFill>
                  <a:schemeClr val="accent5">
                    <a:lumMod val="50000"/>
                  </a:schemeClr>
                </a:solidFill>
                <a:latin typeface="Century Gothic" panose="020B0502020202020204" pitchFamily="34" charset="0"/>
                <a:ea typeface="+mn-ea"/>
                <a:cs typeface="+mn-cs"/>
              </a:rPr>
              <a:t>2023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430</c:v>
                </c:pt>
                <c:pt idx="1">
                  <c:v>7017</c:v>
                </c:pt>
                <c:pt idx="2" formatCode="General">
                  <c:v>0</c:v>
                </c:pt>
                <c:pt idx="3" formatCode="General">
                  <c:v>2187</c:v>
                </c:pt>
                <c:pt idx="4" formatCode="General">
                  <c:v>99</c:v>
                </c:pt>
                <c:pt idx="5" formatCode="General">
                  <c:v>12</c:v>
                </c:pt>
                <c:pt idx="6" formatCode="General">
                  <c:v>189</c:v>
                </c:pt>
                <c:pt idx="7" formatCode="General">
                  <c:v>624</c:v>
                </c:pt>
                <c:pt idx="8" formatCode="General">
                  <c:v>960</c:v>
                </c:pt>
                <c:pt idx="9" formatCode="General">
                  <c:v>776</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TURISMO_3!$L$19:$L$43</c:f>
              <c:strCache>
                <c:ptCount val="25"/>
                <c:pt idx="0">
                  <c:v>      2021 Abril</c:v>
                </c:pt>
                <c:pt idx="1">
                  <c:v>      2021 Mayo</c:v>
                </c:pt>
                <c:pt idx="2">
                  <c:v>      2021 Junio</c:v>
                </c:pt>
                <c:pt idx="3">
                  <c:v>      2021 Julio</c:v>
                </c:pt>
                <c:pt idx="4">
                  <c:v>      2021 Agosto</c:v>
                </c:pt>
                <c:pt idx="5">
                  <c:v>      2021 Septiembre</c:v>
                </c:pt>
                <c:pt idx="6">
                  <c:v>      2021 Octubre</c:v>
                </c:pt>
                <c:pt idx="7">
                  <c:v>      2021 Noviembre</c:v>
                </c:pt>
                <c:pt idx="8">
                  <c:v>      2021 Diciembre</c:v>
                </c:pt>
                <c:pt idx="9">
                  <c:v>      2022 Enero</c:v>
                </c:pt>
                <c:pt idx="10">
                  <c:v>      2022 Febrero</c:v>
                </c:pt>
                <c:pt idx="11">
                  <c:v>      2022 Marzo</c:v>
                </c:pt>
                <c:pt idx="12">
                  <c:v>      2022 Abril</c:v>
                </c:pt>
                <c:pt idx="13">
                  <c:v>      2022 Mayo</c:v>
                </c:pt>
                <c:pt idx="14">
                  <c:v>      2022 Junio</c:v>
                </c:pt>
                <c:pt idx="15">
                  <c:v>      2022 Julio</c:v>
                </c:pt>
                <c:pt idx="16">
                  <c:v>      2022 Agosto</c:v>
                </c:pt>
                <c:pt idx="17">
                  <c:v>      2022 Septiembre</c:v>
                </c:pt>
                <c:pt idx="18">
                  <c:v>      2022 Octubre</c:v>
                </c:pt>
                <c:pt idx="19">
                  <c:v>      2022 Noviembre</c:v>
                </c:pt>
                <c:pt idx="20">
                  <c:v>      2022 Diciembre</c:v>
                </c:pt>
                <c:pt idx="21">
                  <c:v>      2023 Enero</c:v>
                </c:pt>
                <c:pt idx="22">
                  <c:v>      2023 Febrero</c:v>
                </c:pt>
                <c:pt idx="23">
                  <c:v>      2023 Marzo</c:v>
                </c:pt>
                <c:pt idx="24">
                  <c:v>      2023 Abril</c:v>
                </c:pt>
              </c:strCache>
            </c:strRef>
          </c:cat>
          <c:val>
            <c:numRef>
              <c:f>TURISMO_3!$M$19:$M$43</c:f>
              <c:numCache>
                <c:formatCode>#,##0</c:formatCode>
                <c:ptCount val="25"/>
                <c:pt idx="0">
                  <c:v>3056</c:v>
                </c:pt>
                <c:pt idx="1">
                  <c:v>4116</c:v>
                </c:pt>
                <c:pt idx="2">
                  <c:v>5517</c:v>
                </c:pt>
                <c:pt idx="3">
                  <c:v>6589</c:v>
                </c:pt>
                <c:pt idx="4">
                  <c:v>7960</c:v>
                </c:pt>
                <c:pt idx="5">
                  <c:v>9719</c:v>
                </c:pt>
                <c:pt idx="6">
                  <c:v>11492</c:v>
                </c:pt>
                <c:pt idx="7">
                  <c:v>12804</c:v>
                </c:pt>
                <c:pt idx="8">
                  <c:v>9201</c:v>
                </c:pt>
                <c:pt idx="9">
                  <c:v>7342</c:v>
                </c:pt>
                <c:pt idx="10">
                  <c:v>9116</c:v>
                </c:pt>
                <c:pt idx="11">
                  <c:v>12712</c:v>
                </c:pt>
                <c:pt idx="12">
                  <c:v>11572</c:v>
                </c:pt>
                <c:pt idx="13">
                  <c:v>10669</c:v>
                </c:pt>
                <c:pt idx="14">
                  <c:v>12810</c:v>
                </c:pt>
                <c:pt idx="15">
                  <c:v>12268</c:v>
                </c:pt>
                <c:pt idx="16">
                  <c:v>12773</c:v>
                </c:pt>
                <c:pt idx="17">
                  <c:v>12773</c:v>
                </c:pt>
                <c:pt idx="18">
                  <c:v>13056</c:v>
                </c:pt>
                <c:pt idx="19">
                  <c:v>12069</c:v>
                </c:pt>
                <c:pt idx="20">
                  <c:v>11365</c:v>
                </c:pt>
                <c:pt idx="21">
                  <c:v>10223</c:v>
                </c:pt>
                <c:pt idx="22">
                  <c:v>8734</c:v>
                </c:pt>
                <c:pt idx="23">
                  <c:v>10918</c:v>
                </c:pt>
                <c:pt idx="24">
                  <c:v>8301</c:v>
                </c:pt>
              </c:numCache>
            </c:numRef>
          </c:val>
          <c:smooth val="0"/>
          <c:extLst>
            <c:ext xmlns:c16="http://schemas.microsoft.com/office/drawing/2014/chart" uri="{C3380CC4-5D6E-409C-BE32-E72D297353CC}">
              <c16:uniqueId val="{00000000-BAE0-4787-ADD2-DFBCCA3822C2}"/>
            </c:ext>
          </c:extLst>
        </c:ser>
        <c:ser>
          <c:idx val="1"/>
          <c:order val="1"/>
          <c:tx>
            <c:strRef>
              <c:f>TURISMO_3!$N$2</c:f>
              <c:strCache>
                <c:ptCount val="1"/>
                <c:pt idx="0">
                  <c:v>Demandas de empleo</c:v>
                </c:pt>
              </c:strCache>
            </c:strRef>
          </c:tx>
          <c:spPr>
            <a:solidFill>
              <a:srgbClr val="ED7D31"/>
            </a:solidFill>
            <a:ln w="25400">
              <a:noFill/>
            </a:ln>
          </c:spPr>
          <c:cat>
            <c:strRef>
              <c:f>TURISMO_3!$L$19:$L$43</c:f>
              <c:strCache>
                <c:ptCount val="25"/>
                <c:pt idx="0">
                  <c:v>      2021 Abril</c:v>
                </c:pt>
                <c:pt idx="1">
                  <c:v>      2021 Mayo</c:v>
                </c:pt>
                <c:pt idx="2">
                  <c:v>      2021 Junio</c:v>
                </c:pt>
                <c:pt idx="3">
                  <c:v>      2021 Julio</c:v>
                </c:pt>
                <c:pt idx="4">
                  <c:v>      2021 Agosto</c:v>
                </c:pt>
                <c:pt idx="5">
                  <c:v>      2021 Septiembre</c:v>
                </c:pt>
                <c:pt idx="6">
                  <c:v>      2021 Octubre</c:v>
                </c:pt>
                <c:pt idx="7">
                  <c:v>      2021 Noviembre</c:v>
                </c:pt>
                <c:pt idx="8">
                  <c:v>      2021 Diciembre</c:v>
                </c:pt>
                <c:pt idx="9">
                  <c:v>      2022 Enero</c:v>
                </c:pt>
                <c:pt idx="10">
                  <c:v>      2022 Febrero</c:v>
                </c:pt>
                <c:pt idx="11">
                  <c:v>      2022 Marzo</c:v>
                </c:pt>
                <c:pt idx="12">
                  <c:v>      2022 Abril</c:v>
                </c:pt>
                <c:pt idx="13">
                  <c:v>      2022 Mayo</c:v>
                </c:pt>
                <c:pt idx="14">
                  <c:v>      2022 Junio</c:v>
                </c:pt>
                <c:pt idx="15">
                  <c:v>      2022 Julio</c:v>
                </c:pt>
                <c:pt idx="16">
                  <c:v>      2022 Agosto</c:v>
                </c:pt>
                <c:pt idx="17">
                  <c:v>      2022 Septiembre</c:v>
                </c:pt>
                <c:pt idx="18">
                  <c:v>      2022 Octubre</c:v>
                </c:pt>
                <c:pt idx="19">
                  <c:v>      2022 Noviembre</c:v>
                </c:pt>
                <c:pt idx="20">
                  <c:v>      2022 Diciembre</c:v>
                </c:pt>
                <c:pt idx="21">
                  <c:v>      2023 Enero</c:v>
                </c:pt>
                <c:pt idx="22">
                  <c:v>      2023 Febrero</c:v>
                </c:pt>
                <c:pt idx="23">
                  <c:v>      2023 Marzo</c:v>
                </c:pt>
                <c:pt idx="24">
                  <c:v>      2023 Abril</c:v>
                </c:pt>
              </c:strCache>
            </c:strRef>
          </c:cat>
          <c:val>
            <c:numRef>
              <c:f>TURISMO_3!$N$19:$N$43</c:f>
              <c:numCache>
                <c:formatCode>#,##0</c:formatCode>
                <c:ptCount val="25"/>
                <c:pt idx="0">
                  <c:v>31238</c:v>
                </c:pt>
                <c:pt idx="1">
                  <c:v>30397</c:v>
                </c:pt>
                <c:pt idx="2">
                  <c:v>29863</c:v>
                </c:pt>
                <c:pt idx="3">
                  <c:v>26844</c:v>
                </c:pt>
                <c:pt idx="4">
                  <c:v>23866</c:v>
                </c:pt>
                <c:pt idx="5">
                  <c:v>20960</c:v>
                </c:pt>
                <c:pt idx="6">
                  <c:v>19636</c:v>
                </c:pt>
                <c:pt idx="7">
                  <c:v>19255</c:v>
                </c:pt>
                <c:pt idx="8">
                  <c:v>18853</c:v>
                </c:pt>
                <c:pt idx="9">
                  <c:v>19438</c:v>
                </c:pt>
                <c:pt idx="10">
                  <c:v>18845</c:v>
                </c:pt>
                <c:pt idx="11">
                  <c:v>18385</c:v>
                </c:pt>
                <c:pt idx="12">
                  <c:v>17978</c:v>
                </c:pt>
                <c:pt idx="13">
                  <c:v>17827</c:v>
                </c:pt>
                <c:pt idx="14">
                  <c:v>17431</c:v>
                </c:pt>
                <c:pt idx="15">
                  <c:v>17365</c:v>
                </c:pt>
                <c:pt idx="16">
                  <c:v>17217</c:v>
                </c:pt>
                <c:pt idx="17">
                  <c:v>17430</c:v>
                </c:pt>
                <c:pt idx="18">
                  <c:v>17259</c:v>
                </c:pt>
                <c:pt idx="19">
                  <c:v>16910</c:v>
                </c:pt>
                <c:pt idx="20">
                  <c:v>16348</c:v>
                </c:pt>
                <c:pt idx="21">
                  <c:v>16584</c:v>
                </c:pt>
                <c:pt idx="22">
                  <c:v>16619</c:v>
                </c:pt>
                <c:pt idx="23">
                  <c:v>16313</c:v>
                </c:pt>
                <c:pt idx="24">
                  <c:v>16116</c:v>
                </c:pt>
              </c:numCache>
            </c:numRef>
          </c:val>
          <c:smooth val="0"/>
          <c:extLst>
            <c:ext xmlns:c16="http://schemas.microsoft.com/office/drawing/2014/chart" uri="{C3380CC4-5D6E-409C-BE32-E72D297353CC}">
              <c16:uniqueId val="{00000001-BAE0-4787-ADD2-DFBCCA3822C2}"/>
            </c:ext>
          </c:extLst>
        </c:ser>
        <c:dLbls>
          <c:showLegendKey val="0"/>
          <c:showVal val="0"/>
          <c:showCatName val="0"/>
          <c:showSerName val="0"/>
          <c:showPercent val="0"/>
          <c:showBubbleSize val="0"/>
        </c:dLbls>
        <c:axId val="212186624"/>
        <c:axId val="213372864"/>
        <c:axId val="214407680"/>
      </c:line3DChart>
      <c:catAx>
        <c:axId val="2121866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3372864"/>
        <c:crosses val="autoZero"/>
        <c:auto val="1"/>
        <c:lblAlgn val="ctr"/>
        <c:lblOffset val="100"/>
        <c:noMultiLvlLbl val="0"/>
      </c:catAx>
      <c:valAx>
        <c:axId val="2133728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2186624"/>
        <c:crosses val="autoZero"/>
        <c:crossBetween val="between"/>
      </c:valAx>
      <c:serAx>
        <c:axId val="214407680"/>
        <c:scaling>
          <c:orientation val="minMax"/>
        </c:scaling>
        <c:delete val="1"/>
        <c:axPos val="b"/>
        <c:majorTickMark val="out"/>
        <c:minorTickMark val="none"/>
        <c:tickLblPos val="nextTo"/>
        <c:crossAx val="213372864"/>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2187136"/>
        <c:axId val="213375168"/>
      </c:barChart>
      <c:catAx>
        <c:axId val="212187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3375168"/>
        <c:crosses val="autoZero"/>
        <c:auto val="1"/>
        <c:lblAlgn val="ctr"/>
        <c:lblOffset val="100"/>
        <c:noMultiLvlLbl val="0"/>
      </c:catAx>
      <c:valAx>
        <c:axId val="213375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218713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28CA55A-9B77-4B4E-BB9B-816455FEC9D1}" type="doc">
      <dgm:prSet loTypeId="urn:microsoft.com/office/officeart/2005/8/layout/hList9" loCatId="list" qsTypeId="urn:microsoft.com/office/officeart/2005/8/quickstyle/simple5" qsCatId="simple" csTypeId="urn:microsoft.com/office/officeart/2005/8/colors/accent1_2" csCatId="accent1" phldr="1"/>
      <dgm:spPr/>
      <dgm:t>
        <a:bodyPr/>
        <a:lstStyle/>
        <a:p>
          <a:endParaRPr lang="es-ES"/>
        </a:p>
      </dgm:t>
    </dgm:pt>
    <dgm:pt modelId="{21156DE2-82DF-4F7F-84FE-D4AD80BEAB65}">
      <dgm:prSet phldrT="[Texto]"/>
      <dgm:spPr>
        <a:solidFill>
          <a:schemeClr val="bg2">
            <a:lumMod val="50000"/>
          </a:schemeClr>
        </a:solidFill>
      </dgm:spPr>
      <dgm:t>
        <a:bodyPr/>
        <a:lstStyle/>
        <a:p>
          <a:r>
            <a:rPr lang="es-ES" b="1">
              <a:solidFill>
                <a:schemeClr val="bg2"/>
              </a:solidFill>
            </a:rPr>
            <a:t>Canarias</a:t>
          </a:r>
        </a:p>
        <a:p>
          <a:r>
            <a:rPr lang="es-ES"/>
            <a:t>8.721</a:t>
          </a:r>
          <a:endParaRPr lang="es-ES" b="1">
            <a:solidFill>
              <a:schemeClr val="bg2"/>
            </a:solidFill>
          </a:endParaRPr>
        </a:p>
      </dgm:t>
    </dgm:pt>
    <dgm:pt modelId="{5BB0983F-F893-4554-AAE7-630E802678D9}" type="parTrans" cxnId="{D08EE06A-CFD8-47A4-99C2-4BA59A61B627}">
      <dgm:prSet/>
      <dgm:spPr/>
      <dgm:t>
        <a:bodyPr/>
        <a:lstStyle/>
        <a:p>
          <a:endParaRPr lang="es-ES"/>
        </a:p>
      </dgm:t>
    </dgm:pt>
    <dgm:pt modelId="{5EF82FD9-B1AC-4EBC-9F59-0E2C7FC6FBCB}" type="sibTrans" cxnId="{D08EE06A-CFD8-47A4-99C2-4BA59A61B627}">
      <dgm:prSet/>
      <dgm:spPr/>
      <dgm:t>
        <a:bodyPr/>
        <a:lstStyle/>
        <a:p>
          <a:endParaRPr lang="es-ES"/>
        </a:p>
      </dgm:t>
    </dgm:pt>
    <dgm:pt modelId="{632B97C7-8FA9-48A0-8F59-85C329C30606}">
      <dgm:prSet phldrT="[Texto]" custT="1"/>
      <dgm:spPr>
        <a:noFill/>
        <a:ln>
          <a:solidFill>
            <a:schemeClr val="bg2">
              <a:alpha val="90000"/>
            </a:schemeClr>
          </a:solidFill>
        </a:ln>
      </dgm:spPr>
      <dgm:t>
        <a:bodyPr/>
        <a:lstStyle/>
        <a:p>
          <a:pPr algn="ctr"/>
          <a:r>
            <a:rPr lang="es-ES" sz="1600"/>
            <a:t>Santa Cruz de Tenerife </a:t>
          </a:r>
        </a:p>
        <a:p>
          <a:pPr algn="ctr"/>
          <a:r>
            <a:rPr lang="es-ES" sz="1600"/>
            <a:t>3.766</a:t>
          </a:r>
        </a:p>
      </dgm:t>
    </dgm:pt>
    <dgm:pt modelId="{063CCB8C-AE5A-4228-838D-FE84A2B43F5D}" type="parTrans" cxnId="{DD1B5FDD-81CE-4ED7-9CE8-06355A2FBDD2}">
      <dgm:prSet/>
      <dgm:spPr/>
      <dgm:t>
        <a:bodyPr/>
        <a:lstStyle/>
        <a:p>
          <a:endParaRPr lang="es-ES"/>
        </a:p>
      </dgm:t>
    </dgm:pt>
    <dgm:pt modelId="{CF04E5A3-70F6-4111-87E5-7F5A2BAC1DD5}" type="sibTrans" cxnId="{DD1B5FDD-81CE-4ED7-9CE8-06355A2FBDD2}">
      <dgm:prSet/>
      <dgm:spPr/>
      <dgm:t>
        <a:bodyPr/>
        <a:lstStyle/>
        <a:p>
          <a:endParaRPr lang="es-ES"/>
        </a:p>
      </dgm:t>
    </dgm:pt>
    <dgm:pt modelId="{9E66627E-2BB2-42C1-87E9-19F0826AAE76}">
      <dgm:prSet phldrT="[Texto]" custT="1"/>
      <dgm:spPr>
        <a:noFill/>
        <a:ln>
          <a:solidFill>
            <a:schemeClr val="bg2">
              <a:lumMod val="90000"/>
              <a:alpha val="90000"/>
            </a:schemeClr>
          </a:solidFill>
        </a:ln>
      </dgm:spPr>
      <dgm:t>
        <a:bodyPr/>
        <a:lstStyle/>
        <a:p>
          <a:pPr algn="ctr"/>
          <a:r>
            <a:rPr lang="es-ES" sz="1600"/>
            <a:t>Las Palmas de Gran Canaria </a:t>
          </a:r>
        </a:p>
        <a:p>
          <a:pPr algn="ctr"/>
          <a:r>
            <a:rPr lang="es-ES" sz="1600"/>
            <a:t>4.955</a:t>
          </a:r>
        </a:p>
      </dgm:t>
    </dgm:pt>
    <dgm:pt modelId="{CEFB156D-BCBB-4959-B223-E9890C834898}" type="parTrans" cxnId="{86692687-224E-4DB5-88A1-5381CEA6FDBF}">
      <dgm:prSet/>
      <dgm:spPr/>
      <dgm:t>
        <a:bodyPr/>
        <a:lstStyle/>
        <a:p>
          <a:endParaRPr lang="es-ES"/>
        </a:p>
      </dgm:t>
    </dgm:pt>
    <dgm:pt modelId="{1FE31912-FAAF-4B42-AF05-D774C31E18B3}" type="sibTrans" cxnId="{86692687-224E-4DB5-88A1-5381CEA6FDBF}">
      <dgm:prSet/>
      <dgm:spPr/>
      <dgm:t>
        <a:bodyPr/>
        <a:lstStyle/>
        <a:p>
          <a:endParaRPr lang="es-ES"/>
        </a:p>
      </dgm:t>
    </dgm:pt>
    <dgm:pt modelId="{C31B3C6B-B61B-458B-A5E6-0A87F6CDD9A0}" type="pres">
      <dgm:prSet presAssocID="{528CA55A-9B77-4B4E-BB9B-816455FEC9D1}" presName="list" presStyleCnt="0">
        <dgm:presLayoutVars>
          <dgm:dir/>
          <dgm:animLvl val="lvl"/>
        </dgm:presLayoutVars>
      </dgm:prSet>
      <dgm:spPr/>
      <dgm:t>
        <a:bodyPr/>
        <a:lstStyle/>
        <a:p>
          <a:endParaRPr lang="es-ES"/>
        </a:p>
      </dgm:t>
    </dgm:pt>
    <dgm:pt modelId="{21422971-8A75-4B71-9BC8-ADF8F804D9E2}" type="pres">
      <dgm:prSet presAssocID="{21156DE2-82DF-4F7F-84FE-D4AD80BEAB65}" presName="posSpace" presStyleCnt="0"/>
      <dgm:spPr/>
    </dgm:pt>
    <dgm:pt modelId="{23CD3C3A-9DF1-4EF6-9329-85172CDFC6A2}" type="pres">
      <dgm:prSet presAssocID="{21156DE2-82DF-4F7F-84FE-D4AD80BEAB65}" presName="vertFlow" presStyleCnt="0"/>
      <dgm:spPr/>
    </dgm:pt>
    <dgm:pt modelId="{6086479D-FB05-47E7-9C02-282047ED0854}" type="pres">
      <dgm:prSet presAssocID="{21156DE2-82DF-4F7F-84FE-D4AD80BEAB65}" presName="topSpace" presStyleCnt="0"/>
      <dgm:spPr/>
    </dgm:pt>
    <dgm:pt modelId="{7DA1B300-0106-4581-92F9-BEFB7815C8DC}" type="pres">
      <dgm:prSet presAssocID="{21156DE2-82DF-4F7F-84FE-D4AD80BEAB65}" presName="firstComp" presStyleCnt="0"/>
      <dgm:spPr/>
    </dgm:pt>
    <dgm:pt modelId="{8FC19741-6B13-4820-B1A8-2A2F040023B8}" type="pres">
      <dgm:prSet presAssocID="{21156DE2-82DF-4F7F-84FE-D4AD80BEAB65}" presName="firstChild" presStyleLbl="bgAccFollowNode1" presStyleIdx="0" presStyleCnt="2"/>
      <dgm:spPr/>
      <dgm:t>
        <a:bodyPr/>
        <a:lstStyle/>
        <a:p>
          <a:endParaRPr lang="es-ES"/>
        </a:p>
      </dgm:t>
    </dgm:pt>
    <dgm:pt modelId="{F921BD3D-31F4-40E0-9E32-440EABB0A227}" type="pres">
      <dgm:prSet presAssocID="{21156DE2-82DF-4F7F-84FE-D4AD80BEAB65}" presName="firstChildTx" presStyleLbl="bgAccFollowNode1" presStyleIdx="0" presStyleCnt="2">
        <dgm:presLayoutVars>
          <dgm:bulletEnabled val="1"/>
        </dgm:presLayoutVars>
      </dgm:prSet>
      <dgm:spPr/>
      <dgm:t>
        <a:bodyPr/>
        <a:lstStyle/>
        <a:p>
          <a:endParaRPr lang="es-ES"/>
        </a:p>
      </dgm:t>
    </dgm:pt>
    <dgm:pt modelId="{BC3F3B03-27AA-49D0-B6D9-197B49D9C856}" type="pres">
      <dgm:prSet presAssocID="{9E66627E-2BB2-42C1-87E9-19F0826AAE76}" presName="comp" presStyleCnt="0"/>
      <dgm:spPr/>
    </dgm:pt>
    <dgm:pt modelId="{55E8D514-975F-401F-889F-45FD72CD4F31}" type="pres">
      <dgm:prSet presAssocID="{9E66627E-2BB2-42C1-87E9-19F0826AAE76}" presName="child" presStyleLbl="bgAccFollowNode1" presStyleIdx="1" presStyleCnt="2"/>
      <dgm:spPr/>
      <dgm:t>
        <a:bodyPr/>
        <a:lstStyle/>
        <a:p>
          <a:endParaRPr lang="es-ES"/>
        </a:p>
      </dgm:t>
    </dgm:pt>
    <dgm:pt modelId="{738EA629-5FAC-4980-B873-B6E71342A143}" type="pres">
      <dgm:prSet presAssocID="{9E66627E-2BB2-42C1-87E9-19F0826AAE76}" presName="childTx" presStyleLbl="bgAccFollowNode1" presStyleIdx="1" presStyleCnt="2">
        <dgm:presLayoutVars>
          <dgm:bulletEnabled val="1"/>
        </dgm:presLayoutVars>
      </dgm:prSet>
      <dgm:spPr/>
      <dgm:t>
        <a:bodyPr/>
        <a:lstStyle/>
        <a:p>
          <a:endParaRPr lang="es-ES"/>
        </a:p>
      </dgm:t>
    </dgm:pt>
    <dgm:pt modelId="{0DB6C216-4A34-419A-8C2B-4C886C09A76E}" type="pres">
      <dgm:prSet presAssocID="{21156DE2-82DF-4F7F-84FE-D4AD80BEAB65}" presName="negSpace" presStyleCnt="0"/>
      <dgm:spPr/>
    </dgm:pt>
    <dgm:pt modelId="{0F84DA8C-204B-4195-BD65-33356D31A4C6}" type="pres">
      <dgm:prSet presAssocID="{21156DE2-82DF-4F7F-84FE-D4AD80BEAB65}" presName="circle" presStyleLbl="node1" presStyleIdx="0" presStyleCnt="1" custLinFactNeighborX="453" custLinFactNeighborY="17726"/>
      <dgm:spPr/>
      <dgm:t>
        <a:bodyPr/>
        <a:lstStyle/>
        <a:p>
          <a:endParaRPr lang="es-ES"/>
        </a:p>
      </dgm:t>
    </dgm:pt>
  </dgm:ptLst>
  <dgm:cxnLst>
    <dgm:cxn modelId="{86692687-224E-4DB5-88A1-5381CEA6FDBF}" srcId="{21156DE2-82DF-4F7F-84FE-D4AD80BEAB65}" destId="{9E66627E-2BB2-42C1-87E9-19F0826AAE76}" srcOrd="1" destOrd="0" parTransId="{CEFB156D-BCBB-4959-B223-E9890C834898}" sibTransId="{1FE31912-FAAF-4B42-AF05-D774C31E18B3}"/>
    <dgm:cxn modelId="{06A537D2-DC6D-4E47-B474-7BF5DC11DF2B}" type="presOf" srcId="{9E66627E-2BB2-42C1-87E9-19F0826AAE76}" destId="{55E8D514-975F-401F-889F-45FD72CD4F31}" srcOrd="0" destOrd="0" presId="urn:microsoft.com/office/officeart/2005/8/layout/hList9"/>
    <dgm:cxn modelId="{CA78FAF8-F4C8-4E3C-9818-B67E885252DE}" type="presOf" srcId="{9E66627E-2BB2-42C1-87E9-19F0826AAE76}" destId="{738EA629-5FAC-4980-B873-B6E71342A143}" srcOrd="1" destOrd="0" presId="urn:microsoft.com/office/officeart/2005/8/layout/hList9"/>
    <dgm:cxn modelId="{70BD6274-89F8-4A7A-8A22-748AA87A5A52}" type="presOf" srcId="{528CA55A-9B77-4B4E-BB9B-816455FEC9D1}" destId="{C31B3C6B-B61B-458B-A5E6-0A87F6CDD9A0}" srcOrd="0" destOrd="0" presId="urn:microsoft.com/office/officeart/2005/8/layout/hList9"/>
    <dgm:cxn modelId="{16434499-66A0-4F8C-BC9D-E807AEAC0C22}" type="presOf" srcId="{632B97C7-8FA9-48A0-8F59-85C329C30606}" destId="{8FC19741-6B13-4820-B1A8-2A2F040023B8}" srcOrd="0" destOrd="0" presId="urn:microsoft.com/office/officeart/2005/8/layout/hList9"/>
    <dgm:cxn modelId="{8C2744B2-57F2-4586-847C-A5D5ED50E239}" type="presOf" srcId="{21156DE2-82DF-4F7F-84FE-D4AD80BEAB65}" destId="{0F84DA8C-204B-4195-BD65-33356D31A4C6}" srcOrd="0" destOrd="0" presId="urn:microsoft.com/office/officeart/2005/8/layout/hList9"/>
    <dgm:cxn modelId="{17933F59-F19A-4E14-964C-A042BA78253D}" type="presOf" srcId="{632B97C7-8FA9-48A0-8F59-85C329C30606}" destId="{F921BD3D-31F4-40E0-9E32-440EABB0A227}" srcOrd="1" destOrd="0" presId="urn:microsoft.com/office/officeart/2005/8/layout/hList9"/>
    <dgm:cxn modelId="{D08EE06A-CFD8-47A4-99C2-4BA59A61B627}" srcId="{528CA55A-9B77-4B4E-BB9B-816455FEC9D1}" destId="{21156DE2-82DF-4F7F-84FE-D4AD80BEAB65}" srcOrd="0" destOrd="0" parTransId="{5BB0983F-F893-4554-AAE7-630E802678D9}" sibTransId="{5EF82FD9-B1AC-4EBC-9F59-0E2C7FC6FBCB}"/>
    <dgm:cxn modelId="{DD1B5FDD-81CE-4ED7-9CE8-06355A2FBDD2}" srcId="{21156DE2-82DF-4F7F-84FE-D4AD80BEAB65}" destId="{632B97C7-8FA9-48A0-8F59-85C329C30606}" srcOrd="0" destOrd="0" parTransId="{063CCB8C-AE5A-4228-838D-FE84A2B43F5D}" sibTransId="{CF04E5A3-70F6-4111-87E5-7F5A2BAC1DD5}"/>
    <dgm:cxn modelId="{BA9CF722-158A-4237-A1F4-89A97069E1D4}" type="presParOf" srcId="{C31B3C6B-B61B-458B-A5E6-0A87F6CDD9A0}" destId="{21422971-8A75-4B71-9BC8-ADF8F804D9E2}" srcOrd="0" destOrd="0" presId="urn:microsoft.com/office/officeart/2005/8/layout/hList9"/>
    <dgm:cxn modelId="{B881D6C0-A3ED-427E-9CE1-DE5307269711}" type="presParOf" srcId="{C31B3C6B-B61B-458B-A5E6-0A87F6CDD9A0}" destId="{23CD3C3A-9DF1-4EF6-9329-85172CDFC6A2}" srcOrd="1" destOrd="0" presId="urn:microsoft.com/office/officeart/2005/8/layout/hList9"/>
    <dgm:cxn modelId="{73059137-9943-462B-A899-E5FA7F0EA96D}" type="presParOf" srcId="{23CD3C3A-9DF1-4EF6-9329-85172CDFC6A2}" destId="{6086479D-FB05-47E7-9C02-282047ED0854}" srcOrd="0" destOrd="0" presId="urn:microsoft.com/office/officeart/2005/8/layout/hList9"/>
    <dgm:cxn modelId="{A89F1658-DB96-4BDC-A862-35E6D50CBD61}" type="presParOf" srcId="{23CD3C3A-9DF1-4EF6-9329-85172CDFC6A2}" destId="{7DA1B300-0106-4581-92F9-BEFB7815C8DC}" srcOrd="1" destOrd="0" presId="urn:microsoft.com/office/officeart/2005/8/layout/hList9"/>
    <dgm:cxn modelId="{D8E39F3E-5EF6-453B-AE13-6F81D763FA0A}" type="presParOf" srcId="{7DA1B300-0106-4581-92F9-BEFB7815C8DC}" destId="{8FC19741-6B13-4820-B1A8-2A2F040023B8}" srcOrd="0" destOrd="0" presId="urn:microsoft.com/office/officeart/2005/8/layout/hList9"/>
    <dgm:cxn modelId="{838D43B8-F837-473F-ADB3-412606FEF288}" type="presParOf" srcId="{7DA1B300-0106-4581-92F9-BEFB7815C8DC}" destId="{F921BD3D-31F4-40E0-9E32-440EABB0A227}" srcOrd="1" destOrd="0" presId="urn:microsoft.com/office/officeart/2005/8/layout/hList9"/>
    <dgm:cxn modelId="{0CA63F10-E8B0-4CB7-892F-1CED86A0B45B}" type="presParOf" srcId="{23CD3C3A-9DF1-4EF6-9329-85172CDFC6A2}" destId="{BC3F3B03-27AA-49D0-B6D9-197B49D9C856}" srcOrd="2" destOrd="0" presId="urn:microsoft.com/office/officeart/2005/8/layout/hList9"/>
    <dgm:cxn modelId="{CEEC54B6-2E31-43DB-9121-2699B1832859}" type="presParOf" srcId="{BC3F3B03-27AA-49D0-B6D9-197B49D9C856}" destId="{55E8D514-975F-401F-889F-45FD72CD4F31}" srcOrd="0" destOrd="0" presId="urn:microsoft.com/office/officeart/2005/8/layout/hList9"/>
    <dgm:cxn modelId="{D40C3132-1C28-4EB6-9BD2-187D3AA75880}" type="presParOf" srcId="{BC3F3B03-27AA-49D0-B6D9-197B49D9C856}" destId="{738EA629-5FAC-4980-B873-B6E71342A143}" srcOrd="1" destOrd="0" presId="urn:microsoft.com/office/officeart/2005/8/layout/hList9"/>
    <dgm:cxn modelId="{A9E236C8-257F-4E54-80EE-0DA5A3D34F1E}" type="presParOf" srcId="{C31B3C6B-B61B-458B-A5E6-0A87F6CDD9A0}" destId="{0DB6C216-4A34-419A-8C2B-4C886C09A76E}" srcOrd="2" destOrd="0" presId="urn:microsoft.com/office/officeart/2005/8/layout/hList9"/>
    <dgm:cxn modelId="{B1924515-E3A3-417C-B9A1-F85A3C1DC4D0}" type="presParOf" srcId="{C31B3C6B-B61B-458B-A5E6-0A87F6CDD9A0}" destId="{0F84DA8C-204B-4195-BD65-33356D31A4C6}" srcOrd="3" destOrd="0" presId="urn:microsoft.com/office/officeart/2005/8/layout/hList9"/>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FC19741-6B13-4820-B1A8-2A2F040023B8}">
      <dsp:nvSpPr>
        <dsp:cNvPr id="0" name=""/>
        <dsp:cNvSpPr/>
      </dsp:nvSpPr>
      <dsp:spPr>
        <a:xfrm>
          <a:off x="1828130" y="525612"/>
          <a:ext cx="1962298" cy="1308853"/>
        </a:xfrm>
        <a:prstGeom prst="rect">
          <a:avLst/>
        </a:prstGeom>
        <a:noFill/>
        <a:ln w="9525" cap="flat" cmpd="sng" algn="ctr">
          <a:solidFill>
            <a:schemeClr val="bg2">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Santa Cruz de Tenerife </a:t>
          </a:r>
        </a:p>
        <a:p>
          <a:pPr lvl="0" algn="ctr" defTabSz="711200">
            <a:lnSpc>
              <a:spcPct val="90000"/>
            </a:lnSpc>
            <a:spcBef>
              <a:spcPct val="0"/>
            </a:spcBef>
            <a:spcAft>
              <a:spcPct val="35000"/>
            </a:spcAft>
          </a:pPr>
          <a:r>
            <a:rPr lang="es-ES" sz="1600" kern="1200"/>
            <a:t>3.766</a:t>
          </a:r>
        </a:p>
      </dsp:txBody>
      <dsp:txXfrm>
        <a:off x="2142098" y="525612"/>
        <a:ext cx="1648331" cy="1308853"/>
      </dsp:txXfrm>
    </dsp:sp>
    <dsp:sp modelId="{55E8D514-975F-401F-889F-45FD72CD4F31}">
      <dsp:nvSpPr>
        <dsp:cNvPr id="0" name=""/>
        <dsp:cNvSpPr/>
      </dsp:nvSpPr>
      <dsp:spPr>
        <a:xfrm>
          <a:off x="1828130" y="1834465"/>
          <a:ext cx="1962298" cy="1308853"/>
        </a:xfrm>
        <a:prstGeom prst="rect">
          <a:avLst/>
        </a:prstGeom>
        <a:noFill/>
        <a:ln w="9525" cap="flat" cmpd="sng" algn="ctr">
          <a:solidFill>
            <a:schemeClr val="bg2">
              <a:lumMod val="90000"/>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Las Palmas de Gran Canaria </a:t>
          </a:r>
        </a:p>
        <a:p>
          <a:pPr lvl="0" algn="ctr" defTabSz="711200">
            <a:lnSpc>
              <a:spcPct val="90000"/>
            </a:lnSpc>
            <a:spcBef>
              <a:spcPct val="0"/>
            </a:spcBef>
            <a:spcAft>
              <a:spcPct val="35000"/>
            </a:spcAft>
          </a:pPr>
          <a:r>
            <a:rPr lang="es-ES" sz="1600" kern="1200"/>
            <a:t>4.955</a:t>
          </a:r>
        </a:p>
      </dsp:txBody>
      <dsp:txXfrm>
        <a:off x="2142098" y="1834465"/>
        <a:ext cx="1648331" cy="1308853"/>
      </dsp:txXfrm>
    </dsp:sp>
    <dsp:sp modelId="{0F84DA8C-204B-4195-BD65-33356D31A4C6}">
      <dsp:nvSpPr>
        <dsp:cNvPr id="0" name=""/>
        <dsp:cNvSpPr/>
      </dsp:nvSpPr>
      <dsp:spPr>
        <a:xfrm>
          <a:off x="795201" y="234224"/>
          <a:ext cx="1308199" cy="1308199"/>
        </a:xfrm>
        <a:prstGeom prst="ellipse">
          <a:avLst/>
        </a:prstGeom>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r>
            <a:rPr lang="es-ES" sz="2000" b="1" kern="1200">
              <a:solidFill>
                <a:schemeClr val="bg2"/>
              </a:solidFill>
            </a:rPr>
            <a:t>Canarias</a:t>
          </a:r>
        </a:p>
        <a:p>
          <a:pPr lvl="0" algn="ctr" defTabSz="889000">
            <a:lnSpc>
              <a:spcPct val="90000"/>
            </a:lnSpc>
            <a:spcBef>
              <a:spcPct val="0"/>
            </a:spcBef>
            <a:spcAft>
              <a:spcPct val="35000"/>
            </a:spcAft>
          </a:pPr>
          <a:r>
            <a:rPr lang="es-ES" sz="2000" kern="1200"/>
            <a:t>8.721</a:t>
          </a:r>
          <a:endParaRPr lang="es-ES" sz="2000" b="1" kern="1200">
            <a:solidFill>
              <a:schemeClr val="bg2"/>
            </a:solidFill>
          </a:endParaRPr>
        </a:p>
      </dsp:txBody>
      <dsp:txXfrm>
        <a:off x="986782" y="425805"/>
        <a:ext cx="925037" cy="925037"/>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List9">
  <dgm:title val=""/>
  <dgm:desc val=""/>
  <dgm:catLst>
    <dgm:cat type="list" pri="8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3" srcId="0" destId="1" srcOrd="0" destOrd="0"/>
        <dgm:cxn modelId="4"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1" destId="2" srcOrd="0" destOrd="0"/>
      </dgm:cxnLst>
      <dgm:bg/>
      <dgm:whole/>
    </dgm:dataModel>
  </dgm:styleData>
  <dgm:clrData>
    <dgm:dataModel>
      <dgm:ptLst>
        <dgm:pt modelId="0" type="doc"/>
        <dgm:pt modelId="1"/>
        <dgm:pt modelId="11"/>
        <dgm:pt modelId="12"/>
        <dgm:pt modelId="13"/>
        <dgm:pt modelId="14"/>
        <dgm:pt modelId="2"/>
        <dgm:pt modelId="21"/>
        <dgm:pt modelId="22"/>
        <dgm:pt modelId="23"/>
        <dgm:pt modelId="24"/>
        <dgm:pt modelId="3"/>
        <dgm:pt modelId="31"/>
        <dgm:pt modelId="32"/>
        <dgm:pt modelId="33"/>
        <dgm:pt modelId="34"/>
      </dgm:ptLst>
      <dgm:cxnLst>
        <dgm:cxn modelId="4" srcId="0" destId="1" srcOrd="0" destOrd="0"/>
        <dgm:cxn modelId="5" srcId="0" destId="2" srcOrd="1" destOrd="0"/>
        <dgm:cxn modelId="6" srcId="0" destId="3" srcOrd="1" destOrd="0"/>
        <dgm:cxn modelId="15" srcId="1" destId="11" srcOrd="0" destOrd="0"/>
        <dgm:cxn modelId="16" srcId="1" destId="12" srcOrd="0" destOrd="0"/>
        <dgm:cxn modelId="17" srcId="1" destId="13" srcOrd="0" destOrd="0"/>
        <dgm:cxn modelId="18" srcId="1" destId="14" srcOrd="0" destOrd="0"/>
        <dgm:cxn modelId="25" srcId="2" destId="21" srcOrd="0" destOrd="0"/>
        <dgm:cxn modelId="26" srcId="2" destId="22" srcOrd="0" destOrd="0"/>
        <dgm:cxn modelId="27" srcId="2" destId="23" srcOrd="0" destOrd="0"/>
        <dgm:cxn modelId="28" srcId="2" destId="24" srcOrd="0" destOrd="0"/>
        <dgm:cxn modelId="35" srcId="3" destId="31" srcOrd="0" destOrd="0"/>
        <dgm:cxn modelId="36" srcId="3" destId="32" srcOrd="0" destOrd="0"/>
        <dgm:cxn modelId="37" srcId="3" destId="33" srcOrd="0" destOrd="0"/>
        <dgm:cxn modelId="38" srcId="3" destId="34" srcOrd="0" destOrd="0"/>
      </dgm:cxnLst>
      <dgm:bg/>
      <dgm:whole/>
    </dgm:dataModel>
  </dgm:clrData>
  <dgm:layoutNode name="list">
    <dgm:varLst>
      <dgm:dir/>
      <dgm:animLvl val="lvl"/>
    </dgm:varLst>
    <dgm:choose name="Name0">
      <dgm:if name="Name1" func="var" arg="dir" op="equ" val="norm">
        <dgm:alg type="lin">
          <dgm:param type="linDir" val="fromL"/>
          <dgm:param type="fallback" val="2D"/>
          <dgm:param type="nodeVertAlign" val="t"/>
        </dgm:alg>
      </dgm:if>
      <dgm:else name="Name2">
        <dgm:alg type="lin">
          <dgm:param type="linDir" val="fromR"/>
          <dgm:param type="fallback" val="2D"/>
          <dgm:param type="nodeVertAlign" val="t"/>
        </dgm:alg>
      </dgm:else>
    </dgm:choose>
    <dgm:shape xmlns:r="http://schemas.openxmlformats.org/officeDocument/2006/relationships" r:blip="">
      <dgm:adjLst/>
    </dgm:shape>
    <dgm:presOf/>
    <dgm:constrLst>
      <dgm:constr type="w" for="ch" forName="circle" refType="w" fact="0.5"/>
      <dgm:constr type="w" for="ch" forName="vertFlow" refType="w" fact="0.75"/>
      <dgm:constr type="h" for="des" forName="firstComp" refType="w" refFor="ch" refForName="vertFlow" fact="0.667"/>
      <dgm:constr type="h" for="des" forName="comp" refType="h" refFor="des" refForName="firstComp" op="equ"/>
      <dgm:constr type="h" for="des" forName="topSpace" refType="w" refFor="ch" refForName="circle" op="equ" fact="0.4"/>
      <dgm:constr type="w" for="ch" forName="posSpace" refType="w" fact="0.4"/>
      <dgm:constr type="w" for="ch" forName="negSpace" refType="w" fact="-1.15"/>
      <dgm:constr type="w" for="ch" forName="transSpace" refType="w" fact="0.75"/>
      <dgm:constr type="primFontSz" for="ch" forName="circle" op="equ" val="65"/>
      <dgm:constr type="primFontSz" for="des" forName="firstChildTx" val="65"/>
      <dgm:constr type="primFontSz" for="des" forName="childTx" refType="primFontSz" refFor="des" refForName="firstChildTx" op="equ"/>
    </dgm:constrLst>
    <dgm:ruleLst/>
    <dgm:forEach name="Name3" axis="ch" ptType="node">
      <dgm:layoutNode name="posSpace">
        <dgm:alg type="sp"/>
        <dgm:shape xmlns:r="http://schemas.openxmlformats.org/officeDocument/2006/relationships" r:blip="">
          <dgm:adjLst/>
        </dgm:shape>
        <dgm:presOf/>
        <dgm:constrLst/>
        <dgm:ruleLst/>
      </dgm:layoutNode>
      <dgm:layoutNode name="vertFlow">
        <dgm:alg type="lin">
          <dgm:param type="linDir" val="fromT"/>
        </dgm:alg>
        <dgm:shape xmlns:r="http://schemas.openxmlformats.org/officeDocument/2006/relationships" r:blip="">
          <dgm:adjLst/>
        </dgm:shape>
        <dgm:presOf/>
        <dgm:constrLst>
          <dgm:constr type="w" for="ch" forName="firstComp" refType="w"/>
          <dgm:constr type="w" for="ch" forName="comp" refType="w"/>
        </dgm:constrLst>
        <dgm:ruleLst/>
        <dgm:layoutNode name="topSpace">
          <dgm:alg type="sp"/>
          <dgm:shape xmlns:r="http://schemas.openxmlformats.org/officeDocument/2006/relationships" r:blip="">
            <dgm:adjLst/>
          </dgm:shape>
          <dgm:presOf/>
          <dgm:constrLst/>
          <dgm:ruleLst/>
        </dgm:layoutNode>
        <dgm:layoutNode name="firstComp">
          <dgm:alg type="composite"/>
          <dgm:shape xmlns:r="http://schemas.openxmlformats.org/officeDocument/2006/relationships" r:blip="">
            <dgm:adjLst/>
          </dgm:shape>
          <dgm:presOf/>
          <dgm:choose name="Name4">
            <dgm:if name="Name5" func="var" arg="dir" op="equ" val="norm">
              <dgm:constrLst>
                <dgm:constr type="l" for="ch" forName="firstChild"/>
                <dgm:constr type="t" for="ch" forName="firstChild"/>
                <dgm:constr type="w" for="ch" forName="firstChild" refType="w"/>
                <dgm:constr type="h" for="ch" forName="firstChild" refType="h"/>
                <dgm:constr type="l" for="ch" forName="firstChildTx" refType="w" fact="0.16"/>
                <dgm:constr type="r" for="ch" forName="firstChildTx" refType="w"/>
                <dgm:constr type="h" for="ch" forName="firstChildTx" refFor="ch" refForName="firstChild" op="equ"/>
              </dgm:constrLst>
            </dgm:if>
            <dgm:else name="Name6">
              <dgm:constrLst>
                <dgm:constr type="l" for="ch" forName="firstChild"/>
                <dgm:constr type="t" for="ch" forName="firstChild"/>
                <dgm:constr type="w" for="ch" forName="firstChild" refType="w"/>
                <dgm:constr type="h" for="ch" forName="firstChild" refType="h"/>
                <dgm:constr type="l" for="ch" forName="firstChildTx"/>
                <dgm:constr type="r" for="ch" forName="firstChildTx" refType="w" fact="0.825"/>
                <dgm:constr type="h" for="ch" forName="firstChildTx" refFor="ch" refForName="firstChild" op="equ"/>
              </dgm:constrLst>
            </dgm:else>
          </dgm:choose>
          <dgm:ruleLst/>
          <dgm:layoutNode name="firstChild" styleLbl="bgAccFollowNode1">
            <dgm:alg type="sp"/>
            <dgm:shape xmlns:r="http://schemas.openxmlformats.org/officeDocument/2006/relationships" type="rect" r:blip="">
              <dgm:adjLst/>
            </dgm:shape>
            <dgm:presOf axis="ch desOrSelf" ptType="node node" cnt="1 0"/>
            <dgm:constrLst/>
            <dgm:ruleLst/>
          </dgm:layoutNode>
          <dgm:layoutNode name="firstChildTx" styleLbl="bgAccFollowNode1">
            <dgm:varLst>
              <dgm:bulletEnabled val="1"/>
            </dgm:varLst>
            <dgm:alg type="tx">
              <dgm:param type="parTxLTRAlign" val="l"/>
            </dgm:alg>
            <dgm:shape xmlns:r="http://schemas.openxmlformats.org/officeDocument/2006/relationships" type="rect" r:blip="" hideGeom="1">
              <dgm:adjLst/>
            </dgm:shape>
            <dgm:presOf axis="ch desOrSelf" ptType="node node" cnt="1 0"/>
            <dgm:choose name="Name7">
              <dgm:if name="Name8" func="var" arg="dir" op="equ" val="norm">
                <dgm:constrLst>
                  <dgm:constr type="primFontSz" val="65"/>
                  <dgm:constr type="lMarg"/>
                </dgm:constrLst>
              </dgm:if>
              <dgm:else name="Name9">
                <dgm:constrLst>
                  <dgm:constr type="primFontSz" val="65"/>
                  <dgm:constr type="rMarg"/>
                </dgm:constrLst>
              </dgm:else>
            </dgm:choose>
            <dgm:ruleLst>
              <dgm:rule type="primFontSz" val="5" fact="NaN" max="NaN"/>
            </dgm:ruleLst>
          </dgm:layoutNode>
        </dgm:layoutNode>
        <dgm:forEach name="Name10" axis="ch" ptType="node" st="2">
          <dgm:layoutNode name="comp">
            <dgm:alg type="composite"/>
            <dgm:shape xmlns:r="http://schemas.openxmlformats.org/officeDocument/2006/relationships" r:blip="">
              <dgm:adjLst/>
            </dgm:shape>
            <dgm:presOf/>
            <dgm:choose name="Name11">
              <dgm:if name="Name12" func="var" arg="dir" op="equ" val="norm">
                <dgm:constrLst>
                  <dgm:constr type="l" for="ch" forName="child"/>
                  <dgm:constr type="t" for="ch" forName="child"/>
                  <dgm:constr type="w" for="ch" forName="child" refType="w"/>
                  <dgm:constr type="h" for="ch" forName="child" refType="h"/>
                  <dgm:constr type="l" for="ch" forName="childTx" refType="w" fact="0.16"/>
                  <dgm:constr type="r" for="ch" forName="childTx" refType="w"/>
                  <dgm:constr type="h" for="ch" forName="childTx" refFor="ch" refForName="child" op="equ"/>
                </dgm:constrLst>
              </dgm:if>
              <dgm:else name="Name13">
                <dgm:constrLst>
                  <dgm:constr type="l" for="ch" forName="child"/>
                  <dgm:constr type="t" for="ch" forName="child"/>
                  <dgm:constr type="w" for="ch" forName="child" refType="w"/>
                  <dgm:constr type="h" for="ch" forName="child" refType="h"/>
                  <dgm:constr type="l" for="ch" forName="childTx"/>
                  <dgm:constr type="r" for="ch" forName="childTx" refType="w" fact="0.825"/>
                  <dgm:constr type="h" for="ch" forName="childTx" refFor="ch" refForName="child" op="equ"/>
                </dgm:constrLst>
              </dgm:else>
            </dgm:choose>
            <dgm:ruleLst/>
            <dgm:layoutNode name="child" styleLbl="bgAccFollowNode1">
              <dgm:alg type="sp"/>
              <dgm:shape xmlns:r="http://schemas.openxmlformats.org/officeDocument/2006/relationships" type="rect" r:blip="">
                <dgm:adjLst/>
              </dgm:shape>
              <dgm:presOf axis="desOrSelf" ptType="node"/>
              <dgm:constrLst/>
              <dgm:ruleLst/>
            </dgm:layoutNode>
            <dgm:layoutNode name="childTx" styleLbl="bgAccFollowNode1">
              <dgm:varLst>
                <dgm:bulletEnabled val="1"/>
              </dgm:varLst>
              <dgm:alg type="tx">
                <dgm:param type="parTxLTRAlign" val="l"/>
              </dgm:alg>
              <dgm:shape xmlns:r="http://schemas.openxmlformats.org/officeDocument/2006/relationships" type="rect" r:blip="" hideGeom="1">
                <dgm:adjLst/>
              </dgm:shape>
              <dgm:presOf axis="desOrSelf" ptType="node"/>
              <dgm:choose name="Name14">
                <dgm:if name="Name15" func="var" arg="dir" op="equ" val="norm">
                  <dgm:constrLst>
                    <dgm:constr type="primFontSz" val="65"/>
                    <dgm:constr type="lMarg"/>
                  </dgm:constrLst>
                </dgm:if>
                <dgm:else name="Name16">
                  <dgm:constrLst>
                    <dgm:constr type="primFontSz" val="65"/>
                    <dgm:constr type="rMarg"/>
                  </dgm:constrLst>
                </dgm:else>
              </dgm:choose>
              <dgm:ruleLst>
                <dgm:rule type="primFontSz" val="5" fact="NaN" max="NaN"/>
              </dgm:ruleLst>
            </dgm:layoutNode>
          </dgm:layoutNode>
        </dgm:forEach>
      </dgm:layoutNode>
      <dgm:layoutNode name="negSpace">
        <dgm:alg type="sp"/>
        <dgm:shape xmlns:r="http://schemas.openxmlformats.org/officeDocument/2006/relationships" r:blip="">
          <dgm:adjLst/>
        </dgm:shape>
        <dgm:presOf/>
        <dgm:constrLst/>
        <dgm:ruleLst/>
      </dgm:layoutNode>
      <dgm:layoutNode name="circle" styleLbl="node1">
        <dgm:alg type="tx"/>
        <dgm:shape xmlns:r="http://schemas.openxmlformats.org/officeDocument/2006/relationships" type="ellipse" r:blip="">
          <dgm:adjLst/>
        </dgm:shape>
        <dgm:presOf axis="self"/>
        <dgm:constrLst>
          <dgm:constr type="lMarg"/>
          <dgm:constr type="rMarg"/>
          <dgm:constr type="tMarg"/>
          <dgm:constr type="bMarg"/>
          <dgm:constr type="h" refType="w"/>
        </dgm:constrLst>
        <dgm:ruleLst>
          <dgm:rule type="primFontSz" val="5" fact="NaN" max="NaN"/>
        </dgm:ruleLst>
      </dgm:layoutNode>
      <dgm:forEach name="Name17" axis="followSib" ptType="sibTrans" cnt="1">
        <dgm:layoutNode name="trans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2.xml"/></Relationships>
</file>

<file path=xl/drawings/_rels/drawing1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5.xml"/><Relationship Id="rId1" Type="http://schemas.openxmlformats.org/officeDocument/2006/relationships/chart" Target="../charts/chart24.xml"/></Relationships>
</file>

<file path=xl/drawings/_rels/drawing16.xml.rels><?xml version="1.0" encoding="UTF-8" standalone="yes"?>
<Relationships xmlns="http://schemas.openxmlformats.org/package/2006/relationships"><Relationship Id="rId8" Type="http://schemas.openxmlformats.org/officeDocument/2006/relationships/diagramQuickStyle" Target="../diagrams/quickStyle3.xml"/><Relationship Id="rId3" Type="http://schemas.openxmlformats.org/officeDocument/2006/relationships/chart" Target="../charts/chart27.xml"/><Relationship Id="rId7" Type="http://schemas.openxmlformats.org/officeDocument/2006/relationships/diagramLayout" Target="../diagrams/layout3.xml"/><Relationship Id="rId2" Type="http://schemas.openxmlformats.org/officeDocument/2006/relationships/hyperlink" Target="#&#205;NDICE!A1"/><Relationship Id="rId1" Type="http://schemas.openxmlformats.org/officeDocument/2006/relationships/chart" Target="../charts/chart26.xml"/><Relationship Id="rId6" Type="http://schemas.openxmlformats.org/officeDocument/2006/relationships/diagramData" Target="../diagrams/data3.xml"/><Relationship Id="rId5" Type="http://schemas.openxmlformats.org/officeDocument/2006/relationships/chart" Target="../charts/chart29.xml"/><Relationship Id="rId10" Type="http://schemas.microsoft.com/office/2007/relationships/diagramDrawing" Target="../diagrams/drawing3.xml"/><Relationship Id="rId4" Type="http://schemas.openxmlformats.org/officeDocument/2006/relationships/chart" Target="../charts/chart28.xml"/><Relationship Id="rId9" Type="http://schemas.openxmlformats.org/officeDocument/2006/relationships/diagramColors" Target="../diagrams/colors3.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hyperlink" Target="#&#205;NDICE!A1"/><Relationship Id="rId5" Type="http://schemas.openxmlformats.org/officeDocument/2006/relationships/chart" Target="../charts/chart33.xml"/><Relationship Id="rId4" Type="http://schemas.openxmlformats.org/officeDocument/2006/relationships/chart" Target="../charts/chart32.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4.xml"/></Relationships>
</file>

<file path=xl/drawings/_rels/drawing1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1" Type="http://schemas.openxmlformats.org/officeDocument/2006/relationships/hyperlink" Target="#&#205;NDICE!A1"/></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7.xml"/></Relationships>
</file>

<file path=xl/drawings/_rels/drawing2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8.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hyperlink" Target="#&#205;NDICE!A1"/><Relationship Id="rId1" Type="http://schemas.openxmlformats.org/officeDocument/2006/relationships/chart" Target="../charts/chart39.xml"/></Relationships>
</file>

<file path=xl/drawings/_rels/drawing25.xml.rels><?xml version="1.0" encoding="UTF-8" standalone="yes"?>
<Relationships xmlns="http://schemas.openxmlformats.org/package/2006/relationships"><Relationship Id="rId1" Type="http://schemas.openxmlformats.org/officeDocument/2006/relationships/hyperlink" Target="#&#205;NDICE!A1"/></Relationships>
</file>

<file path=xl/drawings/_rels/drawing26.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hyperlink" Target="#&#205;NDICE!A1"/><Relationship Id="rId1" Type="http://schemas.openxmlformats.org/officeDocument/2006/relationships/chart" Target="../charts/chart41.xml"/></Relationships>
</file>

<file path=xl/drawings/_rels/drawing27.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44.xml"/><Relationship Id="rId1" Type="http://schemas.openxmlformats.org/officeDocument/2006/relationships/chart" Target="../charts/chart43.xml"/></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29.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37522</xdr:rowOff>
    </xdr:from>
    <xdr:to>
      <xdr:col>16</xdr:col>
      <xdr:colOff>0</xdr:colOff>
      <xdr:row>53</xdr:row>
      <xdr:rowOff>121227</xdr:rowOff>
    </xdr:to>
    <xdr:grpSp>
      <xdr:nvGrpSpPr>
        <xdr:cNvPr id="2" name="Grupo 1"/>
        <xdr:cNvGrpSpPr/>
      </xdr:nvGrpSpPr>
      <xdr:grpSpPr>
        <a:xfrm>
          <a:off x="0" y="8879897"/>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136072</xdr:colOff>
      <xdr:row>0</xdr:row>
      <xdr:rowOff>65200</xdr:rowOff>
    </xdr:from>
    <xdr:ext cx="1524000" cy="468013"/>
    <xdr:sp macro="" textlink="">
      <xdr:nvSpPr>
        <xdr:cNvPr id="6" name="Rectángulo 5"/>
        <xdr:cNvSpPr/>
      </xdr:nvSpPr>
      <xdr:spPr>
        <a:xfrm>
          <a:off x="136072" y="65200"/>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32</xdr:row>
      <xdr:rowOff>176894</xdr:rowOff>
    </xdr:from>
    <xdr:to>
      <xdr:col>13</xdr:col>
      <xdr:colOff>362290</xdr:colOff>
      <xdr:row>38</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73403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12007"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22112</xdr:colOff>
      <xdr:row>24</xdr:row>
      <xdr:rowOff>31636</xdr:rowOff>
    </xdr:from>
    <xdr:to>
      <xdr:col>13</xdr:col>
      <xdr:colOff>253434</xdr:colOff>
      <xdr:row>41</xdr:row>
      <xdr:rowOff>103755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261941</xdr:colOff>
      <xdr:row>29</xdr:row>
      <xdr:rowOff>1564821</xdr:rowOff>
    </xdr:from>
    <xdr:to>
      <xdr:col>13</xdr:col>
      <xdr:colOff>488157</xdr:colOff>
      <xdr:row>68</xdr:row>
      <xdr:rowOff>183356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73819</xdr:colOff>
      <xdr:row>65</xdr:row>
      <xdr:rowOff>157162</xdr:rowOff>
    </xdr:from>
    <xdr:to>
      <xdr:col>4</xdr:col>
      <xdr:colOff>874329</xdr:colOff>
      <xdr:row>72</xdr:row>
      <xdr:rowOff>2382</xdr:rowOff>
    </xdr:to>
    <xdr:grpSp>
      <xdr:nvGrpSpPr>
        <xdr:cNvPr id="3" name="Grupo 2">
          <a:hlinkClick xmlns:r="http://schemas.openxmlformats.org/officeDocument/2006/relationships" r:id="rId2" tooltip="VOLVER AL ÍNDICE"/>
        </xdr:cNvPr>
        <xdr:cNvGrpSpPr/>
      </xdr:nvGrpSpPr>
      <xdr:grpSpPr>
        <a:xfrm>
          <a:off x="5802426" y="16485733"/>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142873</xdr:colOff>
      <xdr:row>19</xdr:row>
      <xdr:rowOff>130968</xdr:rowOff>
    </xdr:from>
    <xdr:to>
      <xdr:col>12</xdr:col>
      <xdr:colOff>503464</xdr:colOff>
      <xdr:row>28</xdr:row>
      <xdr:rowOff>1488280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90507</xdr:colOff>
      <xdr:row>0</xdr:row>
      <xdr:rowOff>95248</xdr:rowOff>
    </xdr:from>
    <xdr:to>
      <xdr:col>12</xdr:col>
      <xdr:colOff>517070</xdr:colOff>
      <xdr:row>19</xdr:row>
      <xdr:rowOff>71436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119062</xdr:colOff>
      <xdr:row>28</xdr:row>
      <xdr:rowOff>104774</xdr:rowOff>
    </xdr:from>
    <xdr:to>
      <xdr:col>16</xdr:col>
      <xdr:colOff>345282</xdr:colOff>
      <xdr:row>41</xdr:row>
      <xdr:rowOff>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1357312</xdr:colOff>
      <xdr:row>46</xdr:row>
      <xdr:rowOff>0</xdr:rowOff>
    </xdr:from>
    <xdr:to>
      <xdr:col>13</xdr:col>
      <xdr:colOff>6335826</xdr:colOff>
      <xdr:row>64</xdr:row>
      <xdr:rowOff>14286</xdr:rowOff>
    </xdr:to>
    <xdr:grpSp>
      <xdr:nvGrpSpPr>
        <xdr:cNvPr id="11" name="10 Grupo"/>
        <xdr:cNvGrpSpPr/>
      </xdr:nvGrpSpPr>
      <xdr:grpSpPr>
        <a:xfrm>
          <a:off x="14270491" y="12709071"/>
          <a:ext cx="4978514" cy="3443286"/>
          <a:chOff x="14787562" y="11168064"/>
          <a:chExt cx="4978514" cy="3002755"/>
        </a:xfrm>
      </xdr:grpSpPr>
      <xdr:sp macro="" textlink="">
        <xdr:nvSpPr>
          <xdr:cNvPr id="12" name="11 CuadroTexto"/>
          <xdr:cNvSpPr txBox="1"/>
        </xdr:nvSpPr>
        <xdr:spPr>
          <a:xfrm>
            <a:off x="15702642" y="11168064"/>
            <a:ext cx="4063434" cy="709200"/>
          </a:xfrm>
          <a:prstGeom prst="rect">
            <a:avLst/>
          </a:prstGeom>
          <a:solidFill>
            <a:schemeClr val="bg2">
              <a:lumMod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200" b="1">
                <a:solidFill>
                  <a:schemeClr val="bg2">
                    <a:lumMod val="25000"/>
                  </a:schemeClr>
                </a:solidFill>
              </a:rPr>
              <a:t>Trabajadores</a:t>
            </a:r>
            <a:r>
              <a:rPr lang="es-ES" sz="1200" b="1" baseline="0">
                <a:solidFill>
                  <a:schemeClr val="bg2">
                    <a:lumMod val="25000"/>
                  </a:schemeClr>
                </a:solidFill>
              </a:rPr>
              <a:t> que continúan afectados por ERTE (por covid) a marzo 2022 en la Comunidad  Autónoma y  por Provincias</a:t>
            </a:r>
            <a:endParaRPr lang="es-ES" sz="1200" b="1">
              <a:solidFill>
                <a:schemeClr val="bg2">
                  <a:lumMod val="25000"/>
                </a:schemeClr>
              </a:solidFill>
            </a:endParaRPr>
          </a:p>
        </xdr:txBody>
      </xdr:sp>
      <xdr:graphicFrame macro="">
        <xdr:nvGraphicFramePr>
          <xdr:cNvPr id="13" name="12 Diagrama"/>
          <xdr:cNvGraphicFramePr/>
        </xdr:nvGraphicFramePr>
        <xdr:xfrm>
          <a:off x="14787562" y="11427619"/>
          <a:ext cx="4572000" cy="274320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grp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261939</xdr:colOff>
      <xdr:row>44</xdr:row>
      <xdr:rowOff>119064</xdr:rowOff>
    </xdr:from>
    <xdr:to>
      <xdr:col>12</xdr:col>
      <xdr:colOff>302829</xdr:colOff>
      <xdr:row>50</xdr:row>
      <xdr:rowOff>154784</xdr:rowOff>
    </xdr:to>
    <xdr:grpSp>
      <xdr:nvGrpSpPr>
        <xdr:cNvPr id="2" name="Grupo 1">
          <a:hlinkClick xmlns:r="http://schemas.openxmlformats.org/officeDocument/2006/relationships" r:id="rId1" tooltip="VOLVER AL ÍNDICE"/>
        </xdr:cNvPr>
        <xdr:cNvGrpSpPr/>
      </xdr:nvGrpSpPr>
      <xdr:grpSpPr>
        <a:xfrm>
          <a:off x="10144127"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559593</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178593</xdr:colOff>
      <xdr:row>0</xdr:row>
      <xdr:rowOff>0</xdr:rowOff>
    </xdr:from>
    <xdr:to>
      <xdr:col>22</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134540</xdr:rowOff>
    </xdr:from>
    <xdr:to>
      <xdr:col>6</xdr:col>
      <xdr:colOff>619125</xdr:colOff>
      <xdr:row>44</xdr:row>
      <xdr:rowOff>20240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83344</xdr:colOff>
      <xdr:row>18</xdr:row>
      <xdr:rowOff>27384</xdr:rowOff>
    </xdr:from>
    <xdr:to>
      <xdr:col>23</xdr:col>
      <xdr:colOff>690561</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23</xdr:col>
      <xdr:colOff>142875</xdr:colOff>
      <xdr:row>2</xdr:row>
      <xdr:rowOff>238125</xdr:rowOff>
    </xdr:from>
    <xdr:to>
      <xdr:col>30</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907448"/>
          <a:ext cx="813097" cy="1226345"/>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541073</xdr:colOff>
      <xdr:row>44</xdr:row>
      <xdr:rowOff>159545</xdr:rowOff>
    </xdr:from>
    <xdr:to>
      <xdr:col>6</xdr:col>
      <xdr:colOff>465283</xdr:colOff>
      <xdr:row>51</xdr:row>
      <xdr:rowOff>4765</xdr:rowOff>
    </xdr:to>
    <xdr:grpSp>
      <xdr:nvGrpSpPr>
        <xdr:cNvPr id="14" name="Grupo 2">
          <a:hlinkClick xmlns:r="http://schemas.openxmlformats.org/officeDocument/2006/relationships" r:id="rId2" tooltip="VOLVER AL ÍNDICE"/>
        </xdr:cNvPr>
        <xdr:cNvGrpSpPr/>
      </xdr:nvGrpSpPr>
      <xdr:grpSpPr>
        <a:xfrm>
          <a:off x="6398948" y="9522620"/>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13</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732063</xdr:colOff>
      <xdr:row>40</xdr:row>
      <xdr:rowOff>157843</xdr:rowOff>
    </xdr:from>
    <xdr:to>
      <xdr:col>6</xdr:col>
      <xdr:colOff>592370</xdr:colOff>
      <xdr:row>47</xdr:row>
      <xdr:rowOff>1543</xdr:rowOff>
    </xdr:to>
    <xdr:grpSp>
      <xdr:nvGrpSpPr>
        <xdr:cNvPr id="3" name="Grupo 2">
          <a:hlinkClick xmlns:r="http://schemas.openxmlformats.org/officeDocument/2006/relationships" r:id="rId2" tooltip="VOLVER AL ÍNDICE"/>
        </xdr:cNvPr>
        <xdr:cNvGrpSpPr/>
      </xdr:nvGrpSpPr>
      <xdr:grpSpPr>
        <a:xfrm>
          <a:off x="5958907" y="1029006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25</xdr:row>
      <xdr:rowOff>377769</xdr:rowOff>
    </xdr:from>
    <xdr:to>
      <xdr:col>21</xdr:col>
      <xdr:colOff>489856</xdr:colOff>
      <xdr:row>40</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7218" y="5602325"/>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528029</xdr:colOff>
      <xdr:row>59</xdr:row>
      <xdr:rowOff>114524</xdr:rowOff>
    </xdr:from>
    <xdr:to>
      <xdr:col>18</xdr:col>
      <xdr:colOff>275167</xdr:colOff>
      <xdr:row>74</xdr:row>
      <xdr:rowOff>224</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472545</xdr:colOff>
      <xdr:row>87</xdr:row>
      <xdr:rowOff>126736</xdr:rowOff>
    </xdr:from>
    <xdr:to>
      <xdr:col>23</xdr:col>
      <xdr:colOff>739245</xdr:colOff>
      <xdr:row>100</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202670</xdr:colOff>
      <xdr:row>101</xdr:row>
      <xdr:rowOff>76201</xdr:rowOff>
    </xdr:from>
    <xdr:to>
      <xdr:col>23</xdr:col>
      <xdr:colOff>469370</xdr:colOff>
      <xdr:row>119</xdr:row>
      <xdr:rowOff>162984</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57279" y="17240969"/>
          <a:ext cx="802800" cy="1174819"/>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888999</xdr:colOff>
      <xdr:row>51</xdr:row>
      <xdr:rowOff>32317</xdr:rowOff>
    </xdr:from>
    <xdr:to>
      <xdr:col>22</xdr:col>
      <xdr:colOff>456405</xdr:colOff>
      <xdr:row>71</xdr:row>
      <xdr:rowOff>166686</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1185522</xdr:colOff>
      <xdr:row>74</xdr:row>
      <xdr:rowOff>40612</xdr:rowOff>
    </xdr:from>
    <xdr:to>
      <xdr:col>23</xdr:col>
      <xdr:colOff>444499</xdr:colOff>
      <xdr:row>86</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14286</xdr:colOff>
      <xdr:row>3</xdr:row>
      <xdr:rowOff>0</xdr:rowOff>
    </xdr:from>
    <xdr:to>
      <xdr:col>18</xdr:col>
      <xdr:colOff>314325</xdr:colOff>
      <xdr:row>21</xdr:row>
      <xdr:rowOff>9525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700087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uriaih.proyecto/Downloads/Afiliaci&#243;n%20UD%20202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sheetData sheetId="1" refreshError="1"/>
      <sheetData sheetId="2">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www.ine.es/metodologia/t25/principales_caracteristicas_base_2021.pdf" TargetMode="External"/><Relationship Id="rId1" Type="http://schemas.openxmlformats.org/officeDocument/2006/relationships/hyperlink" Target="https://www.ine.es/prensa/ipc_base_2021.pdf"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zoomScale="60" zoomScaleNormal="60" workbookViewId="0">
      <selection sqref="A1:P1"/>
    </sheetView>
  </sheetViews>
  <sheetFormatPr baseColWidth="10" defaultRowHeight="15"/>
  <cols>
    <col min="1" max="1" width="26.5703125" style="396" customWidth="1"/>
    <col min="2" max="2" width="11.42578125" style="168" customWidth="1"/>
    <col min="3" max="15" width="11.42578125" style="168"/>
    <col min="16" max="16" width="43.28515625" style="414" bestFit="1" customWidth="1"/>
    <col min="17" max="16384" width="11.42578125" style="168"/>
  </cols>
  <sheetData>
    <row r="1" spans="1:16" ht="45.75" customHeight="1">
      <c r="A1" s="565"/>
      <c r="B1" s="565"/>
      <c r="C1" s="565"/>
      <c r="D1" s="565"/>
      <c r="E1" s="565"/>
      <c r="F1" s="565"/>
      <c r="G1" s="565"/>
      <c r="H1" s="565"/>
      <c r="I1" s="565"/>
      <c r="J1" s="565"/>
      <c r="K1" s="565"/>
      <c r="L1" s="565"/>
      <c r="M1" s="565"/>
      <c r="N1" s="565"/>
      <c r="O1" s="565"/>
      <c r="P1" s="565"/>
    </row>
    <row r="2" spans="1:16" ht="32.25" customHeight="1">
      <c r="A2" s="391" t="s">
        <v>651</v>
      </c>
      <c r="B2" s="566" t="s">
        <v>650</v>
      </c>
      <c r="C2" s="566"/>
      <c r="D2" s="566"/>
      <c r="E2" s="566"/>
      <c r="F2" s="566"/>
      <c r="G2" s="566"/>
      <c r="H2" s="566"/>
      <c r="I2" s="566"/>
      <c r="J2" s="566"/>
      <c r="K2" s="566"/>
      <c r="L2" s="566"/>
      <c r="M2" s="566"/>
      <c r="N2" s="566"/>
      <c r="O2" s="390"/>
      <c r="P2" s="411" t="s">
        <v>649</v>
      </c>
    </row>
    <row r="3" spans="1:16" s="401" customFormat="1" ht="18" customHeight="1">
      <c r="A3" s="397" t="s">
        <v>472</v>
      </c>
      <c r="B3" s="398" t="s">
        <v>430</v>
      </c>
      <c r="C3" s="399"/>
      <c r="D3" s="400"/>
      <c r="E3" s="400"/>
      <c r="F3" s="400"/>
      <c r="G3" s="400"/>
      <c r="H3" s="400"/>
      <c r="I3" s="400"/>
      <c r="J3" s="400"/>
      <c r="K3" s="400"/>
      <c r="L3" s="400"/>
      <c r="M3" s="400"/>
      <c r="N3" s="400"/>
      <c r="O3" s="400"/>
      <c r="P3" s="416" t="s">
        <v>723</v>
      </c>
    </row>
    <row r="4" spans="1:16" s="401" customFormat="1" ht="18" customHeight="1">
      <c r="A4" s="397" t="s">
        <v>473</v>
      </c>
      <c r="B4" s="398" t="s">
        <v>37</v>
      </c>
      <c r="C4" s="399"/>
      <c r="D4" s="400"/>
      <c r="E4" s="400"/>
      <c r="F4" s="400"/>
      <c r="G4" s="400"/>
      <c r="H4" s="400"/>
      <c r="I4" s="400"/>
      <c r="J4" s="400"/>
      <c r="K4" s="400"/>
      <c r="L4" s="400"/>
      <c r="M4" s="400"/>
      <c r="N4" s="400"/>
      <c r="O4" s="400"/>
      <c r="P4" s="416" t="s">
        <v>723</v>
      </c>
    </row>
    <row r="5" spans="1:16" s="393" customFormat="1" ht="27.75" customHeight="1">
      <c r="A5" s="394" t="s">
        <v>391</v>
      </c>
      <c r="B5" s="170" t="s">
        <v>431</v>
      </c>
      <c r="C5" s="402"/>
      <c r="D5" s="392"/>
      <c r="E5" s="392"/>
      <c r="F5" s="392"/>
      <c r="G5" s="392"/>
      <c r="H5" s="392"/>
      <c r="I5" s="392"/>
      <c r="J5" s="392"/>
      <c r="K5" s="392"/>
      <c r="L5" s="392"/>
      <c r="M5" s="392"/>
      <c r="N5" s="392"/>
      <c r="O5" s="392"/>
      <c r="P5" s="462" t="s">
        <v>695</v>
      </c>
    </row>
    <row r="6" spans="1:16" s="401" customFormat="1" ht="18" customHeight="1">
      <c r="A6" s="397" t="s">
        <v>393</v>
      </c>
      <c r="B6" s="398" t="s">
        <v>390</v>
      </c>
      <c r="C6" s="399"/>
      <c r="D6" s="400"/>
      <c r="E6" s="400"/>
      <c r="F6" s="400"/>
      <c r="G6" s="400"/>
      <c r="H6" s="400"/>
      <c r="I6" s="400"/>
      <c r="J6" s="400"/>
      <c r="K6" s="400"/>
      <c r="L6" s="400"/>
      <c r="M6" s="400"/>
      <c r="N6" s="400"/>
      <c r="O6" s="400"/>
      <c r="P6" s="462" t="s">
        <v>695</v>
      </c>
    </row>
    <row r="7" spans="1:16" s="401" customFormat="1" ht="18" customHeight="1">
      <c r="A7" s="397" t="s">
        <v>392</v>
      </c>
      <c r="B7" s="398" t="s">
        <v>395</v>
      </c>
      <c r="C7" s="399"/>
      <c r="D7" s="400"/>
      <c r="E7" s="400"/>
      <c r="F7" s="400"/>
      <c r="G7" s="400"/>
      <c r="H7" s="400"/>
      <c r="I7" s="400"/>
      <c r="J7" s="400"/>
      <c r="K7" s="400"/>
      <c r="L7" s="400"/>
      <c r="M7" s="400"/>
      <c r="N7" s="400"/>
      <c r="O7" s="400"/>
      <c r="P7" s="461" t="s">
        <v>756</v>
      </c>
    </row>
    <row r="8" spans="1:16" s="401" customFormat="1" ht="18" customHeight="1">
      <c r="A8" s="397" t="s">
        <v>753</v>
      </c>
      <c r="B8" s="539" t="s">
        <v>752</v>
      </c>
      <c r="C8" s="399"/>
      <c r="D8" s="400"/>
      <c r="E8" s="400"/>
      <c r="F8" s="400"/>
      <c r="G8" s="400"/>
      <c r="H8" s="400"/>
      <c r="I8" s="400"/>
      <c r="J8" s="400"/>
      <c r="K8" s="400"/>
      <c r="L8" s="400"/>
      <c r="M8" s="400"/>
      <c r="N8" s="400"/>
      <c r="O8" s="400"/>
      <c r="P8" s="461" t="s">
        <v>756</v>
      </c>
    </row>
    <row r="9" spans="1:16" s="393" customFormat="1" ht="27.75" customHeight="1">
      <c r="A9" s="394" t="s">
        <v>399</v>
      </c>
      <c r="B9" s="170" t="s">
        <v>396</v>
      </c>
      <c r="C9" s="402"/>
      <c r="D9" s="392"/>
      <c r="E9" s="392"/>
      <c r="F9" s="392"/>
      <c r="G9" s="392"/>
      <c r="H9" s="392"/>
      <c r="I9" s="392"/>
      <c r="J9" s="392"/>
      <c r="K9" s="392"/>
      <c r="L9" s="392"/>
      <c r="M9" s="392"/>
      <c r="N9" s="392"/>
      <c r="O9" s="392"/>
      <c r="P9" s="461" t="s">
        <v>756</v>
      </c>
    </row>
    <row r="10" spans="1:16" s="401" customFormat="1" ht="18" customHeight="1">
      <c r="A10" s="397" t="s">
        <v>400</v>
      </c>
      <c r="B10" s="398" t="s">
        <v>412</v>
      </c>
      <c r="C10" s="399"/>
      <c r="D10" s="400"/>
      <c r="E10" s="400"/>
      <c r="F10" s="400"/>
      <c r="G10" s="400"/>
      <c r="H10" s="400"/>
      <c r="I10" s="400"/>
      <c r="J10" s="400"/>
      <c r="K10" s="400"/>
      <c r="L10" s="400"/>
      <c r="M10" s="400"/>
      <c r="N10" s="400"/>
      <c r="O10" s="400"/>
      <c r="P10" s="461" t="s">
        <v>723</v>
      </c>
    </row>
    <row r="11" spans="1:16" s="401" customFormat="1" ht="18" customHeight="1">
      <c r="A11" s="397" t="s">
        <v>401</v>
      </c>
      <c r="B11" s="398" t="s">
        <v>432</v>
      </c>
      <c r="C11" s="399"/>
      <c r="D11" s="400"/>
      <c r="E11" s="400"/>
      <c r="F11" s="400"/>
      <c r="G11" s="400"/>
      <c r="H11" s="400"/>
      <c r="I11" s="400"/>
      <c r="J11" s="400"/>
      <c r="K11" s="400"/>
      <c r="L11" s="400"/>
      <c r="M11" s="400"/>
      <c r="N11" s="400"/>
      <c r="O11" s="400"/>
      <c r="P11" s="461" t="s">
        <v>756</v>
      </c>
    </row>
    <row r="12" spans="1:16" s="401" customFormat="1" ht="18" customHeight="1">
      <c r="A12" s="397" t="s">
        <v>402</v>
      </c>
      <c r="B12" s="398" t="s">
        <v>411</v>
      </c>
      <c r="C12" s="399"/>
      <c r="D12" s="400"/>
      <c r="E12" s="400"/>
      <c r="F12" s="400"/>
      <c r="G12" s="400"/>
      <c r="H12" s="400"/>
      <c r="I12" s="400"/>
      <c r="J12" s="400"/>
      <c r="K12" s="400"/>
      <c r="L12" s="400"/>
      <c r="M12" s="400"/>
      <c r="N12" s="400"/>
      <c r="O12" s="400"/>
      <c r="P12" s="461" t="s">
        <v>723</v>
      </c>
    </row>
    <row r="13" spans="1:16" s="401" customFormat="1" ht="18" customHeight="1">
      <c r="A13" s="397" t="s">
        <v>403</v>
      </c>
      <c r="B13" s="398" t="s">
        <v>407</v>
      </c>
      <c r="C13" s="399"/>
      <c r="D13" s="400"/>
      <c r="E13" s="400"/>
      <c r="F13" s="400"/>
      <c r="G13" s="400"/>
      <c r="H13" s="400"/>
      <c r="I13" s="400"/>
      <c r="J13" s="400"/>
      <c r="K13" s="400"/>
      <c r="L13" s="400"/>
      <c r="M13" s="400"/>
      <c r="N13" s="400"/>
      <c r="O13" s="400"/>
      <c r="P13" s="461" t="s">
        <v>756</v>
      </c>
    </row>
    <row r="14" spans="1:16" s="401" customFormat="1" ht="18" customHeight="1">
      <c r="A14" s="397" t="s">
        <v>404</v>
      </c>
      <c r="B14" s="398" t="s">
        <v>408</v>
      </c>
      <c r="C14" s="399"/>
      <c r="D14" s="400"/>
      <c r="E14" s="400"/>
      <c r="F14" s="400"/>
      <c r="G14" s="400"/>
      <c r="H14" s="400"/>
      <c r="I14" s="400"/>
      <c r="J14" s="400"/>
      <c r="K14" s="400"/>
      <c r="L14" s="400"/>
      <c r="M14" s="400"/>
      <c r="N14" s="400"/>
      <c r="O14" s="400"/>
      <c r="P14" s="461" t="s">
        <v>756</v>
      </c>
    </row>
    <row r="15" spans="1:16" s="401" customFormat="1" ht="18" customHeight="1">
      <c r="A15" s="397" t="s">
        <v>405</v>
      </c>
      <c r="B15" s="398" t="s">
        <v>409</v>
      </c>
      <c r="C15" s="399"/>
      <c r="D15" s="400"/>
      <c r="E15" s="400"/>
      <c r="F15" s="400"/>
      <c r="G15" s="400"/>
      <c r="H15" s="400"/>
      <c r="I15" s="400"/>
      <c r="J15" s="400"/>
      <c r="K15" s="400"/>
      <c r="L15" s="400"/>
      <c r="M15" s="400"/>
      <c r="N15" s="400"/>
      <c r="O15" s="400"/>
      <c r="P15" s="461" t="s">
        <v>756</v>
      </c>
    </row>
    <row r="16" spans="1:16" s="401" customFormat="1" ht="18" customHeight="1">
      <c r="A16" s="397" t="s">
        <v>406</v>
      </c>
      <c r="B16" s="398" t="s">
        <v>410</v>
      </c>
      <c r="C16" s="399"/>
      <c r="D16" s="400"/>
      <c r="E16" s="400"/>
      <c r="F16" s="400"/>
      <c r="G16" s="400"/>
      <c r="H16" s="400"/>
      <c r="I16" s="400"/>
      <c r="J16" s="400"/>
      <c r="K16" s="400"/>
      <c r="L16" s="400"/>
      <c r="M16" s="400"/>
      <c r="N16" s="400"/>
      <c r="O16" s="400"/>
      <c r="P16" s="461" t="s">
        <v>695</v>
      </c>
    </row>
    <row r="17" spans="1:16" s="401" customFormat="1" ht="36.75" customHeight="1">
      <c r="A17" s="397" t="s">
        <v>442</v>
      </c>
      <c r="B17" s="398" t="s">
        <v>443</v>
      </c>
      <c r="C17" s="399"/>
      <c r="D17" s="400"/>
      <c r="E17" s="400"/>
      <c r="F17" s="400"/>
      <c r="G17" s="400"/>
      <c r="H17" s="400"/>
      <c r="I17" s="400"/>
      <c r="J17" s="400"/>
      <c r="K17" s="400"/>
      <c r="L17" s="400"/>
      <c r="M17" s="400"/>
      <c r="N17" s="400"/>
      <c r="O17" s="400"/>
      <c r="P17" s="412" t="s">
        <v>677</v>
      </c>
    </row>
    <row r="18" spans="1:16" s="393" customFormat="1" ht="21" customHeight="1">
      <c r="A18" s="394" t="s">
        <v>413</v>
      </c>
      <c r="B18" s="170" t="s">
        <v>470</v>
      </c>
      <c r="C18" s="402"/>
      <c r="D18" s="392"/>
      <c r="E18" s="392"/>
      <c r="F18" s="392"/>
      <c r="G18" s="392"/>
      <c r="H18" s="392"/>
      <c r="I18" s="392"/>
      <c r="J18" s="392"/>
      <c r="K18" s="392"/>
      <c r="L18" s="392"/>
      <c r="M18" s="392"/>
      <c r="N18" s="392"/>
      <c r="O18" s="392"/>
      <c r="P18" s="461" t="s">
        <v>756</v>
      </c>
    </row>
    <row r="19" spans="1:16" s="401" customFormat="1" ht="18" customHeight="1">
      <c r="A19" s="397" t="s">
        <v>414</v>
      </c>
      <c r="B19" s="398" t="s">
        <v>417</v>
      </c>
      <c r="C19" s="399"/>
      <c r="D19" s="400"/>
      <c r="E19" s="400"/>
      <c r="F19" s="400"/>
      <c r="G19" s="400"/>
      <c r="H19" s="400"/>
      <c r="I19" s="400"/>
      <c r="J19" s="400"/>
      <c r="K19" s="400"/>
      <c r="L19" s="400"/>
      <c r="M19" s="400"/>
      <c r="N19" s="400"/>
      <c r="O19" s="400"/>
      <c r="P19" s="461" t="s">
        <v>756</v>
      </c>
    </row>
    <row r="20" spans="1:16" s="401" customFormat="1" ht="18" customHeight="1">
      <c r="A20" s="397" t="s">
        <v>415</v>
      </c>
      <c r="B20" s="398" t="s">
        <v>418</v>
      </c>
      <c r="C20" s="399"/>
      <c r="D20" s="400"/>
      <c r="E20" s="400"/>
      <c r="F20" s="400"/>
      <c r="G20" s="400"/>
      <c r="H20" s="400"/>
      <c r="I20" s="400"/>
      <c r="J20" s="400"/>
      <c r="K20" s="400"/>
      <c r="L20" s="400"/>
      <c r="M20" s="400"/>
      <c r="N20" s="400"/>
      <c r="O20" s="400"/>
      <c r="P20" s="461" t="s">
        <v>756</v>
      </c>
    </row>
    <row r="21" spans="1:16" s="401" customFormat="1" ht="18" customHeight="1">
      <c r="A21" s="397" t="s">
        <v>416</v>
      </c>
      <c r="B21" s="398" t="s">
        <v>419</v>
      </c>
      <c r="C21" s="399"/>
      <c r="D21" s="400"/>
      <c r="E21" s="400"/>
      <c r="F21" s="400"/>
      <c r="G21" s="400"/>
      <c r="H21" s="400"/>
      <c r="I21" s="400"/>
      <c r="J21" s="400"/>
      <c r="K21" s="400"/>
      <c r="L21" s="400"/>
      <c r="M21" s="400"/>
      <c r="N21" s="400"/>
      <c r="O21" s="400"/>
      <c r="P21" s="461" t="s">
        <v>756</v>
      </c>
    </row>
    <row r="22" spans="1:16" s="393" customFormat="1" ht="27.75" customHeight="1">
      <c r="A22" s="394" t="s">
        <v>420</v>
      </c>
      <c r="B22" s="170" t="s">
        <v>681</v>
      </c>
      <c r="C22" s="402"/>
      <c r="D22" s="392"/>
      <c r="E22" s="392"/>
      <c r="F22" s="392"/>
      <c r="G22" s="392"/>
      <c r="H22" s="392"/>
      <c r="I22" s="392"/>
      <c r="J22" s="392"/>
      <c r="K22" s="392"/>
      <c r="L22" s="392"/>
      <c r="M22" s="392"/>
      <c r="N22" s="392"/>
      <c r="O22" s="392"/>
      <c r="P22" s="461" t="s">
        <v>756</v>
      </c>
    </row>
    <row r="23" spans="1:16" s="401" customFormat="1" ht="18" customHeight="1">
      <c r="A23" s="397" t="s">
        <v>421</v>
      </c>
      <c r="B23" s="398" t="s">
        <v>682</v>
      </c>
      <c r="C23" s="399"/>
      <c r="D23" s="400"/>
      <c r="E23" s="400"/>
      <c r="F23" s="400"/>
      <c r="G23" s="400"/>
      <c r="H23" s="400"/>
      <c r="I23" s="400"/>
      <c r="J23" s="400"/>
      <c r="K23" s="400"/>
      <c r="L23" s="400"/>
      <c r="M23" s="400"/>
      <c r="N23" s="400"/>
      <c r="O23" s="400"/>
      <c r="P23" s="461" t="s">
        <v>756</v>
      </c>
    </row>
    <row r="24" spans="1:16" s="401" customFormat="1" ht="32.25" customHeight="1">
      <c r="A24" s="397" t="s">
        <v>691</v>
      </c>
      <c r="B24" s="398" t="s">
        <v>692</v>
      </c>
      <c r="C24" s="399"/>
      <c r="D24" s="400"/>
      <c r="E24" s="400"/>
      <c r="F24" s="400"/>
      <c r="G24" s="400"/>
      <c r="H24" s="400"/>
      <c r="I24" s="400"/>
      <c r="J24" s="400"/>
      <c r="K24" s="400"/>
      <c r="L24" s="400"/>
      <c r="M24" s="400"/>
      <c r="N24" s="400"/>
      <c r="O24" s="400"/>
      <c r="P24" s="462" t="s">
        <v>740</v>
      </c>
    </row>
    <row r="25" spans="1:16" s="401" customFormat="1" ht="47.25" customHeight="1">
      <c r="A25" s="397" t="s">
        <v>503</v>
      </c>
      <c r="B25" s="567" t="s">
        <v>502</v>
      </c>
      <c r="C25" s="567"/>
      <c r="D25" s="567"/>
      <c r="E25" s="567"/>
      <c r="F25" s="567"/>
      <c r="G25" s="567"/>
      <c r="H25" s="567"/>
      <c r="I25" s="567"/>
      <c r="J25" s="567"/>
      <c r="K25" s="567"/>
      <c r="L25" s="567"/>
      <c r="M25" s="567"/>
      <c r="N25" s="567"/>
      <c r="O25" s="567"/>
      <c r="P25" s="432" t="s">
        <v>783</v>
      </c>
    </row>
    <row r="26" spans="1:16" s="393" customFormat="1" ht="27.75" customHeight="1">
      <c r="A26" s="394" t="s">
        <v>426</v>
      </c>
      <c r="B26" s="170" t="s">
        <v>422</v>
      </c>
      <c r="C26" s="402"/>
      <c r="D26" s="392"/>
      <c r="E26" s="392"/>
      <c r="F26" s="392"/>
      <c r="G26" s="392"/>
      <c r="H26" s="392"/>
      <c r="I26" s="392"/>
      <c r="J26" s="392"/>
      <c r="K26" s="392"/>
      <c r="L26" s="392"/>
      <c r="M26" s="392"/>
      <c r="N26" s="392"/>
      <c r="O26" s="392"/>
      <c r="P26" s="461" t="s">
        <v>756</v>
      </c>
    </row>
    <row r="27" spans="1:16" s="401" customFormat="1" ht="18" customHeight="1">
      <c r="A27" s="397" t="s">
        <v>427</v>
      </c>
      <c r="B27" s="398" t="s">
        <v>423</v>
      </c>
      <c r="C27" s="399"/>
      <c r="D27" s="400"/>
      <c r="E27" s="400"/>
      <c r="F27" s="400"/>
      <c r="G27" s="400"/>
      <c r="H27" s="400"/>
      <c r="I27" s="400"/>
      <c r="J27" s="400"/>
      <c r="K27" s="400"/>
      <c r="L27" s="400"/>
      <c r="M27" s="400"/>
      <c r="N27" s="400"/>
      <c r="O27" s="400"/>
      <c r="P27" s="461" t="s">
        <v>756</v>
      </c>
    </row>
    <row r="28" spans="1:16" s="401" customFormat="1" ht="27.75" customHeight="1">
      <c r="A28" s="397" t="s">
        <v>504</v>
      </c>
      <c r="B28" s="399" t="s">
        <v>505</v>
      </c>
      <c r="C28" s="399"/>
      <c r="D28" s="399"/>
      <c r="E28" s="399"/>
      <c r="F28" s="399"/>
      <c r="G28" s="399"/>
      <c r="H28" s="399"/>
      <c r="I28" s="399"/>
      <c r="J28" s="399"/>
      <c r="K28" s="399"/>
      <c r="L28" s="399"/>
      <c r="M28" s="400"/>
      <c r="N28" s="400"/>
      <c r="O28" s="400"/>
      <c r="P28" s="461" t="s">
        <v>756</v>
      </c>
    </row>
    <row r="29" spans="1:16" s="393" customFormat="1" ht="27.75" customHeight="1">
      <c r="A29" s="394" t="s">
        <v>428</v>
      </c>
      <c r="B29" s="170" t="s">
        <v>424</v>
      </c>
      <c r="C29" s="402"/>
      <c r="D29" s="392"/>
      <c r="E29" s="392"/>
      <c r="F29" s="392"/>
      <c r="G29" s="392"/>
      <c r="H29" s="392"/>
      <c r="I29" s="392"/>
      <c r="J29" s="392"/>
      <c r="K29" s="392"/>
      <c r="L29" s="392"/>
      <c r="M29" s="392"/>
      <c r="N29" s="392"/>
      <c r="O29" s="392"/>
      <c r="P29" s="487" t="s">
        <v>777</v>
      </c>
    </row>
    <row r="30" spans="1:16" s="401" customFormat="1" ht="18" customHeight="1">
      <c r="A30" s="397" t="s">
        <v>429</v>
      </c>
      <c r="B30" s="398" t="s">
        <v>425</v>
      </c>
      <c r="C30" s="399"/>
      <c r="D30" s="400"/>
      <c r="E30" s="400"/>
      <c r="F30" s="400"/>
      <c r="G30" s="400"/>
      <c r="H30" s="400"/>
      <c r="I30" s="400"/>
      <c r="J30" s="400"/>
      <c r="K30" s="400"/>
      <c r="L30" s="400"/>
      <c r="M30" s="400"/>
      <c r="N30" s="400"/>
      <c r="O30" s="400"/>
      <c r="P30" s="487" t="s">
        <v>777</v>
      </c>
    </row>
    <row r="31" spans="1:16" ht="18" customHeight="1">
      <c r="A31" s="395"/>
      <c r="B31" s="169"/>
      <c r="C31" s="169"/>
      <c r="D31" s="169"/>
      <c r="E31" s="169"/>
      <c r="F31" s="169"/>
      <c r="G31" s="169"/>
      <c r="H31" s="169"/>
      <c r="I31" s="169"/>
      <c r="J31" s="169"/>
      <c r="K31" s="169"/>
      <c r="L31" s="169"/>
      <c r="M31" s="169"/>
      <c r="N31" s="169"/>
      <c r="O31" s="169"/>
      <c r="P31" s="413"/>
    </row>
  </sheetData>
  <sheetProtection algorithmName="SHA-512" hashValue="RgSUSF+2QWruB/K5z6eFLqQb8Tf8VkaT1c1ueurGwzl8kqIikKkpNXbLEKOMZskWSXnHH3kTngxBfQz/4j6BXw==" saltValue="J39NzenLEznkU3+3/7ojig==" spinCount="100000" sheet="1" objects="1" scenarios="1"/>
  <mergeCells count="3">
    <mergeCell ref="A1:P1"/>
    <mergeCell ref="B2:N2"/>
    <mergeCell ref="B25:O25"/>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8" location="CONTRATOS_1!A1" display="CONTRATOS_1"/>
    <hyperlink ref="A19" location="CONTRATOS_2!A1" display="CONTRATOS_2"/>
    <hyperlink ref="A20" location="CONTRATOS_3!A1" display="CONTRATOS_3"/>
    <hyperlink ref="A21" location="CONTRATOS_4!A1" display="CONTRATOS_4"/>
    <hyperlink ref="A22" location="IPC_1!A1" display="IPC_1"/>
    <hyperlink ref="A23" location="IPC_2!A1" display="IPC_2"/>
    <hyperlink ref="A24" location="IGIC!A1" display="B.F.C."/>
    <hyperlink ref="A25" location="PIB_2!A1" display="PIB_2"/>
    <hyperlink ref="A26" location="'AFILIADOS S.S._1'!A1" display="AFILIADOS S.S._1"/>
    <hyperlink ref="A27" location="AFILIADOS_S.S._2!A1" display="AFILIADOS S.S._2"/>
    <hyperlink ref="A29" location="EPA_1!A1" display="EPA_1"/>
    <hyperlink ref="A30" location="EPA_2!A1" display="EPA_2"/>
    <hyperlink ref="A17" location="ERTES!A1" display="ERTES"/>
    <hyperlink ref="A25" location="PIB!A1" display="PIB"/>
    <hyperlink ref="A28"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sqref="A1:I1"/>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99" t="s">
        <v>754</v>
      </c>
      <c r="B1" s="599"/>
      <c r="C1" s="599"/>
      <c r="D1" s="599"/>
      <c r="E1" s="599"/>
      <c r="F1" s="599"/>
      <c r="G1" s="599"/>
      <c r="H1" s="599"/>
      <c r="I1" s="599"/>
    </row>
    <row r="2" spans="1:22" ht="39" customHeight="1">
      <c r="A2" s="53" t="s">
        <v>87</v>
      </c>
      <c r="B2" s="54" t="s">
        <v>130</v>
      </c>
      <c r="C2" s="53" t="s">
        <v>100</v>
      </c>
      <c r="D2" s="54" t="s">
        <v>104</v>
      </c>
      <c r="E2" s="53" t="s">
        <v>102</v>
      </c>
      <c r="F2" s="54" t="s">
        <v>101</v>
      </c>
      <c r="G2" s="53" t="s">
        <v>103</v>
      </c>
      <c r="H2" s="54" t="s">
        <v>131</v>
      </c>
      <c r="I2" s="55" t="s">
        <v>132</v>
      </c>
      <c r="K2" s="313"/>
      <c r="L2" s="313"/>
      <c r="N2" s="313"/>
      <c r="O2" s="313"/>
      <c r="P2" s="313"/>
      <c r="Q2" s="313"/>
      <c r="R2" s="313"/>
    </row>
    <row r="3" spans="1:22">
      <c r="A3" s="177" t="s">
        <v>756</v>
      </c>
      <c r="B3" s="126">
        <v>6398</v>
      </c>
      <c r="C3" s="126">
        <v>1263</v>
      </c>
      <c r="D3" s="126">
        <v>3001</v>
      </c>
      <c r="E3" s="126">
        <v>6885</v>
      </c>
      <c r="F3" s="126">
        <v>13298</v>
      </c>
      <c r="G3" s="126">
        <v>11923</v>
      </c>
      <c r="H3" s="126">
        <v>34992</v>
      </c>
      <c r="I3" s="448">
        <f>SUM(B3:H3)</f>
        <v>77760</v>
      </c>
      <c r="K3" s="6"/>
      <c r="L3" s="6"/>
      <c r="M3" s="6"/>
      <c r="N3" s="6"/>
      <c r="O3" s="6"/>
      <c r="P3" s="6"/>
      <c r="Q3" s="6"/>
      <c r="R3" s="6"/>
    </row>
    <row r="4" spans="1:22">
      <c r="K4" s="6"/>
      <c r="L4" s="6"/>
      <c r="M4" s="6"/>
      <c r="N4" s="6"/>
      <c r="O4" s="6"/>
      <c r="P4" s="6"/>
      <c r="Q4" s="6"/>
      <c r="R4" s="6"/>
      <c r="S4" s="403"/>
      <c r="T4" s="403"/>
    </row>
    <row r="5" spans="1:22">
      <c r="J5" s="317"/>
      <c r="K5" s="126"/>
      <c r="L5" s="126"/>
      <c r="M5" s="126"/>
      <c r="N5" s="126"/>
      <c r="O5" s="126"/>
      <c r="P5" s="126"/>
      <c r="Q5" s="126"/>
      <c r="R5" s="126"/>
      <c r="S5" s="6"/>
      <c r="T5" s="6"/>
    </row>
    <row r="6" spans="1:22">
      <c r="J6" s="126"/>
      <c r="K6" s="126"/>
      <c r="L6" s="126"/>
      <c r="M6" s="126"/>
      <c r="N6" s="126"/>
      <c r="O6" s="126"/>
      <c r="P6" s="126"/>
      <c r="Q6" s="126"/>
      <c r="R6" s="6"/>
      <c r="S6" s="6"/>
    </row>
    <row r="7" spans="1:22">
      <c r="K7" s="6"/>
      <c r="L7" s="126"/>
      <c r="M7" s="126"/>
      <c r="N7" s="126"/>
      <c r="O7" s="126"/>
      <c r="P7" s="126"/>
      <c r="Q7" s="126"/>
      <c r="R7" s="126"/>
      <c r="S7" s="126"/>
      <c r="T7" s="384"/>
      <c r="U7" s="384"/>
      <c r="V7" s="384"/>
    </row>
    <row r="8" spans="1:22">
      <c r="K8" s="6"/>
      <c r="L8" s="6"/>
      <c r="M8" s="6"/>
      <c r="N8" s="6"/>
      <c r="O8" s="6"/>
      <c r="P8" s="6"/>
      <c r="Q8" s="6"/>
      <c r="R8" s="6"/>
      <c r="S8" s="433"/>
      <c r="T8" s="384"/>
      <c r="U8" s="313"/>
      <c r="V8" s="384"/>
    </row>
    <row r="9" spans="1:22">
      <c r="K9" s="6"/>
      <c r="L9" s="126"/>
      <c r="M9" s="126"/>
      <c r="N9" s="126"/>
      <c r="O9" s="126"/>
      <c r="P9" s="126"/>
      <c r="Q9" s="126"/>
      <c r="R9" s="126"/>
      <c r="S9" s="6"/>
      <c r="V9" s="384"/>
    </row>
    <row r="10" spans="1:22">
      <c r="G10" s="6"/>
      <c r="H10" s="6"/>
      <c r="I10" s="6"/>
      <c r="J10" s="6"/>
      <c r="L10" s="6"/>
      <c r="M10" s="6"/>
      <c r="N10" s="6"/>
      <c r="O10" s="6"/>
      <c r="P10" s="6"/>
      <c r="Q10" s="6"/>
      <c r="R10" s="6"/>
      <c r="S10" s="6"/>
    </row>
    <row r="11" spans="1:22">
      <c r="G11" s="6"/>
      <c r="H11" s="6"/>
      <c r="I11" s="6"/>
      <c r="J11" s="6"/>
      <c r="L11" s="6"/>
      <c r="M11" s="6"/>
      <c r="N11" s="6"/>
      <c r="O11" s="6"/>
      <c r="P11" s="6"/>
      <c r="Q11" s="6"/>
      <c r="R11" s="6"/>
      <c r="S11" s="6"/>
    </row>
    <row r="12" spans="1:22">
      <c r="J12" s="126"/>
      <c r="L12" s="6"/>
      <c r="M12" s="376"/>
      <c r="N12" s="376"/>
      <c r="O12" s="376"/>
      <c r="P12" s="376"/>
      <c r="Q12" s="376"/>
      <c r="R12" s="376"/>
      <c r="S12" s="376"/>
      <c r="T12" s="376"/>
    </row>
    <row r="13" spans="1:22">
      <c r="M13" s="6"/>
      <c r="N13" s="6"/>
      <c r="O13" s="6"/>
      <c r="P13" s="6"/>
      <c r="Q13" s="6"/>
      <c r="R13" s="6"/>
      <c r="S13" s="6"/>
      <c r="T13" s="6"/>
    </row>
    <row r="14" spans="1:22">
      <c r="M14" s="6"/>
    </row>
    <row r="15" spans="1:22">
      <c r="M15" s="6"/>
    </row>
    <row r="16" spans="1:22">
      <c r="N16" s="6"/>
    </row>
    <row r="26" spans="1:2">
      <c r="A26" s="32" t="s">
        <v>96</v>
      </c>
      <c r="B26" s="32" t="s">
        <v>97</v>
      </c>
    </row>
    <row r="27" spans="1:2">
      <c r="A27" s="32" t="s">
        <v>98</v>
      </c>
      <c r="B27" s="32" t="s">
        <v>40</v>
      </c>
    </row>
  </sheetData>
  <sheetProtection algorithmName="SHA-512" hashValue="bUHTE3fheXbC1BdTbhOam90z9O7Qw+su8/GGDyV/478fxw0G5NC9CsJA5pIOR91ovgl9bltwz74coNrZC8AXYQ==" saltValue="Sfpv6/w5iqp8OIz5IaibWQ==" spinCount="100000" sheet="1" objects="1" scenarios="1"/>
  <mergeCells count="1">
    <mergeCell ref="A1:I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showGridLines="0" zoomScale="80" zoomScaleNormal="80" workbookViewId="0">
      <selection sqref="A1:I1"/>
    </sheetView>
  </sheetViews>
  <sheetFormatPr baseColWidth="10" defaultRowHeight="15"/>
  <cols>
    <col min="1" max="1" width="25.5703125" bestFit="1" customWidth="1"/>
    <col min="4" max="4" width="13.5703125" customWidth="1"/>
    <col min="5" max="5" width="15.140625" customWidth="1"/>
    <col min="6" max="6" width="12.7109375" customWidth="1"/>
    <col min="8" max="8" width="12.5703125" customWidth="1"/>
    <col min="9" max="9" width="12.42578125" customWidth="1"/>
  </cols>
  <sheetData>
    <row r="1" spans="1:21" ht="25.5" customHeight="1">
      <c r="A1" s="598" t="s">
        <v>398</v>
      </c>
      <c r="B1" s="598"/>
      <c r="C1" s="598"/>
      <c r="D1" s="598"/>
      <c r="E1" s="598"/>
      <c r="F1" s="598"/>
      <c r="G1" s="598"/>
      <c r="H1" s="598"/>
      <c r="I1" s="598"/>
    </row>
    <row r="2" spans="1:21" ht="31.5" customHeight="1" thickBot="1">
      <c r="A2" s="34" t="s">
        <v>99</v>
      </c>
      <c r="B2" s="35" t="s">
        <v>137</v>
      </c>
      <c r="C2" s="35" t="s">
        <v>136</v>
      </c>
      <c r="D2" s="35" t="s">
        <v>135</v>
      </c>
      <c r="E2" s="35" t="s">
        <v>134</v>
      </c>
      <c r="F2" s="35" t="s">
        <v>133</v>
      </c>
      <c r="G2" s="36" t="s">
        <v>696</v>
      </c>
      <c r="H2" s="34" t="s">
        <v>661</v>
      </c>
      <c r="I2" s="35" t="s">
        <v>697</v>
      </c>
    </row>
    <row r="3" spans="1:21">
      <c r="A3" s="33"/>
      <c r="B3" s="61"/>
      <c r="C3" s="61"/>
      <c r="D3" s="61"/>
      <c r="E3" s="61"/>
      <c r="F3" s="61"/>
      <c r="G3" s="60"/>
      <c r="H3" s="59"/>
      <c r="I3" s="37"/>
    </row>
    <row r="4" spans="1:21">
      <c r="A4" s="33" t="s">
        <v>538</v>
      </c>
      <c r="B4" s="40">
        <v>7</v>
      </c>
      <c r="C4" s="40">
        <v>1806</v>
      </c>
      <c r="D4" s="40">
        <v>422</v>
      </c>
      <c r="E4" s="40">
        <v>102</v>
      </c>
      <c r="F4" s="40">
        <v>65</v>
      </c>
      <c r="G4" s="44">
        <v>2402</v>
      </c>
      <c r="H4" s="40">
        <v>3148</v>
      </c>
      <c r="I4" s="58">
        <f t="shared" ref="I4:I34" si="0">G4*100/H4-100</f>
        <v>-23.697585768742059</v>
      </c>
      <c r="L4" s="326"/>
      <c r="M4" s="326"/>
      <c r="N4" s="326"/>
      <c r="O4" s="6"/>
      <c r="P4" s="326"/>
      <c r="Q4" s="326"/>
      <c r="R4" s="326"/>
      <c r="S4" s="6"/>
      <c r="T4" s="326"/>
      <c r="U4" s="326"/>
    </row>
    <row r="5" spans="1:21">
      <c r="A5" s="33" t="s">
        <v>539</v>
      </c>
      <c r="B5" s="40">
        <v>0</v>
      </c>
      <c r="C5" s="40">
        <v>235</v>
      </c>
      <c r="D5" s="40">
        <v>211</v>
      </c>
      <c r="E5" s="40">
        <v>30</v>
      </c>
      <c r="F5" s="40">
        <v>47</v>
      </c>
      <c r="G5" s="44">
        <v>523</v>
      </c>
      <c r="H5" s="40">
        <v>499</v>
      </c>
      <c r="I5" s="58">
        <f t="shared" si="0"/>
        <v>4.8096192384769552</v>
      </c>
      <c r="L5" s="326"/>
      <c r="M5" s="326"/>
      <c r="N5" s="326"/>
      <c r="O5" s="326"/>
      <c r="P5" s="326"/>
      <c r="Q5" s="326"/>
      <c r="R5" s="326"/>
      <c r="S5" s="326"/>
      <c r="T5" s="326"/>
      <c r="U5" s="326"/>
    </row>
    <row r="6" spans="1:21">
      <c r="A6" s="33" t="s">
        <v>540</v>
      </c>
      <c r="B6" s="40">
        <v>0</v>
      </c>
      <c r="C6" s="40">
        <v>417</v>
      </c>
      <c r="D6" s="40">
        <v>202</v>
      </c>
      <c r="E6" s="40">
        <v>26</v>
      </c>
      <c r="F6" s="40">
        <v>30</v>
      </c>
      <c r="G6" s="44">
        <v>675</v>
      </c>
      <c r="H6" s="40">
        <v>705</v>
      </c>
      <c r="I6" s="58">
        <f t="shared" si="0"/>
        <v>-4.2553191489361666</v>
      </c>
      <c r="L6" s="326"/>
      <c r="M6" s="326"/>
      <c r="N6" s="326"/>
      <c r="O6" s="326"/>
      <c r="P6" s="326"/>
      <c r="Q6" s="326"/>
      <c r="R6" s="326"/>
      <c r="S6" s="326"/>
      <c r="T6" s="326"/>
      <c r="U6" s="326"/>
    </row>
    <row r="7" spans="1:21">
      <c r="A7" s="33" t="s">
        <v>541</v>
      </c>
      <c r="B7" s="40">
        <v>5</v>
      </c>
      <c r="C7" s="40">
        <v>4639</v>
      </c>
      <c r="D7" s="40">
        <v>963</v>
      </c>
      <c r="E7" s="40">
        <v>153</v>
      </c>
      <c r="F7" s="40">
        <v>152</v>
      </c>
      <c r="G7" s="44">
        <v>5912</v>
      </c>
      <c r="H7" s="40">
        <v>7444</v>
      </c>
      <c r="I7" s="58">
        <f t="shared" si="0"/>
        <v>-20.580333154218167</v>
      </c>
      <c r="L7" s="326"/>
      <c r="M7" s="326"/>
      <c r="N7" s="326"/>
      <c r="O7" s="6"/>
      <c r="P7" s="6"/>
      <c r="Q7" s="326"/>
      <c r="R7" s="326"/>
      <c r="S7" s="6"/>
      <c r="T7" s="326"/>
      <c r="U7" s="326"/>
    </row>
    <row r="8" spans="1:21">
      <c r="A8" s="33" t="s">
        <v>542</v>
      </c>
      <c r="B8" s="40">
        <v>0</v>
      </c>
      <c r="C8" s="40">
        <v>190</v>
      </c>
      <c r="D8" s="40">
        <v>167</v>
      </c>
      <c r="E8" s="40">
        <v>23</v>
      </c>
      <c r="F8" s="40">
        <v>27</v>
      </c>
      <c r="G8" s="44">
        <v>407</v>
      </c>
      <c r="H8" s="40">
        <v>487</v>
      </c>
      <c r="I8" s="58">
        <f t="shared" si="0"/>
        <v>-16.427104722792606</v>
      </c>
      <c r="L8" s="326"/>
      <c r="M8" s="326"/>
      <c r="N8" s="326"/>
      <c r="O8" s="326"/>
      <c r="P8" s="326"/>
      <c r="Q8" s="326"/>
      <c r="R8" s="326"/>
      <c r="S8" s="326"/>
      <c r="T8" s="326"/>
      <c r="U8" s="326"/>
    </row>
    <row r="9" spans="1:21">
      <c r="A9" s="33" t="s">
        <v>543</v>
      </c>
      <c r="B9" s="40">
        <v>0</v>
      </c>
      <c r="C9" s="40">
        <v>996</v>
      </c>
      <c r="D9" s="40">
        <v>750</v>
      </c>
      <c r="E9" s="40">
        <v>177</v>
      </c>
      <c r="F9" s="40">
        <v>151</v>
      </c>
      <c r="G9" s="44">
        <v>2074</v>
      </c>
      <c r="H9" s="40">
        <v>2270</v>
      </c>
      <c r="I9" s="58">
        <f t="shared" si="0"/>
        <v>-8.6343612334801776</v>
      </c>
      <c r="L9" s="326"/>
      <c r="M9" s="326"/>
      <c r="N9" s="326"/>
      <c r="O9" s="6"/>
      <c r="P9" s="6"/>
      <c r="Q9" s="326"/>
      <c r="R9" s="326"/>
      <c r="S9" s="6"/>
      <c r="T9" s="326"/>
      <c r="U9" s="326"/>
    </row>
    <row r="10" spans="1:21">
      <c r="A10" s="33" t="s">
        <v>544</v>
      </c>
      <c r="B10" s="40">
        <v>2</v>
      </c>
      <c r="C10" s="40">
        <v>532</v>
      </c>
      <c r="D10" s="40">
        <v>439</v>
      </c>
      <c r="E10" s="40">
        <v>119</v>
      </c>
      <c r="F10" s="40">
        <v>88</v>
      </c>
      <c r="G10" s="44">
        <v>1180</v>
      </c>
      <c r="H10" s="40">
        <v>1230</v>
      </c>
      <c r="I10" s="58">
        <f t="shared" si="0"/>
        <v>-4.0650406504065018</v>
      </c>
      <c r="L10" s="326"/>
      <c r="M10" s="326"/>
      <c r="N10" s="326"/>
      <c r="O10" s="326"/>
      <c r="P10" s="326"/>
      <c r="Q10" s="326"/>
      <c r="R10" s="326"/>
      <c r="S10" s="6"/>
      <c r="T10" s="326"/>
      <c r="U10" s="326"/>
    </row>
    <row r="11" spans="1:21">
      <c r="A11" s="33" t="s">
        <v>545</v>
      </c>
      <c r="B11" s="40">
        <v>0</v>
      </c>
      <c r="C11" s="40">
        <v>351</v>
      </c>
      <c r="D11" s="40">
        <v>335</v>
      </c>
      <c r="E11" s="40">
        <v>50</v>
      </c>
      <c r="F11" s="40">
        <v>45</v>
      </c>
      <c r="G11" s="44">
        <v>781</v>
      </c>
      <c r="H11" s="40">
        <v>858</v>
      </c>
      <c r="I11" s="58">
        <f t="shared" si="0"/>
        <v>-8.974358974358978</v>
      </c>
      <c r="L11" s="326"/>
      <c r="M11" s="326"/>
      <c r="N11" s="326"/>
      <c r="O11" s="326"/>
      <c r="P11" s="326"/>
      <c r="Q11" s="326"/>
      <c r="R11" s="326"/>
      <c r="S11" s="326"/>
      <c r="T11" s="326"/>
      <c r="U11" s="326"/>
    </row>
    <row r="12" spans="1:21">
      <c r="A12" s="33" t="s">
        <v>546</v>
      </c>
      <c r="B12" s="40">
        <v>0</v>
      </c>
      <c r="C12" s="40">
        <v>176</v>
      </c>
      <c r="D12" s="40">
        <v>82</v>
      </c>
      <c r="E12" s="40">
        <v>5</v>
      </c>
      <c r="F12" s="40">
        <v>6</v>
      </c>
      <c r="G12" s="44">
        <v>269</v>
      </c>
      <c r="H12" s="40">
        <v>314</v>
      </c>
      <c r="I12" s="58">
        <f t="shared" si="0"/>
        <v>-14.331210191082803</v>
      </c>
      <c r="L12" s="326"/>
      <c r="M12" s="326"/>
      <c r="N12" s="326"/>
      <c r="O12" s="326"/>
      <c r="P12" s="326"/>
      <c r="Q12" s="326"/>
      <c r="R12" s="326"/>
      <c r="S12" s="326"/>
      <c r="T12" s="326"/>
      <c r="U12" s="326"/>
    </row>
    <row r="13" spans="1:21">
      <c r="A13" s="33" t="s">
        <v>547</v>
      </c>
      <c r="B13" s="40">
        <v>0</v>
      </c>
      <c r="C13" s="40">
        <v>110</v>
      </c>
      <c r="D13" s="40">
        <v>99</v>
      </c>
      <c r="E13" s="40">
        <v>15</v>
      </c>
      <c r="F13" s="40">
        <v>16</v>
      </c>
      <c r="G13" s="44">
        <v>240</v>
      </c>
      <c r="H13" s="40">
        <v>259</v>
      </c>
      <c r="I13" s="58">
        <f t="shared" si="0"/>
        <v>-7.3359073359073363</v>
      </c>
      <c r="L13" s="326"/>
      <c r="M13" s="326"/>
      <c r="N13" s="326"/>
      <c r="O13" s="326"/>
      <c r="P13" s="326"/>
      <c r="Q13" s="326"/>
      <c r="R13" s="326"/>
      <c r="S13" s="326"/>
      <c r="T13" s="326"/>
      <c r="U13" s="326"/>
    </row>
    <row r="14" spans="1:21">
      <c r="A14" s="33" t="s">
        <v>548</v>
      </c>
      <c r="B14" s="40">
        <v>0</v>
      </c>
      <c r="C14" s="40">
        <v>204</v>
      </c>
      <c r="D14" s="40">
        <v>169</v>
      </c>
      <c r="E14" s="40">
        <v>10</v>
      </c>
      <c r="F14" s="40">
        <v>30</v>
      </c>
      <c r="G14" s="44">
        <v>413</v>
      </c>
      <c r="H14" s="40">
        <v>509</v>
      </c>
      <c r="I14" s="58">
        <f t="shared" si="0"/>
        <v>-18.860510805500979</v>
      </c>
      <c r="L14" s="326"/>
      <c r="M14" s="326"/>
      <c r="N14" s="326"/>
      <c r="O14" s="326"/>
      <c r="P14" s="326"/>
      <c r="Q14" s="326"/>
      <c r="R14" s="326"/>
      <c r="S14" s="326"/>
      <c r="T14" s="326"/>
      <c r="U14" s="326"/>
    </row>
    <row r="15" spans="1:21">
      <c r="A15" s="33" t="s">
        <v>549</v>
      </c>
      <c r="B15" s="40">
        <v>8</v>
      </c>
      <c r="C15" s="40">
        <v>2902</v>
      </c>
      <c r="D15" s="40">
        <v>748</v>
      </c>
      <c r="E15" s="40">
        <v>184</v>
      </c>
      <c r="F15" s="40">
        <v>121</v>
      </c>
      <c r="G15" s="44">
        <v>3963</v>
      </c>
      <c r="H15" s="40">
        <v>4800</v>
      </c>
      <c r="I15" s="58">
        <f t="shared" si="0"/>
        <v>-17.4375</v>
      </c>
      <c r="L15" s="326"/>
      <c r="M15" s="326"/>
      <c r="N15" s="326"/>
      <c r="O15" s="6"/>
      <c r="P15" s="6"/>
      <c r="Q15" s="326"/>
      <c r="R15" s="326"/>
      <c r="S15" s="6"/>
      <c r="T15" s="326"/>
      <c r="U15" s="326"/>
    </row>
    <row r="16" spans="1:21">
      <c r="A16" s="33" t="s">
        <v>550</v>
      </c>
      <c r="B16" s="40">
        <v>3</v>
      </c>
      <c r="C16" s="40">
        <v>903</v>
      </c>
      <c r="D16" s="40">
        <v>299</v>
      </c>
      <c r="E16" s="40">
        <v>47</v>
      </c>
      <c r="F16" s="40">
        <v>45</v>
      </c>
      <c r="G16" s="44">
        <v>1297</v>
      </c>
      <c r="H16" s="40">
        <v>1687</v>
      </c>
      <c r="I16" s="58">
        <f t="shared" si="0"/>
        <v>-23.11796087729698</v>
      </c>
      <c r="L16" s="326"/>
      <c r="M16" s="326"/>
      <c r="N16" s="326"/>
      <c r="O16" s="6"/>
      <c r="P16" s="326"/>
      <c r="Q16" s="326"/>
      <c r="R16" s="326"/>
      <c r="S16" s="6"/>
      <c r="T16" s="326"/>
      <c r="U16" s="326"/>
    </row>
    <row r="17" spans="1:22">
      <c r="A17" s="33" t="s">
        <v>551</v>
      </c>
      <c r="B17" s="40">
        <v>0</v>
      </c>
      <c r="C17" s="40">
        <v>980</v>
      </c>
      <c r="D17" s="40">
        <v>698</v>
      </c>
      <c r="E17" s="40">
        <v>123</v>
      </c>
      <c r="F17" s="40">
        <v>151</v>
      </c>
      <c r="G17" s="44">
        <v>1952</v>
      </c>
      <c r="H17" s="40">
        <v>2121</v>
      </c>
      <c r="I17" s="58">
        <f t="shared" si="0"/>
        <v>-7.9679396511079688</v>
      </c>
      <c r="L17" s="326"/>
      <c r="M17" s="326"/>
      <c r="N17" s="326"/>
      <c r="O17" s="6"/>
      <c r="P17" s="326"/>
      <c r="Q17" s="326"/>
      <c r="R17" s="326"/>
      <c r="S17" s="6"/>
      <c r="T17" s="326"/>
      <c r="U17" s="326"/>
    </row>
    <row r="18" spans="1:22">
      <c r="A18" s="33" t="s">
        <v>552</v>
      </c>
      <c r="B18" s="40">
        <v>1</v>
      </c>
      <c r="C18" s="40">
        <v>1264</v>
      </c>
      <c r="D18" s="40">
        <v>826</v>
      </c>
      <c r="E18" s="40">
        <v>133</v>
      </c>
      <c r="F18" s="40">
        <v>191</v>
      </c>
      <c r="G18" s="44">
        <v>2415</v>
      </c>
      <c r="H18" s="40">
        <v>2730</v>
      </c>
      <c r="I18" s="58">
        <f t="shared" si="0"/>
        <v>-11.538461538461533</v>
      </c>
      <c r="L18" s="326"/>
      <c r="M18" s="326"/>
      <c r="N18" s="326"/>
      <c r="O18" s="6"/>
      <c r="P18" s="6"/>
      <c r="Q18" s="326"/>
      <c r="R18" s="326"/>
      <c r="S18" s="6"/>
      <c r="T18" s="326"/>
      <c r="U18" s="326"/>
    </row>
    <row r="19" spans="1:22">
      <c r="A19" s="33" t="s">
        <v>553</v>
      </c>
      <c r="B19" s="40">
        <v>0</v>
      </c>
      <c r="C19" s="40">
        <v>212</v>
      </c>
      <c r="D19" s="40">
        <v>195</v>
      </c>
      <c r="E19" s="40">
        <v>21</v>
      </c>
      <c r="F19" s="40">
        <v>51</v>
      </c>
      <c r="G19" s="44">
        <v>479</v>
      </c>
      <c r="H19" s="40">
        <v>560</v>
      </c>
      <c r="I19" s="58">
        <f t="shared" si="0"/>
        <v>-14.464285714285708</v>
      </c>
      <c r="L19" s="326"/>
      <c r="M19" s="326"/>
      <c r="N19" s="326"/>
      <c r="O19" s="326"/>
      <c r="P19" s="326"/>
      <c r="Q19" s="326"/>
      <c r="R19" s="326"/>
      <c r="S19" s="326"/>
      <c r="T19" s="326"/>
      <c r="U19" s="326"/>
    </row>
    <row r="20" spans="1:22">
      <c r="A20" s="33" t="s">
        <v>554</v>
      </c>
      <c r="B20" s="40">
        <v>14</v>
      </c>
      <c r="C20" s="40">
        <v>6999</v>
      </c>
      <c r="D20" s="40">
        <v>5680</v>
      </c>
      <c r="E20" s="40">
        <v>1255</v>
      </c>
      <c r="F20" s="40">
        <v>1037</v>
      </c>
      <c r="G20" s="44">
        <v>14985</v>
      </c>
      <c r="H20" s="40">
        <v>15810</v>
      </c>
      <c r="I20" s="58">
        <f t="shared" si="0"/>
        <v>-5.2182163187855792</v>
      </c>
      <c r="L20" s="326"/>
      <c r="M20" s="326"/>
      <c r="N20" s="326"/>
      <c r="O20" s="6"/>
      <c r="P20" s="6"/>
      <c r="Q20" s="6"/>
      <c r="R20" s="6"/>
      <c r="S20" s="6"/>
      <c r="T20" s="326"/>
      <c r="U20" s="326"/>
    </row>
    <row r="21" spans="1:22">
      <c r="A21" s="33" t="s">
        <v>555</v>
      </c>
      <c r="B21" s="40">
        <v>2</v>
      </c>
      <c r="C21" s="40">
        <v>384</v>
      </c>
      <c r="D21" s="40">
        <v>396</v>
      </c>
      <c r="E21" s="40">
        <v>48</v>
      </c>
      <c r="F21" s="40">
        <v>58</v>
      </c>
      <c r="G21" s="44">
        <v>888</v>
      </c>
      <c r="H21" s="40">
        <v>987</v>
      </c>
      <c r="I21" s="58">
        <f t="shared" si="0"/>
        <v>-10.030395136778111</v>
      </c>
      <c r="L21" s="326"/>
      <c r="M21" s="326"/>
      <c r="N21" s="326"/>
      <c r="O21" s="326"/>
      <c r="P21" s="326"/>
      <c r="Q21" s="326"/>
      <c r="R21" s="326"/>
      <c r="S21" s="6"/>
      <c r="T21" s="326"/>
      <c r="U21" s="326"/>
    </row>
    <row r="22" spans="1:22">
      <c r="A22" s="33" t="s">
        <v>556</v>
      </c>
      <c r="B22" s="40">
        <v>3</v>
      </c>
      <c r="C22" s="40">
        <v>1973</v>
      </c>
      <c r="D22" s="40">
        <v>1469</v>
      </c>
      <c r="E22" s="40">
        <v>259</v>
      </c>
      <c r="F22" s="40">
        <v>312</v>
      </c>
      <c r="G22" s="44">
        <v>4016</v>
      </c>
      <c r="H22" s="40">
        <v>4141</v>
      </c>
      <c r="I22" s="58">
        <f t="shared" si="0"/>
        <v>-3.0185945423810665</v>
      </c>
      <c r="L22" s="326"/>
      <c r="M22" s="326"/>
      <c r="N22" s="326"/>
      <c r="O22" s="6"/>
      <c r="P22" s="6"/>
      <c r="Q22" s="326"/>
      <c r="R22" s="326"/>
      <c r="S22" s="6"/>
      <c r="T22" s="326"/>
      <c r="U22" s="326"/>
    </row>
    <row r="23" spans="1:22">
      <c r="A23" s="33" t="s">
        <v>557</v>
      </c>
      <c r="B23" s="40">
        <v>3</v>
      </c>
      <c r="C23" s="40">
        <v>438</v>
      </c>
      <c r="D23" s="40">
        <v>371</v>
      </c>
      <c r="E23" s="40">
        <v>47</v>
      </c>
      <c r="F23" s="40">
        <v>72</v>
      </c>
      <c r="G23" s="44">
        <v>931</v>
      </c>
      <c r="H23" s="40">
        <v>1065</v>
      </c>
      <c r="I23" s="58">
        <f t="shared" si="0"/>
        <v>-12.582159624413151</v>
      </c>
      <c r="L23" s="326"/>
      <c r="M23" s="326"/>
      <c r="N23" s="326"/>
      <c r="O23" s="326"/>
      <c r="P23" s="326"/>
      <c r="Q23" s="326"/>
      <c r="R23" s="326"/>
      <c r="S23" s="6"/>
      <c r="T23" s="326"/>
      <c r="U23" s="326"/>
    </row>
    <row r="24" spans="1:22">
      <c r="A24" s="33" t="s">
        <v>558</v>
      </c>
      <c r="B24" s="40">
        <v>3</v>
      </c>
      <c r="C24" s="40">
        <v>1941</v>
      </c>
      <c r="D24" s="40">
        <v>1425</v>
      </c>
      <c r="E24" s="40">
        <v>193</v>
      </c>
      <c r="F24" s="40">
        <v>264</v>
      </c>
      <c r="G24" s="44">
        <v>3826</v>
      </c>
      <c r="H24" s="40">
        <v>4014</v>
      </c>
      <c r="I24" s="58">
        <f t="shared" si="0"/>
        <v>-4.6836073741903306</v>
      </c>
      <c r="L24" s="326"/>
      <c r="M24" s="326"/>
      <c r="N24" s="326"/>
      <c r="O24" s="6"/>
      <c r="P24" s="6"/>
      <c r="Q24" s="326"/>
      <c r="R24" s="326"/>
      <c r="S24" s="6"/>
      <c r="T24" s="326"/>
      <c r="U24" s="326"/>
    </row>
    <row r="25" spans="1:22">
      <c r="A25" s="33" t="s">
        <v>559</v>
      </c>
      <c r="B25" s="40">
        <v>0</v>
      </c>
      <c r="C25" s="40">
        <v>223</v>
      </c>
      <c r="D25" s="40">
        <v>162</v>
      </c>
      <c r="E25" s="40">
        <v>15</v>
      </c>
      <c r="F25" s="40">
        <v>27</v>
      </c>
      <c r="G25" s="44">
        <v>427</v>
      </c>
      <c r="H25" s="40">
        <v>500</v>
      </c>
      <c r="I25" s="58">
        <f t="shared" si="0"/>
        <v>-14.599999999999994</v>
      </c>
      <c r="L25" s="326"/>
      <c r="M25" s="433"/>
      <c r="N25" s="433"/>
      <c r="O25" s="433"/>
      <c r="P25" s="6"/>
      <c r="Q25" s="433"/>
      <c r="R25" s="433"/>
      <c r="S25" s="433"/>
      <c r="T25" s="6"/>
      <c r="U25" s="433"/>
      <c r="V25" s="433"/>
    </row>
    <row r="26" spans="1:22">
      <c r="A26" s="33" t="s">
        <v>560</v>
      </c>
      <c r="B26" s="40">
        <v>2</v>
      </c>
      <c r="C26" s="40">
        <v>1486</v>
      </c>
      <c r="D26" s="40">
        <v>1047</v>
      </c>
      <c r="E26" s="40">
        <v>197</v>
      </c>
      <c r="F26" s="40">
        <v>148</v>
      </c>
      <c r="G26" s="44">
        <v>2880</v>
      </c>
      <c r="H26" s="40">
        <v>3029</v>
      </c>
      <c r="I26" s="58">
        <f t="shared" si="0"/>
        <v>-4.919115219544409</v>
      </c>
      <c r="L26" s="326"/>
      <c r="M26" s="433"/>
      <c r="N26" s="433"/>
      <c r="O26" s="6"/>
      <c r="P26" s="6"/>
      <c r="Q26" s="433"/>
      <c r="R26" s="433"/>
      <c r="S26" s="6"/>
      <c r="T26" s="433"/>
      <c r="U26" s="433"/>
      <c r="V26" s="433"/>
    </row>
    <row r="27" spans="1:22">
      <c r="A27" s="33" t="s">
        <v>561</v>
      </c>
      <c r="B27" s="40">
        <v>0</v>
      </c>
      <c r="C27" s="40">
        <v>194</v>
      </c>
      <c r="D27" s="40">
        <v>168</v>
      </c>
      <c r="E27" s="40">
        <v>20</v>
      </c>
      <c r="F27" s="40">
        <v>31</v>
      </c>
      <c r="G27" s="44">
        <v>413</v>
      </c>
      <c r="H27" s="40">
        <v>474</v>
      </c>
      <c r="I27" s="58">
        <f t="shared" si="0"/>
        <v>-12.869198312236293</v>
      </c>
      <c r="L27" s="326"/>
      <c r="M27" s="433"/>
      <c r="N27" s="433"/>
      <c r="O27" s="433"/>
      <c r="P27" s="433"/>
      <c r="Q27" s="433"/>
      <c r="R27" s="433"/>
      <c r="S27" s="433"/>
      <c r="T27" s="433"/>
      <c r="U27" s="433"/>
      <c r="V27" s="433"/>
    </row>
    <row r="28" spans="1:22">
      <c r="A28" s="33" t="s">
        <v>562</v>
      </c>
      <c r="B28" s="40">
        <v>1</v>
      </c>
      <c r="C28" s="40">
        <v>854</v>
      </c>
      <c r="D28" s="40">
        <v>238</v>
      </c>
      <c r="E28" s="40">
        <v>63</v>
      </c>
      <c r="F28" s="40">
        <v>46</v>
      </c>
      <c r="G28" s="44">
        <v>1202</v>
      </c>
      <c r="H28" s="40">
        <v>1349</v>
      </c>
      <c r="I28" s="58">
        <f t="shared" si="0"/>
        <v>-10.896960711638258</v>
      </c>
      <c r="L28" s="326"/>
      <c r="M28" s="433"/>
      <c r="N28" s="433"/>
      <c r="O28" s="6"/>
      <c r="P28" s="6"/>
      <c r="Q28" s="6"/>
      <c r="R28" s="433"/>
      <c r="S28" s="6"/>
      <c r="T28" s="6"/>
      <c r="U28" s="433"/>
      <c r="V28" s="433"/>
    </row>
    <row r="29" spans="1:22">
      <c r="A29" s="33" t="s">
        <v>563</v>
      </c>
      <c r="B29" s="40">
        <v>17</v>
      </c>
      <c r="C29" s="40">
        <v>10208</v>
      </c>
      <c r="D29" s="40">
        <v>7267</v>
      </c>
      <c r="E29" s="40">
        <v>1655</v>
      </c>
      <c r="F29" s="40">
        <v>1341</v>
      </c>
      <c r="G29" s="44">
        <v>20488</v>
      </c>
      <c r="H29" s="40">
        <v>20889</v>
      </c>
      <c r="I29" s="58">
        <f t="shared" si="0"/>
        <v>-1.9196706400497874</v>
      </c>
      <c r="L29" s="326"/>
      <c r="M29" s="433"/>
      <c r="N29" s="433"/>
      <c r="O29" s="6"/>
      <c r="P29" s="6"/>
      <c r="Q29" s="6"/>
      <c r="R29" s="6"/>
      <c r="S29" s="6"/>
      <c r="T29" s="433"/>
      <c r="U29" s="433"/>
      <c r="V29" s="433"/>
    </row>
    <row r="30" spans="1:22">
      <c r="A30" s="33" t="s">
        <v>564</v>
      </c>
      <c r="B30" s="40">
        <v>2</v>
      </c>
      <c r="C30" s="40">
        <v>726</v>
      </c>
      <c r="D30" s="40">
        <v>569</v>
      </c>
      <c r="E30" s="40">
        <v>105</v>
      </c>
      <c r="F30" s="40">
        <v>113</v>
      </c>
      <c r="G30" s="44">
        <v>1515</v>
      </c>
      <c r="H30" s="40">
        <v>1595</v>
      </c>
      <c r="I30" s="58">
        <f t="shared" si="0"/>
        <v>-5.0156739811912274</v>
      </c>
      <c r="L30" s="326"/>
      <c r="M30" s="433"/>
      <c r="N30" s="433"/>
      <c r="O30" s="6"/>
      <c r="P30" s="6"/>
      <c r="Q30" s="433"/>
      <c r="R30" s="433"/>
      <c r="S30" s="6"/>
      <c r="T30" s="6"/>
      <c r="U30" s="433"/>
      <c r="V30" s="433"/>
    </row>
    <row r="31" spans="1:22">
      <c r="A31" s="33" t="s">
        <v>565</v>
      </c>
      <c r="B31" s="40">
        <v>2</v>
      </c>
      <c r="C31" s="40">
        <v>403</v>
      </c>
      <c r="D31" s="40">
        <v>105</v>
      </c>
      <c r="E31" s="40">
        <v>19</v>
      </c>
      <c r="F31" s="40">
        <v>18</v>
      </c>
      <c r="G31" s="44">
        <v>547</v>
      </c>
      <c r="H31" s="40">
        <v>643</v>
      </c>
      <c r="I31" s="58">
        <f t="shared" si="0"/>
        <v>-14.930015552099533</v>
      </c>
      <c r="L31" s="326"/>
      <c r="M31" s="433"/>
      <c r="N31" s="433"/>
      <c r="O31" s="433"/>
      <c r="P31" s="433"/>
      <c r="Q31" s="433"/>
      <c r="R31" s="433"/>
      <c r="S31" s="6"/>
      <c r="T31" s="6"/>
      <c r="U31" s="433"/>
      <c r="V31" s="433"/>
    </row>
    <row r="32" spans="1:22">
      <c r="A32" s="33" t="s">
        <v>566</v>
      </c>
      <c r="B32" s="40">
        <v>2</v>
      </c>
      <c r="C32" s="40">
        <v>1046</v>
      </c>
      <c r="D32" s="40">
        <v>1012</v>
      </c>
      <c r="E32" s="40">
        <v>162</v>
      </c>
      <c r="F32" s="40">
        <v>152</v>
      </c>
      <c r="G32" s="44">
        <v>2374</v>
      </c>
      <c r="H32" s="40">
        <v>2498</v>
      </c>
      <c r="I32" s="58">
        <f t="shared" si="0"/>
        <v>-4.9639711769415555</v>
      </c>
      <c r="L32" s="326"/>
      <c r="M32" s="433"/>
      <c r="N32" s="433"/>
      <c r="O32" s="6"/>
      <c r="P32" s="6"/>
      <c r="Q32" s="433"/>
      <c r="R32" s="433"/>
      <c r="S32" s="6"/>
      <c r="T32" s="433"/>
      <c r="U32" s="433"/>
      <c r="V32" s="433"/>
    </row>
    <row r="33" spans="1:22">
      <c r="A33" s="33" t="s">
        <v>567</v>
      </c>
      <c r="B33" s="40">
        <v>1</v>
      </c>
      <c r="C33" s="40">
        <v>329</v>
      </c>
      <c r="D33" s="40">
        <v>348</v>
      </c>
      <c r="E33" s="40">
        <v>106</v>
      </c>
      <c r="F33" s="40">
        <v>98</v>
      </c>
      <c r="G33" s="44">
        <v>882</v>
      </c>
      <c r="H33" s="40">
        <v>892</v>
      </c>
      <c r="I33" s="58">
        <f t="shared" si="0"/>
        <v>-1.1210762331838566</v>
      </c>
      <c r="L33" s="326"/>
      <c r="M33" s="433"/>
      <c r="N33" s="433"/>
      <c r="O33" s="433"/>
      <c r="P33" s="433"/>
      <c r="Q33" s="433"/>
      <c r="R33" s="433"/>
      <c r="S33" s="6"/>
      <c r="T33" s="433"/>
      <c r="U33" s="433"/>
      <c r="V33" s="433"/>
    </row>
    <row r="34" spans="1:22">
      <c r="A34" s="33" t="s">
        <v>568</v>
      </c>
      <c r="B34" s="40">
        <v>0</v>
      </c>
      <c r="C34" s="40">
        <v>83</v>
      </c>
      <c r="D34" s="40">
        <v>34</v>
      </c>
      <c r="E34" s="40">
        <v>7</v>
      </c>
      <c r="F34" s="40">
        <v>4</v>
      </c>
      <c r="G34" s="44">
        <v>128</v>
      </c>
      <c r="H34" s="40">
        <v>142</v>
      </c>
      <c r="I34" s="58">
        <f t="shared" si="0"/>
        <v>-9.8591549295774712</v>
      </c>
      <c r="L34" s="326"/>
      <c r="M34" s="433"/>
      <c r="N34" s="433"/>
      <c r="O34" s="433"/>
      <c r="P34" s="433"/>
      <c r="Q34" s="433"/>
      <c r="R34" s="433"/>
      <c r="S34" s="433"/>
      <c r="T34" s="433"/>
      <c r="U34" s="433"/>
      <c r="V34" s="433"/>
    </row>
    <row r="35" spans="1:22">
      <c r="A35" s="33"/>
      <c r="B35" s="40"/>
      <c r="C35" s="40"/>
      <c r="D35" s="40"/>
      <c r="E35" s="40"/>
      <c r="F35" s="40"/>
      <c r="G35" s="40"/>
      <c r="H35" s="40"/>
      <c r="I35" s="58"/>
      <c r="L35" s="326"/>
      <c r="M35" s="433"/>
      <c r="N35" s="6"/>
      <c r="O35" s="6"/>
      <c r="P35" s="6"/>
      <c r="Q35" s="6"/>
      <c r="R35" s="6"/>
      <c r="S35" s="6"/>
      <c r="T35" s="433"/>
      <c r="U35" s="433"/>
      <c r="V35" s="433"/>
    </row>
    <row r="36" spans="1:22">
      <c r="A36" s="46" t="s">
        <v>129</v>
      </c>
      <c r="B36" s="48">
        <v>78</v>
      </c>
      <c r="C36" s="48">
        <v>43204</v>
      </c>
      <c r="D36" s="48">
        <v>26896</v>
      </c>
      <c r="E36" s="48">
        <v>5369</v>
      </c>
      <c r="F36" s="48">
        <v>4937</v>
      </c>
      <c r="G36" s="48">
        <v>80484</v>
      </c>
      <c r="H36" s="48">
        <v>87649</v>
      </c>
      <c r="I36" s="49">
        <f>G36*100/H36-100</f>
        <v>-8.17465116544399</v>
      </c>
      <c r="M36" s="433"/>
      <c r="N36" s="433"/>
      <c r="O36" s="433"/>
      <c r="P36" s="6"/>
      <c r="Q36" s="433"/>
      <c r="R36" s="433"/>
      <c r="S36" s="433"/>
      <c r="T36" s="6"/>
      <c r="U36" s="433"/>
      <c r="V36" s="433"/>
    </row>
    <row r="37" spans="1:22">
      <c r="M37" s="433"/>
      <c r="N37" s="433"/>
      <c r="O37" s="433"/>
      <c r="P37" s="6"/>
      <c r="Q37" s="433"/>
      <c r="R37" s="433"/>
      <c r="S37" s="433"/>
      <c r="T37" s="6"/>
      <c r="U37" s="433"/>
      <c r="V37" s="433"/>
    </row>
    <row r="38" spans="1:22">
      <c r="M38" s="433"/>
      <c r="N38" s="433"/>
      <c r="O38" s="433"/>
      <c r="P38" s="6"/>
      <c r="Q38" s="433"/>
      <c r="R38" s="433"/>
      <c r="S38" s="433"/>
      <c r="T38" s="6"/>
      <c r="U38" s="433"/>
      <c r="V38" s="433"/>
    </row>
    <row r="39" spans="1:22">
      <c r="M39" s="433"/>
      <c r="N39" s="433"/>
      <c r="O39" s="433"/>
      <c r="P39" s="6"/>
      <c r="Q39" s="433"/>
      <c r="R39" s="433"/>
      <c r="S39" s="433"/>
      <c r="T39" s="6"/>
      <c r="U39" s="433"/>
      <c r="V39" s="433"/>
    </row>
    <row r="40" spans="1:22">
      <c r="A40" s="32" t="s">
        <v>96</v>
      </c>
      <c r="B40" s="32" t="s">
        <v>97</v>
      </c>
      <c r="C40" s="33"/>
      <c r="D40" s="33"/>
      <c r="E40" s="33"/>
      <c r="F40" s="33"/>
      <c r="G40" s="33"/>
      <c r="H40" s="33"/>
      <c r="I40" s="33"/>
      <c r="M40" s="433"/>
      <c r="N40" s="433"/>
      <c r="O40" s="433"/>
      <c r="P40" s="433"/>
      <c r="Q40" s="433"/>
      <c r="R40" s="433"/>
      <c r="S40" s="433"/>
      <c r="T40" s="433"/>
      <c r="U40" s="433"/>
      <c r="V40" s="433"/>
    </row>
    <row r="41" spans="1:22">
      <c r="A41" s="32" t="s">
        <v>98</v>
      </c>
      <c r="B41" s="32" t="s">
        <v>40</v>
      </c>
      <c r="C41" s="33"/>
      <c r="D41" s="33"/>
      <c r="E41" s="33"/>
      <c r="F41" s="33"/>
      <c r="G41" s="33"/>
      <c r="H41" s="33"/>
      <c r="I41" s="33"/>
      <c r="M41" s="433"/>
      <c r="N41" s="433"/>
      <c r="O41" s="433"/>
      <c r="P41" s="6"/>
      <c r="Q41" s="6"/>
      <c r="R41" s="6"/>
      <c r="S41" s="6"/>
      <c r="T41" s="6"/>
      <c r="U41" s="433"/>
      <c r="V41" s="433"/>
    </row>
    <row r="42" spans="1:22">
      <c r="M42" s="433"/>
      <c r="N42" s="433"/>
      <c r="O42" s="433"/>
      <c r="P42" s="433"/>
      <c r="Q42" s="433"/>
      <c r="R42" s="433"/>
      <c r="S42" s="433"/>
      <c r="T42" s="433"/>
      <c r="U42" s="433"/>
      <c r="V42" s="433"/>
    </row>
    <row r="43" spans="1:22">
      <c r="M43" s="433"/>
      <c r="N43" s="433"/>
      <c r="O43" s="433"/>
      <c r="P43" s="6"/>
      <c r="Q43" s="6"/>
      <c r="R43" s="433"/>
      <c r="S43" s="433"/>
      <c r="T43" s="6"/>
      <c r="U43" s="433"/>
      <c r="V43" s="433"/>
    </row>
    <row r="44" spans="1:22">
      <c r="M44" s="433"/>
      <c r="N44" s="433"/>
      <c r="O44" s="433"/>
      <c r="P44" s="433"/>
      <c r="Q44" s="433"/>
      <c r="R44" s="433"/>
      <c r="S44" s="433"/>
      <c r="T44" s="6"/>
      <c r="U44" s="433"/>
      <c r="V44" s="433"/>
    </row>
    <row r="45" spans="1:22">
      <c r="M45" s="433"/>
      <c r="N45" s="433"/>
      <c r="O45" s="433"/>
      <c r="P45" s="6"/>
      <c r="Q45" s="6"/>
      <c r="R45" s="433"/>
      <c r="S45" s="433"/>
      <c r="T45" s="6"/>
      <c r="U45" s="433"/>
      <c r="V45" s="433"/>
    </row>
    <row r="46" spans="1:22">
      <c r="M46" s="433"/>
      <c r="N46" s="433"/>
      <c r="O46" s="433"/>
      <c r="P46" s="433"/>
      <c r="Q46" s="433"/>
      <c r="R46" s="433"/>
      <c r="S46" s="433"/>
      <c r="T46" s="433"/>
      <c r="U46" s="433"/>
      <c r="V46" s="433"/>
    </row>
    <row r="47" spans="1:22">
      <c r="M47" s="433"/>
      <c r="N47" s="433"/>
      <c r="O47" s="433"/>
      <c r="P47" s="6"/>
      <c r="Q47" s="6"/>
      <c r="R47" s="433"/>
      <c r="S47" s="433"/>
      <c r="T47" s="6"/>
      <c r="U47" s="433"/>
      <c r="V47" s="433"/>
    </row>
    <row r="48" spans="1:22">
      <c r="M48" s="433"/>
      <c r="N48" s="433"/>
      <c r="O48" s="433"/>
      <c r="P48" s="433"/>
      <c r="Q48" s="433"/>
      <c r="R48" s="433"/>
      <c r="S48" s="433"/>
      <c r="T48" s="433"/>
      <c r="U48" s="433"/>
      <c r="V48" s="433"/>
    </row>
    <row r="49" spans="13:22">
      <c r="M49" s="433"/>
      <c r="N49" s="433"/>
      <c r="O49" s="433"/>
      <c r="P49" s="433"/>
      <c r="Q49" s="433"/>
      <c r="R49" s="433"/>
      <c r="S49" s="433"/>
      <c r="T49" s="6"/>
      <c r="U49" s="433"/>
      <c r="V49" s="433"/>
    </row>
    <row r="50" spans="13:22">
      <c r="M50" s="433"/>
      <c r="N50" s="433"/>
      <c r="O50" s="433"/>
      <c r="P50" s="6"/>
      <c r="Q50" s="6"/>
      <c r="R50" s="6"/>
      <c r="S50" s="6"/>
      <c r="T50" s="6"/>
      <c r="U50" s="433"/>
      <c r="V50" s="433"/>
    </row>
    <row r="51" spans="13:22">
      <c r="M51" s="433"/>
      <c r="N51" s="433"/>
      <c r="O51" s="433"/>
      <c r="P51" s="433"/>
      <c r="Q51" s="433"/>
      <c r="R51" s="433"/>
      <c r="S51" s="433"/>
      <c r="T51" s="6"/>
      <c r="U51" s="433"/>
      <c r="V51" s="433"/>
    </row>
    <row r="52" spans="13:22">
      <c r="M52" s="433"/>
      <c r="N52" s="433"/>
      <c r="O52" s="433"/>
      <c r="P52" s="433"/>
      <c r="Q52" s="433"/>
      <c r="R52" s="433"/>
      <c r="S52" s="433"/>
      <c r="T52" s="433"/>
      <c r="U52" s="433"/>
      <c r="V52" s="433"/>
    </row>
    <row r="53" spans="13:22">
      <c r="M53" s="433"/>
      <c r="N53" s="433"/>
      <c r="O53" s="433"/>
      <c r="P53" s="6"/>
      <c r="Q53" s="6"/>
      <c r="R53" s="433"/>
      <c r="S53" s="433"/>
      <c r="T53" s="6"/>
      <c r="U53" s="433"/>
      <c r="V53" s="433"/>
    </row>
    <row r="54" spans="13:22">
      <c r="M54" s="433"/>
      <c r="N54" s="433"/>
      <c r="O54" s="433"/>
      <c r="P54" s="433"/>
      <c r="Q54" s="433"/>
      <c r="R54" s="433"/>
      <c r="S54" s="433"/>
      <c r="T54" s="433"/>
      <c r="U54" s="433"/>
      <c r="V54" s="433"/>
    </row>
    <row r="55" spans="13:22">
      <c r="M55" s="433"/>
      <c r="N55" s="433"/>
      <c r="O55" s="433"/>
      <c r="P55" s="433"/>
      <c r="Q55" s="433"/>
      <c r="R55" s="433"/>
      <c r="S55" s="433"/>
      <c r="T55" s="433"/>
      <c r="U55" s="433"/>
      <c r="V55" s="433"/>
    </row>
    <row r="56" spans="13:22" s="433" customFormat="1"/>
    <row r="57" spans="13:22">
      <c r="M57" s="433"/>
      <c r="N57" s="433"/>
      <c r="O57" s="433"/>
      <c r="P57" s="6"/>
      <c r="Q57" s="6"/>
      <c r="R57" s="6"/>
      <c r="S57" s="6"/>
      <c r="T57" s="6"/>
    </row>
  </sheetData>
  <sheetProtection algorithmName="SHA-512" hashValue="i/vZB0oDqNMClkZKx6DpYmWELFXaukQk5PLSGCmkFcYpF9waJBAGfEVl7sOxKAzOCvhfYQXxxjnt1RmMdMah0A==" saltValue="N2hwhcB8VaOhmbW7Wnn+PA==" spinCount="100000" sheet="1" objects="1" scenarios="1"/>
  <mergeCells count="1">
    <mergeCell ref="A1:I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sqref="A1:G1"/>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599" t="s">
        <v>757</v>
      </c>
      <c r="B1" s="599"/>
      <c r="C1" s="599"/>
      <c r="D1" s="599"/>
      <c r="E1" s="599"/>
      <c r="F1" s="599"/>
      <c r="G1" s="599"/>
    </row>
    <row r="2" spans="1:14" ht="33.75" customHeight="1">
      <c r="A2" s="54" t="s">
        <v>87</v>
      </c>
      <c r="B2" s="53" t="s">
        <v>165</v>
      </c>
      <c r="C2" s="53" t="s">
        <v>164</v>
      </c>
      <c r="D2" s="53" t="s">
        <v>163</v>
      </c>
      <c r="E2" s="54" t="s">
        <v>162</v>
      </c>
      <c r="F2" s="53" t="s">
        <v>161</v>
      </c>
      <c r="G2" s="55" t="s">
        <v>132</v>
      </c>
    </row>
    <row r="3" spans="1:14">
      <c r="A3" s="177" t="s">
        <v>756</v>
      </c>
      <c r="B3" s="125">
        <v>83</v>
      </c>
      <c r="C3" s="125">
        <v>42014</v>
      </c>
      <c r="D3" s="125">
        <v>26041</v>
      </c>
      <c r="E3" s="125">
        <v>4921</v>
      </c>
      <c r="F3" s="125">
        <v>4701</v>
      </c>
      <c r="G3" s="448">
        <f>SUM(B3:F3)</f>
        <v>77760</v>
      </c>
      <c r="H3" s="6"/>
      <c r="I3" s="313"/>
      <c r="J3" s="6"/>
      <c r="K3" s="6"/>
      <c r="L3" s="6"/>
      <c r="M3" s="6"/>
      <c r="N3" s="6"/>
    </row>
    <row r="4" spans="1:14">
      <c r="H4" s="6"/>
    </row>
    <row r="5" spans="1:14">
      <c r="I5" s="446"/>
      <c r="J5" s="446"/>
      <c r="K5" s="446"/>
      <c r="L5" s="446"/>
      <c r="M5" s="446"/>
      <c r="N5" s="446"/>
    </row>
    <row r="6" spans="1:14">
      <c r="H6" s="6"/>
      <c r="I6" s="125"/>
      <c r="J6" s="125"/>
      <c r="K6" s="125"/>
      <c r="L6" s="125"/>
      <c r="M6" s="125"/>
      <c r="N6" s="125"/>
    </row>
    <row r="7" spans="1:14">
      <c r="I7" s="125"/>
      <c r="J7" s="125"/>
      <c r="K7" s="125"/>
      <c r="L7" s="125"/>
      <c r="M7" s="125"/>
      <c r="N7" s="125"/>
    </row>
    <row r="10" spans="1:14">
      <c r="H10" s="125"/>
      <c r="I10" s="125"/>
      <c r="J10" s="125"/>
      <c r="K10" s="125"/>
      <c r="L10" s="125"/>
      <c r="M10" s="125"/>
      <c r="N10" s="6"/>
    </row>
    <row r="27" spans="1:2">
      <c r="A27" s="32" t="s">
        <v>96</v>
      </c>
      <c r="B27" s="32" t="s">
        <v>97</v>
      </c>
    </row>
    <row r="28" spans="1:2">
      <c r="A28" s="32" t="s">
        <v>98</v>
      </c>
      <c r="B28" s="32" t="s">
        <v>40</v>
      </c>
    </row>
  </sheetData>
  <sheetProtection algorithmName="SHA-512" hashValue="tIB+Mmd2hcFl+uAyODMriib/41Xf8CtS27RB0DqxamjWZh6x4zzMB3ru+5l6ml0m9G7Zpr1OLmkYtDpTe8oYhg==" saltValue="9dQ+qpgl14srm51hAF+HJw=="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topLeftCell="D1" zoomScale="80" zoomScaleNormal="80" workbookViewId="0">
      <selection sqref="A1:L1"/>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99" t="s">
        <v>758</v>
      </c>
      <c r="B1" s="599"/>
      <c r="C1" s="599"/>
      <c r="D1" s="599"/>
      <c r="E1" s="599"/>
      <c r="F1" s="599"/>
      <c r="G1" s="599"/>
      <c r="H1" s="599"/>
      <c r="I1" s="599"/>
      <c r="J1" s="599"/>
      <c r="K1" s="599"/>
      <c r="L1" s="599"/>
    </row>
    <row r="2" spans="1:18" ht="96.75" customHeight="1">
      <c r="A2" s="54" t="s">
        <v>87</v>
      </c>
      <c r="B2" s="53" t="s">
        <v>138</v>
      </c>
      <c r="C2" s="54" t="s">
        <v>139</v>
      </c>
      <c r="D2" s="53" t="s">
        <v>140</v>
      </c>
      <c r="E2" s="54" t="s">
        <v>141</v>
      </c>
      <c r="F2" s="53" t="s">
        <v>142</v>
      </c>
      <c r="G2" s="54" t="s">
        <v>143</v>
      </c>
      <c r="H2" s="53" t="s">
        <v>144</v>
      </c>
      <c r="I2" s="54" t="s">
        <v>145</v>
      </c>
      <c r="J2" s="53" t="s">
        <v>146</v>
      </c>
      <c r="K2" s="54" t="s">
        <v>147</v>
      </c>
      <c r="L2" s="55" t="s">
        <v>132</v>
      </c>
    </row>
    <row r="3" spans="1:18">
      <c r="A3" s="177" t="s">
        <v>756</v>
      </c>
      <c r="B3" s="126">
        <v>55</v>
      </c>
      <c r="C3" s="126">
        <v>391</v>
      </c>
      <c r="D3" s="126">
        <v>4514</v>
      </c>
      <c r="E3" s="126">
        <v>4515</v>
      </c>
      <c r="F3" s="126">
        <v>8241</v>
      </c>
      <c r="G3" s="126">
        <v>27453</v>
      </c>
      <c r="H3" s="126">
        <v>935</v>
      </c>
      <c r="I3" s="126">
        <v>7123</v>
      </c>
      <c r="J3" s="126">
        <v>2769</v>
      </c>
      <c r="K3" s="126">
        <v>21764</v>
      </c>
      <c r="L3" s="128">
        <f>SUM(B3:K3)</f>
        <v>77760</v>
      </c>
      <c r="M3" s="6"/>
      <c r="N3" s="458"/>
      <c r="O3" s="458"/>
      <c r="P3" s="317"/>
      <c r="Q3" s="317"/>
      <c r="R3" s="317"/>
    </row>
    <row r="4" spans="1:18">
      <c r="M4" s="6"/>
    </row>
    <row r="8" spans="1:18">
      <c r="I8" s="6"/>
    </row>
    <row r="12" spans="1:18">
      <c r="H12" s="126"/>
      <c r="I12" s="126"/>
      <c r="J12" s="126"/>
      <c r="K12" s="126"/>
      <c r="L12" s="126"/>
      <c r="M12" s="126"/>
      <c r="N12" s="126"/>
      <c r="O12" s="126"/>
      <c r="P12" s="126"/>
      <c r="Q12" s="126"/>
      <c r="R12" s="126"/>
    </row>
    <row r="33" spans="1:2">
      <c r="A33" s="32" t="s">
        <v>96</v>
      </c>
      <c r="B33" s="32" t="s">
        <v>97</v>
      </c>
    </row>
    <row r="34" spans="1:2">
      <c r="A34" s="32" t="s">
        <v>98</v>
      </c>
      <c r="B34" s="32" t="s">
        <v>40</v>
      </c>
    </row>
  </sheetData>
  <sheetProtection algorithmName="SHA-512" hashValue="bDbRY9Kw9464z1+PyzLfvSaFjzFWnX9m/Y1rFEITiFcEZAtpyOOVko8IC+D7p0sYQH7wSWXpqrwfp4oPLkrCrg==" saltValue="FO2Y4mQ6v1aqCowmR71Klw==" spinCount="100000" sheet="1" objects="1" scenarios="1"/>
  <mergeCells count="1">
    <mergeCell ref="A1:L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80" zoomScaleNormal="80" workbookViewId="0">
      <selection sqref="A1:D1"/>
    </sheetView>
  </sheetViews>
  <sheetFormatPr baseColWidth="10" defaultRowHeight="15"/>
  <cols>
    <col min="1" max="1" width="18.42578125" customWidth="1"/>
    <col min="2" max="4" width="16" customWidth="1"/>
  </cols>
  <sheetData>
    <row r="1" spans="1:20" ht="35.25" customHeight="1">
      <c r="A1" s="594" t="s">
        <v>710</v>
      </c>
      <c r="B1" s="594"/>
      <c r="C1" s="594"/>
      <c r="D1" s="594"/>
    </row>
    <row r="2" spans="1:20" ht="15.75">
      <c r="A2" s="600" t="s">
        <v>756</v>
      </c>
      <c r="B2" s="600"/>
      <c r="C2" s="600"/>
      <c r="D2" s="600"/>
    </row>
    <row r="3" spans="1:20" ht="15.75" customHeight="1">
      <c r="A3" s="99"/>
      <c r="B3" s="53" t="s">
        <v>148</v>
      </c>
      <c r="C3" s="54" t="s">
        <v>149</v>
      </c>
      <c r="D3" s="63" t="s">
        <v>150</v>
      </c>
      <c r="N3" s="580" t="s">
        <v>784</v>
      </c>
      <c r="O3" s="580"/>
      <c r="P3" s="580"/>
      <c r="Q3" s="580"/>
      <c r="R3" s="580"/>
      <c r="S3" s="580"/>
      <c r="T3" s="580"/>
    </row>
    <row r="4" spans="1:20">
      <c r="A4" s="202" t="s">
        <v>151</v>
      </c>
      <c r="B4" s="189">
        <v>3660</v>
      </c>
      <c r="C4" s="190">
        <v>5002</v>
      </c>
      <c r="D4" s="191">
        <v>8662</v>
      </c>
      <c r="N4" s="580"/>
      <c r="O4" s="580"/>
      <c r="P4" s="580"/>
      <c r="Q4" s="580"/>
      <c r="R4" s="580"/>
      <c r="S4" s="580"/>
      <c r="T4" s="580"/>
    </row>
    <row r="5" spans="1:20" ht="30" customHeight="1">
      <c r="A5" s="203" t="s">
        <v>152</v>
      </c>
      <c r="B5" s="192">
        <v>2987</v>
      </c>
      <c r="C5" s="193">
        <v>3671</v>
      </c>
      <c r="D5" s="194">
        <v>6658</v>
      </c>
      <c r="N5" s="580"/>
      <c r="O5" s="580"/>
      <c r="P5" s="580"/>
      <c r="Q5" s="580"/>
      <c r="R5" s="580"/>
      <c r="S5" s="580"/>
      <c r="T5" s="580"/>
    </row>
    <row r="6" spans="1:20" ht="30" customHeight="1">
      <c r="A6" s="204" t="s">
        <v>153</v>
      </c>
      <c r="B6" s="192">
        <v>32830</v>
      </c>
      <c r="C6" s="193">
        <v>44968</v>
      </c>
      <c r="D6" s="194">
        <v>77798</v>
      </c>
      <c r="N6" s="580"/>
      <c r="O6" s="580"/>
      <c r="P6" s="580"/>
      <c r="Q6" s="580"/>
      <c r="R6" s="580"/>
      <c r="S6" s="580"/>
      <c r="T6" s="580"/>
    </row>
    <row r="7" spans="1:20" ht="51" customHeight="1">
      <c r="A7" s="53" t="s">
        <v>154</v>
      </c>
      <c r="B7" s="195">
        <f>SUM(B4:B6)</f>
        <v>39477</v>
      </c>
      <c r="C7" s="196">
        <f>SUM(C4:C6)</f>
        <v>53641</v>
      </c>
      <c r="D7" s="197">
        <f>SUM(D4:D6)</f>
        <v>93118</v>
      </c>
      <c r="N7" s="580"/>
      <c r="O7" s="580"/>
      <c r="P7" s="580"/>
      <c r="Q7" s="580"/>
      <c r="R7" s="580"/>
      <c r="S7" s="580"/>
      <c r="T7" s="580"/>
    </row>
    <row r="8" spans="1:20">
      <c r="A8" s="202" t="s">
        <v>155</v>
      </c>
      <c r="B8" s="6">
        <v>408</v>
      </c>
      <c r="C8" s="6">
        <v>514</v>
      </c>
      <c r="D8" s="6">
        <v>922</v>
      </c>
      <c r="N8" s="580"/>
      <c r="O8" s="580"/>
      <c r="P8" s="580"/>
      <c r="Q8" s="580"/>
      <c r="R8" s="580"/>
      <c r="S8" s="580"/>
      <c r="T8" s="580"/>
    </row>
    <row r="9" spans="1:20">
      <c r="A9" s="203" t="s">
        <v>156</v>
      </c>
      <c r="B9" s="6">
        <v>3049</v>
      </c>
      <c r="C9" s="6">
        <v>4018</v>
      </c>
      <c r="D9" s="6">
        <v>7067</v>
      </c>
      <c r="N9" s="580"/>
      <c r="O9" s="580"/>
      <c r="P9" s="580"/>
      <c r="Q9" s="580"/>
      <c r="R9" s="580"/>
      <c r="S9" s="580"/>
      <c r="T9" s="580"/>
    </row>
    <row r="10" spans="1:20">
      <c r="A10" s="203" t="s">
        <v>157</v>
      </c>
      <c r="B10" s="6">
        <v>422</v>
      </c>
      <c r="C10" s="6">
        <v>403</v>
      </c>
      <c r="D10" s="6">
        <v>825</v>
      </c>
      <c r="N10" s="580"/>
      <c r="O10" s="580"/>
      <c r="P10" s="580"/>
      <c r="Q10" s="580"/>
      <c r="R10" s="580"/>
      <c r="S10" s="580"/>
      <c r="T10" s="580"/>
    </row>
    <row r="11" spans="1:20">
      <c r="A11" s="204" t="s">
        <v>158</v>
      </c>
      <c r="B11" s="6">
        <v>33269</v>
      </c>
      <c r="C11" s="6">
        <v>44491</v>
      </c>
      <c r="D11" s="6">
        <v>77760</v>
      </c>
      <c r="N11" s="580"/>
      <c r="O11" s="580"/>
      <c r="P11" s="580"/>
      <c r="Q11" s="580"/>
      <c r="R11" s="580"/>
      <c r="S11" s="580"/>
      <c r="T11" s="580"/>
    </row>
    <row r="12" spans="1:20" ht="38.25" customHeight="1">
      <c r="A12" s="53" t="s">
        <v>711</v>
      </c>
      <c r="B12" s="195">
        <f>SUM(B8:B11)</f>
        <v>37148</v>
      </c>
      <c r="C12" s="196">
        <f>SUM(C8:C11)</f>
        <v>49426</v>
      </c>
      <c r="D12" s="197">
        <f>SUM(D8:D11)</f>
        <v>86574</v>
      </c>
      <c r="N12" s="580"/>
      <c r="O12" s="580"/>
      <c r="P12" s="580"/>
      <c r="Q12" s="580"/>
      <c r="R12" s="580"/>
      <c r="S12" s="580"/>
      <c r="T12" s="580"/>
    </row>
    <row r="13" spans="1:20">
      <c r="A13" s="54" t="s">
        <v>160</v>
      </c>
      <c r="B13" s="199">
        <f>B7+B12</f>
        <v>76625</v>
      </c>
      <c r="C13" s="200">
        <f>C7+C12</f>
        <v>103067</v>
      </c>
      <c r="D13" s="201">
        <f>D7+D12</f>
        <v>179692</v>
      </c>
    </row>
    <row r="15" spans="1:20">
      <c r="J15" s="6"/>
      <c r="K15" s="6"/>
      <c r="L15" s="345"/>
      <c r="M15" s="6"/>
      <c r="N15" s="6"/>
      <c r="O15" s="6"/>
      <c r="P15" s="6"/>
      <c r="Q15" s="345"/>
      <c r="R15" s="324"/>
    </row>
    <row r="16" spans="1:20">
      <c r="I16" s="6"/>
      <c r="J16" s="6"/>
      <c r="K16" s="6"/>
      <c r="L16" s="6"/>
      <c r="M16" s="6"/>
      <c r="N16" s="6"/>
      <c r="O16" s="6"/>
      <c r="P16" s="6"/>
      <c r="Q16" s="6"/>
      <c r="R16" s="376"/>
      <c r="S16" s="376"/>
    </row>
    <row r="17" spans="1:19">
      <c r="J17" s="6"/>
      <c r="K17" s="6"/>
      <c r="L17" s="6"/>
      <c r="M17" s="6"/>
      <c r="N17" s="6"/>
      <c r="O17" s="6"/>
      <c r="P17" s="6"/>
      <c r="Q17" s="6"/>
      <c r="R17" s="376"/>
      <c r="S17" s="376"/>
    </row>
    <row r="18" spans="1:19">
      <c r="J18" s="6"/>
      <c r="K18" s="6"/>
      <c r="L18" s="6"/>
      <c r="M18" s="6"/>
      <c r="N18" s="6"/>
      <c r="O18" s="6"/>
      <c r="P18" s="6"/>
      <c r="Q18" s="6"/>
      <c r="R18" s="6"/>
      <c r="S18" s="6"/>
    </row>
    <row r="19" spans="1:19">
      <c r="A19" s="32" t="s">
        <v>96</v>
      </c>
      <c r="B19" s="32" t="s">
        <v>97</v>
      </c>
      <c r="I19" s="467"/>
      <c r="J19" s="467"/>
      <c r="K19" s="6"/>
      <c r="L19" s="6"/>
      <c r="M19" s="6"/>
      <c r="N19" s="6"/>
      <c r="O19" s="6"/>
      <c r="P19" s="6"/>
      <c r="Q19" s="6"/>
      <c r="R19" s="6"/>
      <c r="S19" s="6"/>
    </row>
    <row r="20" spans="1:19">
      <c r="A20" s="32" t="s">
        <v>98</v>
      </c>
      <c r="B20" s="32" t="s">
        <v>40</v>
      </c>
      <c r="I20" s="6"/>
      <c r="J20" s="6"/>
      <c r="K20" s="6"/>
      <c r="L20" s="6"/>
      <c r="M20" s="6"/>
      <c r="N20" s="6"/>
      <c r="O20" s="6"/>
      <c r="P20" s="6"/>
      <c r="Q20" s="6"/>
      <c r="R20" s="6"/>
      <c r="S20" s="6"/>
    </row>
    <row r="21" spans="1:19">
      <c r="I21" s="458"/>
      <c r="J21" s="6"/>
      <c r="K21" s="6"/>
      <c r="L21" s="6"/>
      <c r="M21" s="6"/>
      <c r="N21" s="6"/>
      <c r="O21" s="6"/>
      <c r="P21" s="6"/>
      <c r="Q21" s="6"/>
      <c r="R21" s="6"/>
      <c r="S21" s="6"/>
    </row>
    <row r="22" spans="1:19">
      <c r="I22" s="6"/>
      <c r="J22" s="6"/>
      <c r="K22" s="6"/>
      <c r="L22" s="6"/>
      <c r="M22" s="6"/>
      <c r="N22" s="6"/>
      <c r="O22" s="6"/>
      <c r="P22" s="6"/>
      <c r="Q22" s="6"/>
      <c r="R22" s="433"/>
      <c r="S22" s="6"/>
    </row>
    <row r="23" spans="1:19">
      <c r="I23" s="6"/>
      <c r="J23" s="6"/>
      <c r="K23" s="467"/>
      <c r="L23" s="6"/>
      <c r="M23" s="6"/>
      <c r="N23" s="6"/>
      <c r="O23" s="467"/>
      <c r="P23" s="467"/>
      <c r="Q23" s="446"/>
      <c r="R23" s="433"/>
    </row>
    <row r="24" spans="1:19">
      <c r="I24" s="6"/>
      <c r="J24" s="6"/>
      <c r="K24" s="6"/>
      <c r="L24" s="6"/>
      <c r="M24" s="6"/>
      <c r="N24" s="6"/>
      <c r="O24" s="6"/>
      <c r="P24" s="467"/>
      <c r="R24" s="6"/>
      <c r="S24" s="267"/>
    </row>
    <row r="25" spans="1:19">
      <c r="B25" s="6"/>
      <c r="I25" s="6"/>
      <c r="J25" s="467"/>
      <c r="K25" s="6"/>
      <c r="L25" s="6"/>
      <c r="M25" s="6"/>
      <c r="N25" s="6"/>
      <c r="O25" s="6"/>
      <c r="P25" s="6"/>
      <c r="S25" s="6"/>
    </row>
    <row r="26" spans="1:19">
      <c r="I26" s="6"/>
      <c r="J26" s="6"/>
      <c r="K26" s="467"/>
      <c r="L26" s="6"/>
      <c r="M26" s="6"/>
      <c r="N26" s="6"/>
      <c r="Q26" s="6"/>
      <c r="R26" s="6"/>
      <c r="S26" s="6"/>
    </row>
    <row r="27" spans="1:19">
      <c r="I27" s="6"/>
      <c r="J27" s="6"/>
      <c r="K27" s="6"/>
      <c r="L27" s="6"/>
      <c r="M27" s="6"/>
      <c r="N27" s="6"/>
      <c r="O27" s="6"/>
      <c r="P27" s="6"/>
      <c r="Q27" s="6"/>
    </row>
    <row r="28" spans="1:19">
      <c r="L28" s="6"/>
      <c r="M28" s="6"/>
      <c r="N28" s="6"/>
    </row>
    <row r="30" spans="1:19">
      <c r="K30" s="6"/>
    </row>
  </sheetData>
  <sheetProtection algorithmName="SHA-512" hashValue="V7D7irlchnHJ02ZttIXcgd/1GK+G+FoUhoTR6r/fmMM3SDi0stVir2uqkp6VQkJd2R/qAPeLOwSlkVeGGs03RQ==" saltValue="DDCLJLKgbuXnKep08YYIMg==" spinCount="100000" sheet="1" objects="1" scenarios="1"/>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sqref="A1:D1"/>
    </sheetView>
  </sheetViews>
  <sheetFormatPr baseColWidth="10" defaultRowHeight="15"/>
  <cols>
    <col min="1" max="1" width="35" style="64" customWidth="1"/>
    <col min="6" max="6" width="15.85546875" customWidth="1"/>
    <col min="11" max="11" width="11.42578125" style="324"/>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24" customFormat="1" ht="43.5" customHeight="1">
      <c r="A1" s="602" t="s">
        <v>712</v>
      </c>
      <c r="B1" s="602"/>
      <c r="C1" s="602"/>
      <c r="D1" s="602"/>
      <c r="E1" s="134"/>
      <c r="F1" s="602" t="s">
        <v>536</v>
      </c>
      <c r="G1" s="602"/>
      <c r="H1" s="602"/>
      <c r="I1" s="602"/>
      <c r="J1" s="602"/>
      <c r="K1" s="602"/>
      <c r="L1" s="134"/>
      <c r="M1" s="134"/>
      <c r="N1" s="134"/>
      <c r="O1" s="134"/>
      <c r="P1" s="134"/>
      <c r="Q1" s="134"/>
      <c r="R1" s="134"/>
      <c r="S1" s="134"/>
      <c r="T1" s="134"/>
    </row>
    <row r="2" spans="1:20" ht="15.75">
      <c r="A2" s="601">
        <v>43466</v>
      </c>
      <c r="B2" s="601"/>
      <c r="C2" s="601"/>
      <c r="D2" s="601"/>
      <c r="G2" s="62">
        <v>2019</v>
      </c>
      <c r="H2" s="62">
        <v>2020</v>
      </c>
      <c r="I2" s="62">
        <v>2021</v>
      </c>
      <c r="J2" s="62">
        <v>2022</v>
      </c>
      <c r="K2" s="62">
        <v>2023</v>
      </c>
    </row>
    <row r="3" spans="1:20" ht="15.75">
      <c r="A3" s="445"/>
      <c r="B3" s="53" t="s">
        <v>148</v>
      </c>
      <c r="C3" s="54" t="s">
        <v>149</v>
      </c>
      <c r="D3" s="63" t="s">
        <v>150</v>
      </c>
      <c r="F3" s="211" t="s">
        <v>151</v>
      </c>
      <c r="G3" s="213">
        <f>D4</f>
        <v>10930</v>
      </c>
      <c r="H3" s="213">
        <f>D16</f>
        <v>11317</v>
      </c>
      <c r="I3" s="214">
        <f>D28</f>
        <v>19120</v>
      </c>
      <c r="J3" s="453">
        <f>D40</f>
        <v>11663</v>
      </c>
      <c r="K3" s="325">
        <f>D52</f>
        <v>9327</v>
      </c>
    </row>
    <row r="4" spans="1:20">
      <c r="A4" s="205" t="s">
        <v>151</v>
      </c>
      <c r="B4" s="190">
        <v>4768</v>
      </c>
      <c r="C4" s="190">
        <v>6162</v>
      </c>
      <c r="D4" s="191">
        <v>10930</v>
      </c>
      <c r="F4" s="212" t="s">
        <v>152</v>
      </c>
      <c r="G4" s="213">
        <f t="shared" ref="G4:G12" si="0">D5</f>
        <v>9355</v>
      </c>
      <c r="H4" s="213">
        <f t="shared" ref="H4:H12" si="1">D17</f>
        <v>9860</v>
      </c>
      <c r="I4" s="214">
        <f t="shared" ref="I4:I12" si="2">D29</f>
        <v>15450</v>
      </c>
      <c r="J4" s="453">
        <f t="shared" ref="J4:J12" si="3">D41</f>
        <v>9399</v>
      </c>
      <c r="K4" s="325">
        <f t="shared" ref="K4:K12" si="4">D53</f>
        <v>7423</v>
      </c>
    </row>
    <row r="5" spans="1:20">
      <c r="A5" s="206" t="s">
        <v>152</v>
      </c>
      <c r="B5" s="193">
        <v>4251</v>
      </c>
      <c r="C5" s="193">
        <v>5104</v>
      </c>
      <c r="D5" s="194">
        <v>9355</v>
      </c>
      <c r="F5" s="212" t="s">
        <v>153</v>
      </c>
      <c r="G5" s="213">
        <f t="shared" si="0"/>
        <v>88690</v>
      </c>
      <c r="H5" s="213">
        <f t="shared" si="1"/>
        <v>87955</v>
      </c>
      <c r="I5" s="214">
        <f t="shared" si="2"/>
        <v>109867</v>
      </c>
      <c r="J5" s="453">
        <f t="shared" si="3"/>
        <v>85817</v>
      </c>
      <c r="K5" s="325">
        <f t="shared" si="4"/>
        <v>79460</v>
      </c>
    </row>
    <row r="6" spans="1:20" ht="38.25">
      <c r="A6" s="206" t="s">
        <v>153</v>
      </c>
      <c r="B6" s="193">
        <v>38144</v>
      </c>
      <c r="C6" s="193">
        <v>50546</v>
      </c>
      <c r="D6" s="194">
        <v>88690</v>
      </c>
      <c r="F6" s="207" t="s">
        <v>154</v>
      </c>
      <c r="G6" s="450">
        <f t="shared" si="0"/>
        <v>108975</v>
      </c>
      <c r="H6" s="450">
        <f t="shared" si="1"/>
        <v>109132</v>
      </c>
      <c r="I6" s="451">
        <f t="shared" si="2"/>
        <v>144437</v>
      </c>
      <c r="J6" s="454">
        <f t="shared" si="3"/>
        <v>106879</v>
      </c>
      <c r="K6" s="452">
        <f t="shared" si="4"/>
        <v>96210</v>
      </c>
    </row>
    <row r="7" spans="1:20">
      <c r="A7" s="207" t="s">
        <v>154</v>
      </c>
      <c r="B7" s="209">
        <v>47163</v>
      </c>
      <c r="C7" s="209">
        <v>61812</v>
      </c>
      <c r="D7" s="210">
        <v>108975</v>
      </c>
      <c r="F7" s="212" t="s">
        <v>155</v>
      </c>
      <c r="G7" s="213">
        <f t="shared" si="0"/>
        <v>1371</v>
      </c>
      <c r="H7" s="213">
        <f t="shared" si="1"/>
        <v>1797</v>
      </c>
      <c r="I7" s="214">
        <f t="shared" si="2"/>
        <v>2000</v>
      </c>
      <c r="J7" s="453">
        <f t="shared" si="3"/>
        <v>1409</v>
      </c>
      <c r="K7" s="325">
        <f t="shared" si="4"/>
        <v>1075</v>
      </c>
    </row>
    <row r="8" spans="1:20">
      <c r="A8" s="206" t="s">
        <v>155</v>
      </c>
      <c r="B8" s="193">
        <v>686</v>
      </c>
      <c r="C8" s="198">
        <v>685</v>
      </c>
      <c r="D8" s="194">
        <v>1371</v>
      </c>
      <c r="F8" s="212" t="s">
        <v>156</v>
      </c>
      <c r="G8" s="213">
        <f t="shared" si="0"/>
        <v>8437</v>
      </c>
      <c r="H8" s="213">
        <f t="shared" si="1"/>
        <v>7990</v>
      </c>
      <c r="I8" s="214">
        <f t="shared" si="2"/>
        <v>9413</v>
      </c>
      <c r="J8" s="453">
        <f t="shared" si="3"/>
        <v>8423</v>
      </c>
      <c r="K8" s="325">
        <f t="shared" si="4"/>
        <v>4363</v>
      </c>
    </row>
    <row r="9" spans="1:20">
      <c r="A9" s="206" t="s">
        <v>156</v>
      </c>
      <c r="B9" s="193">
        <v>3768</v>
      </c>
      <c r="C9" s="193">
        <v>4669</v>
      </c>
      <c r="D9" s="194">
        <v>8437</v>
      </c>
      <c r="F9" s="212" t="s">
        <v>157</v>
      </c>
      <c r="G9" s="213">
        <f t="shared" si="0"/>
        <v>853</v>
      </c>
      <c r="H9" s="213">
        <f t="shared" si="1"/>
        <v>856</v>
      </c>
      <c r="I9" s="214">
        <f t="shared" si="2"/>
        <v>1045</v>
      </c>
      <c r="J9" s="453">
        <f t="shared" si="3"/>
        <v>944</v>
      </c>
      <c r="K9" s="325">
        <f t="shared" si="4"/>
        <v>893</v>
      </c>
    </row>
    <row r="10" spans="1:20">
      <c r="A10" s="206" t="s">
        <v>157</v>
      </c>
      <c r="B10" s="198">
        <v>441</v>
      </c>
      <c r="C10" s="198">
        <v>412</v>
      </c>
      <c r="D10" s="194">
        <v>853</v>
      </c>
      <c r="F10" s="212" t="s">
        <v>158</v>
      </c>
      <c r="G10" s="213">
        <f t="shared" si="0"/>
        <v>89783</v>
      </c>
      <c r="H10" s="213">
        <f t="shared" si="1"/>
        <v>91389</v>
      </c>
      <c r="I10" s="214">
        <f t="shared" si="2"/>
        <v>122335</v>
      </c>
      <c r="J10" s="453">
        <f t="shared" si="3"/>
        <v>89501</v>
      </c>
      <c r="K10" s="325">
        <f t="shared" si="4"/>
        <v>80484</v>
      </c>
    </row>
    <row r="11" spans="1:20" ht="25.5">
      <c r="A11" s="206" t="s">
        <v>158</v>
      </c>
      <c r="B11" s="193">
        <v>39836</v>
      </c>
      <c r="C11" s="193">
        <v>49947</v>
      </c>
      <c r="D11" s="194">
        <v>89783</v>
      </c>
      <c r="F11" s="207" t="s">
        <v>159</v>
      </c>
      <c r="G11" s="450">
        <f t="shared" si="0"/>
        <v>100444</v>
      </c>
      <c r="H11" s="450">
        <f t="shared" si="1"/>
        <v>102032</v>
      </c>
      <c r="I11" s="451">
        <f t="shared" si="2"/>
        <v>134793</v>
      </c>
      <c r="J11" s="454">
        <f t="shared" si="3"/>
        <v>100277</v>
      </c>
      <c r="K11" s="452">
        <f t="shared" si="4"/>
        <v>86815</v>
      </c>
    </row>
    <row r="12" spans="1:20">
      <c r="A12" s="207" t="s">
        <v>159</v>
      </c>
      <c r="B12" s="209">
        <v>44731</v>
      </c>
      <c r="C12" s="209">
        <v>55713</v>
      </c>
      <c r="D12" s="210">
        <v>100444</v>
      </c>
      <c r="F12" s="208" t="s">
        <v>160</v>
      </c>
      <c r="G12" s="450">
        <f t="shared" si="0"/>
        <v>209419</v>
      </c>
      <c r="H12" s="450">
        <f t="shared" si="1"/>
        <v>211164</v>
      </c>
      <c r="I12" s="451">
        <f t="shared" si="2"/>
        <v>279230</v>
      </c>
      <c r="J12" s="454">
        <f t="shared" si="3"/>
        <v>207156</v>
      </c>
      <c r="K12" s="452">
        <f t="shared" si="4"/>
        <v>183025</v>
      </c>
    </row>
    <row r="13" spans="1:20">
      <c r="A13" s="208" t="s">
        <v>160</v>
      </c>
      <c r="B13" s="200">
        <v>91894</v>
      </c>
      <c r="C13" s="200">
        <v>117525</v>
      </c>
      <c r="D13" s="201">
        <v>209419</v>
      </c>
    </row>
    <row r="14" spans="1:20" ht="15.75">
      <c r="A14" s="601">
        <v>43831</v>
      </c>
      <c r="B14" s="601"/>
      <c r="C14" s="601"/>
      <c r="D14" s="601"/>
    </row>
    <row r="15" spans="1:20" ht="15.75">
      <c r="A15" s="445"/>
      <c r="B15" s="53" t="s">
        <v>148</v>
      </c>
      <c r="C15" s="54" t="s">
        <v>149</v>
      </c>
      <c r="D15" s="63" t="s">
        <v>150</v>
      </c>
    </row>
    <row r="16" spans="1:20">
      <c r="A16" s="205" t="s">
        <v>151</v>
      </c>
      <c r="B16" s="190">
        <v>5022</v>
      </c>
      <c r="C16" s="190">
        <v>6295</v>
      </c>
      <c r="D16" s="191">
        <v>11317</v>
      </c>
    </row>
    <row r="17" spans="1:8" ht="15.75">
      <c r="A17" s="206" t="s">
        <v>152</v>
      </c>
      <c r="B17" s="193">
        <v>4537</v>
      </c>
      <c r="C17" s="193">
        <v>5323</v>
      </c>
      <c r="D17" s="194">
        <v>9860</v>
      </c>
      <c r="F17" s="152" t="s">
        <v>718</v>
      </c>
      <c r="G17" s="53" t="s">
        <v>148</v>
      </c>
      <c r="H17" s="54" t="s">
        <v>149</v>
      </c>
    </row>
    <row r="18" spans="1:8">
      <c r="A18" s="206" t="s">
        <v>153</v>
      </c>
      <c r="B18" s="193">
        <v>38141</v>
      </c>
      <c r="C18" s="193">
        <v>49814</v>
      </c>
      <c r="D18" s="194">
        <v>87955</v>
      </c>
      <c r="F18" s="485" t="s">
        <v>713</v>
      </c>
      <c r="G18" s="6">
        <f>B13</f>
        <v>91894</v>
      </c>
      <c r="H18" s="6">
        <f>C13</f>
        <v>117525</v>
      </c>
    </row>
    <row r="19" spans="1:8">
      <c r="A19" s="207" t="s">
        <v>154</v>
      </c>
      <c r="B19" s="209">
        <v>47700</v>
      </c>
      <c r="C19" s="209">
        <v>61432</v>
      </c>
      <c r="D19" s="210">
        <v>109132</v>
      </c>
      <c r="F19" s="485" t="s">
        <v>714</v>
      </c>
      <c r="G19" s="6">
        <f>B25</f>
        <v>93623</v>
      </c>
      <c r="H19" s="6">
        <f>C25</f>
        <v>117541</v>
      </c>
    </row>
    <row r="20" spans="1:8">
      <c r="A20" s="206" t="s">
        <v>155</v>
      </c>
      <c r="B20" s="193">
        <v>970</v>
      </c>
      <c r="C20" s="198">
        <v>827</v>
      </c>
      <c r="D20" s="194">
        <v>1797</v>
      </c>
      <c r="F20" s="485" t="s">
        <v>715</v>
      </c>
      <c r="G20" s="6">
        <f>B37</f>
        <v>127504</v>
      </c>
      <c r="H20" s="6">
        <f>C37</f>
        <v>151726</v>
      </c>
    </row>
    <row r="21" spans="1:8">
      <c r="A21" s="206" t="s">
        <v>156</v>
      </c>
      <c r="B21" s="193">
        <v>3533</v>
      </c>
      <c r="C21" s="193">
        <v>4457</v>
      </c>
      <c r="D21" s="194">
        <v>7990</v>
      </c>
      <c r="F21" s="485" t="s">
        <v>716</v>
      </c>
      <c r="G21" s="6">
        <f>B49</f>
        <v>90242</v>
      </c>
      <c r="H21" s="6">
        <f>C49</f>
        <v>116914</v>
      </c>
    </row>
    <row r="22" spans="1:8">
      <c r="A22" s="206" t="s">
        <v>157</v>
      </c>
      <c r="B22" s="198">
        <v>437</v>
      </c>
      <c r="C22" s="198">
        <v>419</v>
      </c>
      <c r="D22" s="194">
        <v>856</v>
      </c>
      <c r="F22" s="485" t="s">
        <v>717</v>
      </c>
      <c r="G22" s="6">
        <f>B61</f>
        <v>84199</v>
      </c>
      <c r="H22" s="6">
        <f>C61</f>
        <v>105656</v>
      </c>
    </row>
    <row r="23" spans="1:8">
      <c r="A23" s="206" t="s">
        <v>158</v>
      </c>
      <c r="B23" s="193">
        <v>40983</v>
      </c>
      <c r="C23" s="193">
        <v>50406</v>
      </c>
      <c r="D23" s="194">
        <v>91389</v>
      </c>
    </row>
    <row r="24" spans="1:8">
      <c r="A24" s="207" t="s">
        <v>159</v>
      </c>
      <c r="B24" s="209">
        <v>45923</v>
      </c>
      <c r="C24" s="209">
        <v>56109</v>
      </c>
      <c r="D24" s="210">
        <v>102032</v>
      </c>
    </row>
    <row r="25" spans="1:8">
      <c r="A25" s="208" t="s">
        <v>160</v>
      </c>
      <c r="B25" s="200">
        <v>93623</v>
      </c>
      <c r="C25" s="200">
        <v>117541</v>
      </c>
      <c r="D25" s="201">
        <v>211164</v>
      </c>
    </row>
    <row r="26" spans="1:8" ht="15.75">
      <c r="A26" s="601">
        <v>44197</v>
      </c>
      <c r="B26" s="601"/>
      <c r="C26" s="601"/>
      <c r="D26" s="601"/>
    </row>
    <row r="27" spans="1:8" ht="15.75">
      <c r="A27" s="445"/>
      <c r="B27" s="53" t="s">
        <v>148</v>
      </c>
      <c r="C27" s="54" t="s">
        <v>149</v>
      </c>
      <c r="D27" s="63" t="s">
        <v>150</v>
      </c>
    </row>
    <row r="28" spans="1:8">
      <c r="A28" s="205" t="s">
        <v>151</v>
      </c>
      <c r="B28" s="190">
        <v>9118</v>
      </c>
      <c r="C28" s="190">
        <v>10002</v>
      </c>
      <c r="D28" s="191">
        <v>19120</v>
      </c>
    </row>
    <row r="29" spans="1:8">
      <c r="A29" s="206" t="s">
        <v>152</v>
      </c>
      <c r="B29" s="193">
        <v>7317</v>
      </c>
      <c r="C29" s="193">
        <v>8133</v>
      </c>
      <c r="D29" s="194">
        <v>15450</v>
      </c>
    </row>
    <row r="30" spans="1:8">
      <c r="A30" s="206" t="s">
        <v>153</v>
      </c>
      <c r="B30" s="193">
        <v>48854</v>
      </c>
      <c r="C30" s="193">
        <v>61013</v>
      </c>
      <c r="D30" s="194">
        <v>109867</v>
      </c>
    </row>
    <row r="31" spans="1:8">
      <c r="A31" s="207" t="s">
        <v>154</v>
      </c>
      <c r="B31" s="209">
        <v>65289</v>
      </c>
      <c r="C31" s="209">
        <v>79148</v>
      </c>
      <c r="D31" s="210">
        <v>144437</v>
      </c>
    </row>
    <row r="32" spans="1:8">
      <c r="A32" s="206" t="s">
        <v>155</v>
      </c>
      <c r="B32" s="193">
        <v>1040</v>
      </c>
      <c r="C32" s="198">
        <v>960</v>
      </c>
      <c r="D32" s="194">
        <v>2000</v>
      </c>
    </row>
    <row r="33" spans="1:4">
      <c r="A33" s="206" t="s">
        <v>156</v>
      </c>
      <c r="B33" s="193">
        <v>4177</v>
      </c>
      <c r="C33" s="193">
        <v>5236</v>
      </c>
      <c r="D33" s="194">
        <v>9413</v>
      </c>
    </row>
    <row r="34" spans="1:4">
      <c r="A34" s="206" t="s">
        <v>157</v>
      </c>
      <c r="B34" s="198">
        <v>541</v>
      </c>
      <c r="C34" s="198">
        <v>504</v>
      </c>
      <c r="D34" s="194">
        <v>1045</v>
      </c>
    </row>
    <row r="35" spans="1:4">
      <c r="A35" s="206" t="s">
        <v>158</v>
      </c>
      <c r="B35" s="193">
        <v>56457</v>
      </c>
      <c r="C35" s="193">
        <v>65878</v>
      </c>
      <c r="D35" s="194">
        <v>122335</v>
      </c>
    </row>
    <row r="36" spans="1:4">
      <c r="A36" s="207" t="s">
        <v>159</v>
      </c>
      <c r="B36" s="209">
        <v>62215</v>
      </c>
      <c r="C36" s="209">
        <v>72578</v>
      </c>
      <c r="D36" s="210">
        <v>134793</v>
      </c>
    </row>
    <row r="37" spans="1:4">
      <c r="A37" s="208" t="s">
        <v>160</v>
      </c>
      <c r="B37" s="200">
        <v>127504</v>
      </c>
      <c r="C37" s="200">
        <v>151726</v>
      </c>
      <c r="D37" s="201">
        <v>279230</v>
      </c>
    </row>
    <row r="38" spans="1:4" ht="15.75">
      <c r="A38" s="601">
        <v>44562</v>
      </c>
      <c r="B38" s="601"/>
      <c r="C38" s="601"/>
      <c r="D38" s="601"/>
    </row>
    <row r="39" spans="1:4" ht="15.75">
      <c r="A39" s="445"/>
      <c r="B39" s="53" t="s">
        <v>148</v>
      </c>
      <c r="C39" s="54" t="s">
        <v>149</v>
      </c>
      <c r="D39" s="63" t="s">
        <v>150</v>
      </c>
    </row>
    <row r="40" spans="1:4">
      <c r="A40" s="205" t="s">
        <v>151</v>
      </c>
      <c r="B40" s="190">
        <v>4985</v>
      </c>
      <c r="C40" s="190">
        <v>6678</v>
      </c>
      <c r="D40" s="191">
        <v>11663</v>
      </c>
    </row>
    <row r="41" spans="1:4">
      <c r="A41" s="206" t="s">
        <v>152</v>
      </c>
      <c r="B41" s="193">
        <v>4107</v>
      </c>
      <c r="C41" s="193">
        <v>5292</v>
      </c>
      <c r="D41" s="194">
        <v>9399</v>
      </c>
    </row>
    <row r="42" spans="1:4">
      <c r="A42" s="206" t="s">
        <v>153</v>
      </c>
      <c r="B42" s="193">
        <v>36774</v>
      </c>
      <c r="C42" s="193">
        <v>49043</v>
      </c>
      <c r="D42" s="194">
        <v>85817</v>
      </c>
    </row>
    <row r="43" spans="1:4">
      <c r="A43" s="207" t="s">
        <v>154</v>
      </c>
      <c r="B43" s="209">
        <v>45866</v>
      </c>
      <c r="C43" s="209">
        <v>61013</v>
      </c>
      <c r="D43" s="210">
        <v>106879</v>
      </c>
    </row>
    <row r="44" spans="1:4">
      <c r="A44" s="206" t="s">
        <v>155</v>
      </c>
      <c r="B44" s="193">
        <v>662</v>
      </c>
      <c r="C44" s="198">
        <v>747</v>
      </c>
      <c r="D44" s="194">
        <v>1409</v>
      </c>
    </row>
    <row r="45" spans="1:4">
      <c r="A45" s="206" t="s">
        <v>156</v>
      </c>
      <c r="B45" s="193">
        <v>3762</v>
      </c>
      <c r="C45" s="193">
        <v>4661</v>
      </c>
      <c r="D45" s="194">
        <v>8423</v>
      </c>
    </row>
    <row r="46" spans="1:4">
      <c r="A46" s="206" t="s">
        <v>157</v>
      </c>
      <c r="B46" s="198">
        <v>486</v>
      </c>
      <c r="C46" s="198">
        <v>458</v>
      </c>
      <c r="D46" s="194">
        <v>944</v>
      </c>
    </row>
    <row r="47" spans="1:4">
      <c r="A47" s="206" t="s">
        <v>158</v>
      </c>
      <c r="B47" s="193">
        <v>39466</v>
      </c>
      <c r="C47" s="193">
        <v>50035</v>
      </c>
      <c r="D47" s="194">
        <v>89501</v>
      </c>
    </row>
    <row r="48" spans="1:4">
      <c r="A48" s="207" t="s">
        <v>159</v>
      </c>
      <c r="B48" s="209">
        <v>44376</v>
      </c>
      <c r="C48" s="209">
        <v>55901</v>
      </c>
      <c r="D48" s="210">
        <v>100277</v>
      </c>
    </row>
    <row r="49" spans="1:4">
      <c r="A49" s="208" t="s">
        <v>160</v>
      </c>
      <c r="B49" s="200">
        <v>90242</v>
      </c>
      <c r="C49" s="200">
        <v>116914</v>
      </c>
      <c r="D49" s="201">
        <v>207156</v>
      </c>
    </row>
    <row r="50" spans="1:4" ht="15.75">
      <c r="A50" s="601">
        <v>44927</v>
      </c>
      <c r="B50" s="601"/>
      <c r="C50" s="601"/>
      <c r="D50" s="601"/>
    </row>
    <row r="51" spans="1:4" ht="15.75">
      <c r="A51" s="323"/>
      <c r="B51" s="53" t="s">
        <v>148</v>
      </c>
      <c r="C51" s="54" t="s">
        <v>149</v>
      </c>
      <c r="D51" s="63" t="s">
        <v>150</v>
      </c>
    </row>
    <row r="52" spans="1:4">
      <c r="A52" s="205" t="s">
        <v>151</v>
      </c>
      <c r="B52" s="190">
        <v>3991</v>
      </c>
      <c r="C52" s="190">
        <v>5336</v>
      </c>
      <c r="D52" s="191">
        <v>9327</v>
      </c>
    </row>
    <row r="53" spans="1:4">
      <c r="A53" s="206" t="s">
        <v>152</v>
      </c>
      <c r="B53" s="193">
        <v>3300</v>
      </c>
      <c r="C53" s="193">
        <v>4123</v>
      </c>
      <c r="D53" s="194">
        <v>7423</v>
      </c>
    </row>
    <row r="54" spans="1:4">
      <c r="A54" s="206" t="s">
        <v>153</v>
      </c>
      <c r="B54" s="193">
        <v>33466</v>
      </c>
      <c r="C54" s="193">
        <v>45994</v>
      </c>
      <c r="D54" s="194">
        <v>79460</v>
      </c>
    </row>
    <row r="55" spans="1:4">
      <c r="A55" s="207" t="s">
        <v>154</v>
      </c>
      <c r="B55" s="209">
        <v>40757</v>
      </c>
      <c r="C55" s="209">
        <v>55453</v>
      </c>
      <c r="D55" s="210">
        <v>96210</v>
      </c>
    </row>
    <row r="56" spans="1:4">
      <c r="A56" s="206" t="s">
        <v>155</v>
      </c>
      <c r="B56" s="193">
        <v>482</v>
      </c>
      <c r="C56" s="198">
        <v>593</v>
      </c>
      <c r="D56" s="194">
        <v>1075</v>
      </c>
    </row>
    <row r="57" spans="1:4">
      <c r="A57" s="206" t="s">
        <v>156</v>
      </c>
      <c r="B57" s="193">
        <v>7778</v>
      </c>
      <c r="C57" s="193">
        <v>3415</v>
      </c>
      <c r="D57" s="194">
        <v>4363</v>
      </c>
    </row>
    <row r="58" spans="1:4">
      <c r="A58" s="206" t="s">
        <v>157</v>
      </c>
      <c r="B58" s="198">
        <v>462</v>
      </c>
      <c r="C58" s="198">
        <v>431</v>
      </c>
      <c r="D58" s="194">
        <v>893</v>
      </c>
    </row>
    <row r="59" spans="1:4">
      <c r="A59" s="206" t="s">
        <v>158</v>
      </c>
      <c r="B59" s="193">
        <v>34720</v>
      </c>
      <c r="C59" s="193">
        <v>45764</v>
      </c>
      <c r="D59" s="194">
        <v>80484</v>
      </c>
    </row>
    <row r="60" spans="1:4">
      <c r="A60" s="207" t="s">
        <v>159</v>
      </c>
      <c r="B60" s="209">
        <v>43442</v>
      </c>
      <c r="C60" s="209">
        <v>50203</v>
      </c>
      <c r="D60" s="210">
        <v>86815</v>
      </c>
    </row>
    <row r="61" spans="1:4">
      <c r="A61" s="208" t="s">
        <v>160</v>
      </c>
      <c r="B61" s="200">
        <v>84199</v>
      </c>
      <c r="C61" s="200">
        <v>105656</v>
      </c>
      <c r="D61" s="201">
        <v>183025</v>
      </c>
    </row>
    <row r="64" spans="1:4">
      <c r="A64" s="32" t="s">
        <v>96</v>
      </c>
      <c r="B64" s="32" t="s">
        <v>97</v>
      </c>
    </row>
    <row r="65" spans="1:2">
      <c r="A65" s="32" t="s">
        <v>98</v>
      </c>
      <c r="B65" s="32" t="s">
        <v>40</v>
      </c>
    </row>
  </sheetData>
  <sheetProtection algorithmName="SHA-512" hashValue="m0bWqli9pdE66HNn9NCut7MJHJFvYoD2dJDVvhepOKYoayRvfwCmMCkn7hD3dYgjemn+x3B4BaZexU+LnLR8OA==" saltValue="anldzP73KR1D/YZ1hDDg/w==" spinCount="100000"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ignoredErrors>
    <ignoredError sqref="F18 F19:F22"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showGridLines="0" topLeftCell="A31" zoomScale="70" zoomScaleNormal="70" workbookViewId="0">
      <selection activeCell="A31" sqref="A31:C31"/>
    </sheetView>
  </sheetViews>
  <sheetFormatPr baseColWidth="10" defaultRowHeight="15"/>
  <cols>
    <col min="1" max="1" width="36.85546875" customWidth="1"/>
    <col min="2" max="5" width="16.28515625" customWidth="1"/>
    <col min="14" max="14" width="96.42578125" customWidth="1"/>
    <col min="15" max="15" width="20" bestFit="1" customWidth="1"/>
    <col min="16" max="16" width="12.140625" bestFit="1" customWidth="1"/>
  </cols>
  <sheetData>
    <row r="1" spans="1:20" s="359" customFormat="1" ht="15.75">
      <c r="A1" s="604" t="s">
        <v>457</v>
      </c>
      <c r="B1" s="604"/>
      <c r="C1" s="604"/>
      <c r="D1" s="604"/>
      <c r="E1" s="604"/>
      <c r="N1" s="603" t="s">
        <v>603</v>
      </c>
      <c r="O1" s="603"/>
      <c r="P1" s="603"/>
    </row>
    <row r="2" spans="1:20">
      <c r="A2" s="14" t="s">
        <v>609</v>
      </c>
      <c r="N2" s="14" t="s">
        <v>609</v>
      </c>
    </row>
    <row r="3" spans="1:20" ht="38.25" customHeight="1">
      <c r="A3" s="172" t="s">
        <v>458</v>
      </c>
      <c r="B3" s="605" t="s">
        <v>433</v>
      </c>
      <c r="C3" s="605"/>
      <c r="D3" s="606" t="s">
        <v>434</v>
      </c>
      <c r="E3" s="606"/>
      <c r="N3" s="358" t="s">
        <v>601</v>
      </c>
      <c r="O3" s="357" t="s">
        <v>433</v>
      </c>
      <c r="P3" s="358" t="s">
        <v>434</v>
      </c>
      <c r="R3" s="380"/>
    </row>
    <row r="4" spans="1:20" s="356" customFormat="1" ht="16.5" customHeight="1">
      <c r="A4" s="355"/>
      <c r="B4" s="363" t="s">
        <v>578</v>
      </c>
      <c r="C4" s="355" t="s">
        <v>577</v>
      </c>
      <c r="D4" s="363" t="s">
        <v>578</v>
      </c>
      <c r="E4" s="355" t="s">
        <v>577</v>
      </c>
      <c r="N4" s="175" t="s">
        <v>579</v>
      </c>
      <c r="O4" s="362">
        <v>30790</v>
      </c>
      <c r="P4" s="362">
        <v>3778</v>
      </c>
      <c r="R4" s="380"/>
    </row>
    <row r="5" spans="1:20">
      <c r="A5" s="361">
        <v>43891</v>
      </c>
      <c r="B5" s="360">
        <v>66130</v>
      </c>
      <c r="C5" s="360">
        <f>B5</f>
        <v>66130</v>
      </c>
      <c r="D5" s="354">
        <v>9369</v>
      </c>
      <c r="E5" s="354">
        <f>D5</f>
        <v>9369</v>
      </c>
      <c r="N5" s="175" t="s">
        <v>580</v>
      </c>
      <c r="O5" s="362">
        <v>17430</v>
      </c>
      <c r="P5" s="362">
        <v>1925</v>
      </c>
      <c r="Q5" s="380"/>
      <c r="R5" s="380"/>
      <c r="T5" s="6"/>
    </row>
    <row r="6" spans="1:20">
      <c r="A6" s="361">
        <v>43922</v>
      </c>
      <c r="B6" s="360">
        <v>18717</v>
      </c>
      <c r="C6" s="360">
        <f>C5+B6</f>
        <v>84847</v>
      </c>
      <c r="D6" s="354">
        <v>3099</v>
      </c>
      <c r="E6" s="354">
        <f>E5+D6</f>
        <v>12468</v>
      </c>
      <c r="N6" s="175" t="s">
        <v>581</v>
      </c>
      <c r="O6" s="362">
        <v>16393</v>
      </c>
      <c r="P6" s="362">
        <v>3026</v>
      </c>
      <c r="Q6" s="380"/>
      <c r="R6" s="380"/>
      <c r="T6" s="6"/>
    </row>
    <row r="7" spans="1:20">
      <c r="A7" s="361">
        <v>43952</v>
      </c>
      <c r="B7" s="360">
        <v>1064</v>
      </c>
      <c r="C7" s="360">
        <f t="shared" ref="C7:C19" si="0">C6+B7</f>
        <v>85911</v>
      </c>
      <c r="D7" s="354">
        <v>255</v>
      </c>
      <c r="E7" s="354">
        <f t="shared" ref="E7:E19" si="1">E6+D7</f>
        <v>12723</v>
      </c>
      <c r="N7" s="175" t="s">
        <v>582</v>
      </c>
      <c r="O7" s="362">
        <v>4980</v>
      </c>
      <c r="P7" s="362">
        <v>784</v>
      </c>
      <c r="Q7" s="380"/>
      <c r="R7" s="380"/>
      <c r="T7" s="6"/>
    </row>
    <row r="8" spans="1:20">
      <c r="A8" s="361">
        <v>43983</v>
      </c>
      <c r="B8" s="360">
        <v>273</v>
      </c>
      <c r="C8" s="360">
        <f t="shared" si="0"/>
        <v>86184</v>
      </c>
      <c r="D8" s="354">
        <v>52</v>
      </c>
      <c r="E8" s="354">
        <f t="shared" si="1"/>
        <v>12775</v>
      </c>
      <c r="N8" s="175" t="s">
        <v>584</v>
      </c>
      <c r="O8" s="362">
        <v>4011</v>
      </c>
      <c r="P8" s="362">
        <v>513</v>
      </c>
      <c r="Q8" s="380"/>
      <c r="R8" s="380"/>
      <c r="T8" s="6"/>
    </row>
    <row r="9" spans="1:20" s="273" customFormat="1">
      <c r="A9" s="361">
        <v>44013</v>
      </c>
      <c r="B9" s="360">
        <v>337</v>
      </c>
      <c r="C9" s="360">
        <f t="shared" si="0"/>
        <v>86521</v>
      </c>
      <c r="D9" s="354">
        <v>23</v>
      </c>
      <c r="E9" s="354">
        <f t="shared" si="1"/>
        <v>12798</v>
      </c>
      <c r="N9" s="175" t="s">
        <v>585</v>
      </c>
      <c r="O9" s="362">
        <v>3781</v>
      </c>
      <c r="P9" s="362">
        <v>530</v>
      </c>
      <c r="Q9" s="380"/>
      <c r="R9" s="380"/>
      <c r="T9" s="6"/>
    </row>
    <row r="10" spans="1:20" s="312" customFormat="1">
      <c r="A10" s="361">
        <v>44044</v>
      </c>
      <c r="B10" s="360">
        <v>105</v>
      </c>
      <c r="C10" s="360">
        <f t="shared" si="0"/>
        <v>86626</v>
      </c>
      <c r="D10" s="354">
        <v>19</v>
      </c>
      <c r="E10" s="354">
        <f t="shared" si="1"/>
        <v>12817</v>
      </c>
      <c r="N10" s="175" t="s">
        <v>583</v>
      </c>
      <c r="O10" s="362">
        <v>2944</v>
      </c>
      <c r="P10" s="362">
        <v>433</v>
      </c>
      <c r="Q10" s="380"/>
      <c r="R10" s="380"/>
      <c r="T10" s="6"/>
    </row>
    <row r="11" spans="1:20" s="315" customFormat="1">
      <c r="A11" s="361">
        <v>44075</v>
      </c>
      <c r="B11" s="360">
        <v>643</v>
      </c>
      <c r="C11" s="360">
        <f t="shared" si="0"/>
        <v>87269</v>
      </c>
      <c r="D11" s="354">
        <v>33</v>
      </c>
      <c r="E11" s="354">
        <f t="shared" si="1"/>
        <v>12850</v>
      </c>
      <c r="N11" s="175" t="s">
        <v>586</v>
      </c>
      <c r="O11" s="362">
        <v>2811</v>
      </c>
      <c r="P11" s="362">
        <v>458</v>
      </c>
      <c r="R11" s="380"/>
      <c r="S11" s="380"/>
      <c r="T11" s="380"/>
    </row>
    <row r="12" spans="1:20">
      <c r="A12" s="361">
        <v>44105</v>
      </c>
      <c r="B12" s="360">
        <v>1749</v>
      </c>
      <c r="C12" s="360">
        <f t="shared" si="0"/>
        <v>89018</v>
      </c>
      <c r="D12" s="354">
        <v>266</v>
      </c>
      <c r="E12" s="354">
        <f t="shared" si="1"/>
        <v>13116</v>
      </c>
      <c r="N12" s="175" t="s">
        <v>587</v>
      </c>
      <c r="O12" s="362">
        <v>2759</v>
      </c>
      <c r="P12" s="362">
        <v>883</v>
      </c>
      <c r="R12" s="380"/>
      <c r="S12" s="380"/>
      <c r="T12" s="380"/>
    </row>
    <row r="13" spans="1:20" s="316" customFormat="1">
      <c r="A13" s="361">
        <v>44136</v>
      </c>
      <c r="B13" s="360">
        <v>790</v>
      </c>
      <c r="C13" s="360">
        <f t="shared" si="0"/>
        <v>89808</v>
      </c>
      <c r="D13" s="354">
        <v>87</v>
      </c>
      <c r="E13" s="354">
        <f t="shared" si="1"/>
        <v>13203</v>
      </c>
      <c r="N13" s="175" t="s">
        <v>588</v>
      </c>
      <c r="O13" s="362">
        <v>2319</v>
      </c>
      <c r="P13" s="362">
        <v>470</v>
      </c>
      <c r="R13" s="380"/>
      <c r="S13" s="380"/>
      <c r="T13" s="380"/>
    </row>
    <row r="14" spans="1:20" s="356" customFormat="1">
      <c r="A14" s="361">
        <v>44166</v>
      </c>
      <c r="B14" s="360">
        <v>1943</v>
      </c>
      <c r="C14" s="360">
        <f t="shared" si="0"/>
        <v>91751</v>
      </c>
      <c r="D14" s="354">
        <v>367</v>
      </c>
      <c r="E14" s="354">
        <f t="shared" si="1"/>
        <v>13570</v>
      </c>
      <c r="N14" s="175" t="s">
        <v>590</v>
      </c>
      <c r="O14" s="362">
        <v>1894</v>
      </c>
      <c r="P14" s="362">
        <v>349</v>
      </c>
      <c r="R14" s="380"/>
      <c r="S14" s="380"/>
      <c r="T14" s="380"/>
    </row>
    <row r="15" spans="1:20" s="356" customFormat="1">
      <c r="A15" s="361">
        <v>44197</v>
      </c>
      <c r="B15" s="360">
        <v>615</v>
      </c>
      <c r="C15" s="360">
        <f t="shared" si="0"/>
        <v>92366</v>
      </c>
      <c r="D15" s="354">
        <v>156</v>
      </c>
      <c r="E15" s="354">
        <f t="shared" si="1"/>
        <v>13726</v>
      </c>
      <c r="N15" s="175" t="s">
        <v>589</v>
      </c>
      <c r="O15" s="362">
        <v>1792</v>
      </c>
      <c r="P15" s="362">
        <v>403</v>
      </c>
      <c r="R15" s="380"/>
      <c r="S15" s="380"/>
      <c r="T15" s="380"/>
    </row>
    <row r="16" spans="1:20" s="356" customFormat="1">
      <c r="A16" s="382">
        <v>44228</v>
      </c>
      <c r="B16" s="360">
        <v>540</v>
      </c>
      <c r="C16" s="360">
        <f t="shared" si="0"/>
        <v>92906</v>
      </c>
      <c r="D16" s="383">
        <v>65</v>
      </c>
      <c r="E16" s="354">
        <f t="shared" si="1"/>
        <v>13791</v>
      </c>
      <c r="N16" s="175" t="s">
        <v>591</v>
      </c>
      <c r="O16" s="362">
        <v>824</v>
      </c>
      <c r="P16" s="362">
        <v>95</v>
      </c>
      <c r="R16" s="380"/>
      <c r="S16" s="380"/>
      <c r="T16" s="380"/>
    </row>
    <row r="17" spans="1:20" s="380" customFormat="1">
      <c r="A17" s="361">
        <v>44256</v>
      </c>
      <c r="B17" s="360">
        <v>833</v>
      </c>
      <c r="C17" s="360">
        <f t="shared" si="0"/>
        <v>93739</v>
      </c>
      <c r="D17" s="383">
        <v>131</v>
      </c>
      <c r="E17" s="354">
        <f t="shared" si="1"/>
        <v>13922</v>
      </c>
      <c r="N17" s="175" t="s">
        <v>593</v>
      </c>
      <c r="O17" s="362">
        <v>470</v>
      </c>
      <c r="P17" s="362">
        <v>197</v>
      </c>
    </row>
    <row r="18" spans="1:20" s="380" customFormat="1">
      <c r="A18" s="382">
        <v>44287</v>
      </c>
      <c r="B18" s="360">
        <v>157</v>
      </c>
      <c r="C18" s="360">
        <f t="shared" si="0"/>
        <v>93896</v>
      </c>
      <c r="D18" s="383">
        <v>39</v>
      </c>
      <c r="E18" s="354">
        <f t="shared" si="1"/>
        <v>13961</v>
      </c>
      <c r="N18" s="175" t="s">
        <v>592</v>
      </c>
      <c r="O18" s="362">
        <v>456</v>
      </c>
      <c r="P18" s="362">
        <v>64</v>
      </c>
    </row>
    <row r="19" spans="1:20" s="380" customFormat="1">
      <c r="A19" s="361">
        <v>44317</v>
      </c>
      <c r="B19" s="365">
        <v>104</v>
      </c>
      <c r="C19" s="365">
        <f t="shared" si="0"/>
        <v>94000</v>
      </c>
      <c r="D19" s="366">
        <v>15</v>
      </c>
      <c r="E19" s="366">
        <f t="shared" si="1"/>
        <v>13976</v>
      </c>
      <c r="N19" s="175" t="s">
        <v>594</v>
      </c>
      <c r="O19" s="362">
        <v>159</v>
      </c>
      <c r="P19" s="362">
        <v>15</v>
      </c>
    </row>
    <row r="20" spans="1:20" s="356" customFormat="1">
      <c r="A20" s="382"/>
      <c r="B20" s="354"/>
      <c r="C20" s="360"/>
      <c r="D20" s="354"/>
      <c r="E20" s="354"/>
      <c r="N20" s="175" t="s">
        <v>595</v>
      </c>
      <c r="O20" s="362">
        <v>95</v>
      </c>
      <c r="P20" s="362">
        <v>38</v>
      </c>
      <c r="R20" s="380"/>
      <c r="T20" s="6"/>
    </row>
    <row r="21" spans="1:20" s="356" customFormat="1" ht="26.25">
      <c r="A21" s="240"/>
      <c r="B21" s="354"/>
      <c r="C21" s="360"/>
      <c r="D21" s="354"/>
      <c r="E21" s="354"/>
      <c r="N21" s="367" t="s">
        <v>600</v>
      </c>
      <c r="O21" s="362">
        <v>41</v>
      </c>
      <c r="P21" s="362">
        <v>7</v>
      </c>
      <c r="R21" s="380"/>
      <c r="T21" s="6"/>
    </row>
    <row r="22" spans="1:20" ht="15" customHeight="1">
      <c r="A22" s="576" t="s">
        <v>604</v>
      </c>
      <c r="B22" s="576"/>
      <c r="C22" s="576"/>
      <c r="D22" s="576"/>
      <c r="E22" s="576"/>
      <c r="N22" s="175" t="s">
        <v>596</v>
      </c>
      <c r="O22" s="362">
        <v>28</v>
      </c>
      <c r="P22" s="362">
        <v>3</v>
      </c>
      <c r="R22" s="380"/>
      <c r="T22" s="6"/>
    </row>
    <row r="23" spans="1:20">
      <c r="A23" s="576"/>
      <c r="B23" s="576"/>
      <c r="C23" s="576"/>
      <c r="D23" s="576"/>
      <c r="E23" s="576"/>
      <c r="N23" s="175" t="s">
        <v>597</v>
      </c>
      <c r="O23" s="362">
        <v>14</v>
      </c>
      <c r="P23" s="362">
        <v>2</v>
      </c>
      <c r="R23" s="380"/>
      <c r="T23" s="6"/>
    </row>
    <row r="24" spans="1:20">
      <c r="A24" s="576"/>
      <c r="B24" s="576"/>
      <c r="C24" s="576"/>
      <c r="D24" s="576"/>
      <c r="E24" s="576"/>
      <c r="N24" s="175" t="s">
        <v>598</v>
      </c>
      <c r="O24" s="362">
        <v>6</v>
      </c>
      <c r="P24" s="362">
        <v>2</v>
      </c>
      <c r="R24" s="380"/>
      <c r="T24" s="6"/>
    </row>
    <row r="25" spans="1:20" ht="14.25" customHeight="1">
      <c r="A25" s="576"/>
      <c r="B25" s="576"/>
      <c r="C25" s="576"/>
      <c r="D25" s="576"/>
      <c r="E25" s="576"/>
      <c r="N25" s="175" t="s">
        <v>599</v>
      </c>
      <c r="O25" s="362">
        <v>3</v>
      </c>
      <c r="P25" s="362">
        <v>1</v>
      </c>
      <c r="R25" s="380"/>
      <c r="T25" s="6"/>
    </row>
    <row r="26" spans="1:20">
      <c r="A26" s="576"/>
      <c r="B26" s="576"/>
      <c r="C26" s="576"/>
      <c r="D26" s="576"/>
      <c r="E26" s="576"/>
      <c r="N26" s="379" t="s">
        <v>150</v>
      </c>
      <c r="O26" s="364">
        <f>SUM(O4:O25)</f>
        <v>94000</v>
      </c>
      <c r="P26" s="364">
        <f>SUM(P4:P25)</f>
        <v>13976</v>
      </c>
      <c r="T26" s="380"/>
    </row>
    <row r="27" spans="1:20" s="171" customFormat="1">
      <c r="A27" s="576"/>
      <c r="B27" s="576"/>
      <c r="C27" s="576"/>
      <c r="D27" s="576"/>
      <c r="E27" s="576"/>
      <c r="N27" s="380"/>
      <c r="O27" s="362"/>
      <c r="P27" s="362"/>
    </row>
    <row r="28" spans="1:20">
      <c r="A28" s="576"/>
      <c r="B28" s="576"/>
      <c r="C28" s="576"/>
      <c r="D28" s="576"/>
      <c r="E28" s="576"/>
      <c r="N28" s="380"/>
      <c r="O28" s="362"/>
      <c r="P28" s="362"/>
    </row>
    <row r="29" spans="1:20" ht="129" customHeight="1">
      <c r="A29" s="576"/>
      <c r="B29" s="576"/>
      <c r="C29" s="576"/>
      <c r="D29" s="576"/>
      <c r="E29" s="576"/>
      <c r="N29" s="171"/>
      <c r="O29" s="171"/>
      <c r="P29" s="171"/>
    </row>
    <row r="30" spans="1:20" s="369" customFormat="1" ht="129" customHeight="1">
      <c r="A30" s="576"/>
      <c r="B30" s="576"/>
      <c r="C30" s="576"/>
      <c r="D30" s="576"/>
      <c r="E30" s="576"/>
      <c r="N30" s="171"/>
      <c r="O30" s="171"/>
      <c r="P30" s="171"/>
    </row>
    <row r="31" spans="1:20" ht="39" customHeight="1">
      <c r="A31" s="603" t="s">
        <v>602</v>
      </c>
      <c r="B31" s="603"/>
      <c r="C31" s="603"/>
      <c r="D31" s="29"/>
      <c r="E31" s="29"/>
      <c r="O31" s="359"/>
    </row>
    <row r="32" spans="1:20">
      <c r="A32" s="14" t="s">
        <v>609</v>
      </c>
      <c r="B32" s="15"/>
      <c r="C32" s="15"/>
      <c r="D32" s="15"/>
      <c r="E32" s="15"/>
    </row>
    <row r="33" spans="1:5" ht="38.25">
      <c r="A33" s="172" t="s">
        <v>36</v>
      </c>
      <c r="B33" s="173" t="s">
        <v>433</v>
      </c>
      <c r="C33" s="172" t="s">
        <v>434</v>
      </c>
      <c r="D33" s="29"/>
      <c r="E33" s="29"/>
    </row>
    <row r="34" spans="1:5">
      <c r="A34" s="175" t="s">
        <v>107</v>
      </c>
      <c r="B34" s="29">
        <v>14872</v>
      </c>
      <c r="C34" s="29">
        <v>1351</v>
      </c>
      <c r="D34" s="29"/>
      <c r="E34" s="29"/>
    </row>
    <row r="35" spans="1:5">
      <c r="A35" s="175" t="s">
        <v>108</v>
      </c>
      <c r="B35" s="29">
        <v>905</v>
      </c>
      <c r="C35" s="29">
        <v>77</v>
      </c>
      <c r="D35" s="29"/>
      <c r="E35" s="29"/>
    </row>
    <row r="36" spans="1:5">
      <c r="A36" s="175" t="s">
        <v>109</v>
      </c>
      <c r="B36" s="29">
        <v>418</v>
      </c>
      <c r="C36" s="29">
        <v>74</v>
      </c>
      <c r="D36" s="29"/>
      <c r="E36" s="29"/>
    </row>
    <row r="37" spans="1:5">
      <c r="A37" s="175" t="s">
        <v>110</v>
      </c>
      <c r="B37" s="29">
        <v>13102</v>
      </c>
      <c r="C37" s="29">
        <v>1853</v>
      </c>
      <c r="D37" s="29"/>
      <c r="E37" s="29"/>
    </row>
    <row r="38" spans="1:5">
      <c r="A38" s="175" t="s">
        <v>436</v>
      </c>
      <c r="B38" s="29">
        <v>277</v>
      </c>
      <c r="C38" s="29">
        <v>51</v>
      </c>
      <c r="D38" s="29"/>
      <c r="E38" s="29"/>
    </row>
    <row r="39" spans="1:5">
      <c r="A39" s="175" t="s">
        <v>111</v>
      </c>
      <c r="B39" s="29">
        <v>1566</v>
      </c>
      <c r="C39" s="29">
        <v>274</v>
      </c>
      <c r="D39" s="29"/>
      <c r="E39" s="29"/>
    </row>
    <row r="40" spans="1:5">
      <c r="A40" s="175" t="s">
        <v>112</v>
      </c>
      <c r="B40" s="29">
        <v>107</v>
      </c>
      <c r="C40" s="29">
        <v>22</v>
      </c>
      <c r="D40" s="29"/>
      <c r="E40" s="29"/>
    </row>
    <row r="41" spans="1:5">
      <c r="A41" s="175" t="s">
        <v>113</v>
      </c>
      <c r="B41" s="29">
        <v>196</v>
      </c>
      <c r="C41" s="29">
        <v>53</v>
      </c>
      <c r="D41" s="29"/>
      <c r="E41" s="29"/>
    </row>
    <row r="42" spans="1:5">
      <c r="A42" s="175" t="s">
        <v>437</v>
      </c>
      <c r="B42" s="29">
        <v>2489</v>
      </c>
      <c r="C42" s="29">
        <v>630</v>
      </c>
      <c r="D42" s="29"/>
      <c r="E42" s="29"/>
    </row>
    <row r="43" spans="1:5" s="380" customFormat="1">
      <c r="A43" s="175" t="s">
        <v>114</v>
      </c>
      <c r="B43" s="15">
        <v>143</v>
      </c>
      <c r="C43" s="15">
        <v>45</v>
      </c>
      <c r="D43" s="29"/>
      <c r="E43" s="29"/>
    </row>
    <row r="44" spans="1:5">
      <c r="A44" s="175" t="s">
        <v>115</v>
      </c>
      <c r="B44" s="29">
        <v>1576</v>
      </c>
      <c r="C44" s="29">
        <v>234</v>
      </c>
      <c r="D44" s="29"/>
      <c r="E44" s="29"/>
    </row>
    <row r="45" spans="1:5">
      <c r="A45" s="175" t="s">
        <v>438</v>
      </c>
      <c r="B45" s="29">
        <v>1056</v>
      </c>
      <c r="C45" s="29">
        <v>205</v>
      </c>
      <c r="D45" s="29"/>
      <c r="E45" s="29"/>
    </row>
    <row r="46" spans="1:5">
      <c r="A46" s="175" t="s">
        <v>116</v>
      </c>
      <c r="B46" s="29">
        <v>1165</v>
      </c>
      <c r="C46" s="15">
        <v>255</v>
      </c>
      <c r="D46" s="15"/>
      <c r="E46" s="15"/>
    </row>
    <row r="47" spans="1:5">
      <c r="A47" s="175" t="s">
        <v>439</v>
      </c>
      <c r="B47" s="29">
        <v>13716</v>
      </c>
      <c r="C47" s="29">
        <v>1945</v>
      </c>
      <c r="D47" s="15"/>
      <c r="E47" s="29"/>
    </row>
    <row r="48" spans="1:5">
      <c r="A48" s="175" t="s">
        <v>440</v>
      </c>
      <c r="B48" s="15">
        <v>459</v>
      </c>
      <c r="C48" s="15">
        <v>101</v>
      </c>
      <c r="D48" s="15"/>
      <c r="E48" s="15"/>
    </row>
    <row r="49" spans="1:19">
      <c r="A49" s="175" t="s">
        <v>117</v>
      </c>
      <c r="B49" s="29">
        <v>2612</v>
      </c>
      <c r="C49" s="15">
        <v>512</v>
      </c>
      <c r="D49" s="15"/>
      <c r="E49" s="15"/>
    </row>
    <row r="50" spans="1:19">
      <c r="A50" s="175" t="s">
        <v>118</v>
      </c>
      <c r="B50" s="29">
        <v>4469</v>
      </c>
      <c r="C50" s="15">
        <v>742</v>
      </c>
      <c r="D50" s="15"/>
      <c r="E50" s="15"/>
    </row>
    <row r="51" spans="1:19">
      <c r="A51" s="175" t="s">
        <v>119</v>
      </c>
      <c r="B51" s="29">
        <v>1509</v>
      </c>
      <c r="C51" s="15">
        <v>418</v>
      </c>
      <c r="D51" s="15"/>
      <c r="E51" s="15"/>
    </row>
    <row r="52" spans="1:19" s="380" customFormat="1">
      <c r="A52" s="175" t="s">
        <v>120</v>
      </c>
      <c r="B52" s="29">
        <v>1596</v>
      </c>
      <c r="C52" s="29">
        <v>186</v>
      </c>
      <c r="D52" s="15"/>
      <c r="E52" s="15"/>
    </row>
    <row r="53" spans="1:19" s="380" customFormat="1">
      <c r="A53" s="175" t="s">
        <v>121</v>
      </c>
      <c r="B53" s="15">
        <v>122</v>
      </c>
      <c r="C53" s="15">
        <v>42</v>
      </c>
      <c r="D53" s="15"/>
      <c r="E53" s="15"/>
    </row>
    <row r="54" spans="1:19" s="380" customFormat="1">
      <c r="A54" s="175" t="s">
        <v>122</v>
      </c>
      <c r="B54" s="29">
        <v>2623</v>
      </c>
      <c r="C54" s="15">
        <v>424</v>
      </c>
      <c r="D54" s="15"/>
      <c r="E54" s="15"/>
    </row>
    <row r="55" spans="1:19" s="380" customFormat="1">
      <c r="A55" s="175" t="s">
        <v>123</v>
      </c>
      <c r="B55" s="29">
        <v>23420</v>
      </c>
      <c r="C55" s="29">
        <v>3421</v>
      </c>
      <c r="D55" s="15"/>
      <c r="E55" s="15"/>
    </row>
    <row r="56" spans="1:19" s="380" customFormat="1">
      <c r="A56" s="175" t="s">
        <v>124</v>
      </c>
      <c r="B56" s="29">
        <v>1540</v>
      </c>
      <c r="C56" s="15">
        <v>250</v>
      </c>
      <c r="D56" s="15"/>
      <c r="E56" s="15"/>
    </row>
    <row r="57" spans="1:19" s="380" customFormat="1">
      <c r="A57" s="175" t="s">
        <v>125</v>
      </c>
      <c r="B57" s="29">
        <v>1377</v>
      </c>
      <c r="C57" s="15">
        <v>216</v>
      </c>
      <c r="D57" s="15"/>
      <c r="E57" s="15"/>
    </row>
    <row r="58" spans="1:19">
      <c r="A58" s="175" t="s">
        <v>611</v>
      </c>
      <c r="B58" s="29">
        <v>384</v>
      </c>
      <c r="C58" s="29">
        <v>91</v>
      </c>
      <c r="D58" s="15"/>
      <c r="E58" s="15"/>
      <c r="P58" s="380"/>
      <c r="Q58" s="380"/>
      <c r="R58" s="380"/>
      <c r="S58" s="380"/>
    </row>
    <row r="59" spans="1:19" s="380" customFormat="1">
      <c r="A59" s="175" t="s">
        <v>126</v>
      </c>
      <c r="B59" s="15">
        <v>84</v>
      </c>
      <c r="C59" s="15">
        <v>23</v>
      </c>
      <c r="D59" s="15"/>
      <c r="E59" s="15"/>
    </row>
    <row r="60" spans="1:19">
      <c r="A60" s="175" t="s">
        <v>127</v>
      </c>
      <c r="B60" s="29">
        <v>1313</v>
      </c>
      <c r="C60" s="15">
        <v>235</v>
      </c>
      <c r="D60" s="15"/>
      <c r="E60" s="15"/>
      <c r="P60" s="380"/>
      <c r="Q60" s="380"/>
      <c r="R60" s="380"/>
      <c r="S60" s="380"/>
    </row>
    <row r="61" spans="1:19" s="380" customFormat="1">
      <c r="A61" s="175" t="s">
        <v>612</v>
      </c>
      <c r="B61" s="29">
        <v>84</v>
      </c>
      <c r="C61" s="29">
        <v>23</v>
      </c>
      <c r="D61" s="15"/>
      <c r="E61" s="15"/>
    </row>
    <row r="62" spans="1:19">
      <c r="A62" s="175" t="s">
        <v>128</v>
      </c>
      <c r="B62" s="15">
        <v>427</v>
      </c>
      <c r="C62" s="15">
        <v>121</v>
      </c>
      <c r="D62" s="15"/>
      <c r="E62" s="15"/>
      <c r="P62" s="380"/>
      <c r="Q62" s="380"/>
      <c r="R62" s="380"/>
      <c r="S62" s="380"/>
    </row>
    <row r="63" spans="1:19" s="380" customFormat="1">
      <c r="A63" s="175" t="s">
        <v>610</v>
      </c>
      <c r="B63" s="15">
        <v>321</v>
      </c>
      <c r="C63" s="15">
        <v>80</v>
      </c>
      <c r="D63" s="15"/>
      <c r="E63" s="15"/>
    </row>
    <row r="64" spans="1:19">
      <c r="A64" s="175" t="s">
        <v>441</v>
      </c>
      <c r="B64" s="15">
        <v>72</v>
      </c>
      <c r="C64" s="15">
        <v>22</v>
      </c>
      <c r="D64" s="15"/>
      <c r="E64" s="15"/>
      <c r="P64" s="380"/>
      <c r="Q64" s="380"/>
      <c r="R64" s="380"/>
      <c r="S64" s="380"/>
    </row>
    <row r="65" spans="1:19">
      <c r="A65" s="176" t="s">
        <v>435</v>
      </c>
      <c r="B65" s="174">
        <f>SUM(B34:B64)</f>
        <v>94000</v>
      </c>
      <c r="C65" s="174">
        <f>SUM(C34:C64)</f>
        <v>13976</v>
      </c>
      <c r="D65" s="356"/>
      <c r="E65" s="356"/>
      <c r="P65" s="380"/>
      <c r="Q65" s="380"/>
      <c r="R65" s="380"/>
      <c r="S65" s="380"/>
    </row>
    <row r="66" spans="1:19">
      <c r="B66" s="6"/>
      <c r="C66" s="6"/>
      <c r="D66" s="6"/>
      <c r="E66" s="6"/>
      <c r="P66" s="380"/>
      <c r="Q66" s="380"/>
      <c r="R66" s="380"/>
      <c r="S66" s="380"/>
    </row>
    <row r="67" spans="1:19">
      <c r="A67" s="241" t="s">
        <v>459</v>
      </c>
      <c r="B67" s="274"/>
    </row>
    <row r="69" spans="1:19">
      <c r="A69" s="32" t="s">
        <v>295</v>
      </c>
      <c r="B69" s="32"/>
    </row>
    <row r="70" spans="1:19">
      <c r="A70" s="32" t="s">
        <v>297</v>
      </c>
      <c r="B70" s="32"/>
    </row>
  </sheetData>
  <sheetProtection algorithmName="SHA-512" hashValue="RQyAc36jBHTGsfC+zgEL2KxXwIblOrZag+vuIsMJtZgP6jV+fhbEEsLFPm3v9Y0K5ufC1DyRc6AXix987RthfA==" saltValue="xS5Bbc7p9fFBjzbkM3atVA==" spinCount="100000" sheet="1" objects="1" scenarios="1"/>
  <mergeCells count="6">
    <mergeCell ref="N1:P1"/>
    <mergeCell ref="A31:C31"/>
    <mergeCell ref="A1:E1"/>
    <mergeCell ref="B3:C3"/>
    <mergeCell ref="D3:E3"/>
    <mergeCell ref="A22:E30"/>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zoomScale="80" zoomScaleNormal="80" workbookViewId="0">
      <selection sqref="A1:F1"/>
    </sheetView>
  </sheetViews>
  <sheetFormatPr baseColWidth="10" defaultRowHeight="15"/>
  <cols>
    <col min="1" max="1" width="16.28515625" customWidth="1"/>
    <col min="2" max="2" width="14.5703125" customWidth="1"/>
    <col min="3" max="6" width="14.7109375" customWidth="1"/>
    <col min="8" max="8" width="13" customWidth="1"/>
    <col min="9" max="9" width="11.42578125" style="317"/>
    <col min="12" max="12" width="11.42578125" style="446"/>
    <col min="13" max="13" width="11.42578125" style="317"/>
    <col min="15" max="15" width="11.42578125" style="368"/>
    <col min="16" max="16" width="11.42578125" style="446"/>
  </cols>
  <sheetData>
    <row r="1" spans="1:21" ht="53.25" customHeight="1">
      <c r="A1" s="607" t="s">
        <v>465</v>
      </c>
      <c r="B1" s="607"/>
      <c r="C1" s="607"/>
      <c r="D1" s="607"/>
      <c r="E1" s="607"/>
      <c r="F1" s="607"/>
    </row>
    <row r="2" spans="1:21" ht="30" customHeight="1">
      <c r="A2" s="20" t="s">
        <v>87</v>
      </c>
      <c r="B2" s="154" t="s">
        <v>88</v>
      </c>
      <c r="C2" s="154" t="s">
        <v>89</v>
      </c>
      <c r="D2" s="156" t="s">
        <v>366</v>
      </c>
      <c r="E2" s="156" t="s">
        <v>365</v>
      </c>
      <c r="F2" s="155" t="s">
        <v>466</v>
      </c>
    </row>
    <row r="3" spans="1:21" ht="15" customHeight="1">
      <c r="A3" s="23">
        <v>44927</v>
      </c>
      <c r="B3" s="25">
        <v>11611</v>
      </c>
      <c r="C3" s="25">
        <v>11668</v>
      </c>
      <c r="D3" s="25">
        <v>10700</v>
      </c>
      <c r="E3" s="184">
        <v>12579</v>
      </c>
      <c r="F3" s="24">
        <v>23279</v>
      </c>
      <c r="G3" s="6"/>
    </row>
    <row r="4" spans="1:21" ht="15" customHeight="1">
      <c r="A4" s="23">
        <v>44958</v>
      </c>
      <c r="B4" s="347">
        <v>10255</v>
      </c>
      <c r="C4" s="347">
        <v>9950</v>
      </c>
      <c r="D4" s="25">
        <v>9608</v>
      </c>
      <c r="E4" s="184">
        <v>10597</v>
      </c>
      <c r="F4" s="24">
        <v>20205</v>
      </c>
      <c r="G4" s="6"/>
    </row>
    <row r="5" spans="1:21">
      <c r="A5" s="23">
        <v>44986</v>
      </c>
      <c r="B5" s="25">
        <v>13428</v>
      </c>
      <c r="C5" s="25">
        <v>12050</v>
      </c>
      <c r="D5" s="185">
        <v>12079</v>
      </c>
      <c r="E5" s="284">
        <v>13399</v>
      </c>
      <c r="F5" s="24">
        <v>25478</v>
      </c>
      <c r="G5" s="6"/>
    </row>
    <row r="6" spans="1:21">
      <c r="A6" s="23">
        <v>45017</v>
      </c>
      <c r="B6" s="183">
        <v>10579</v>
      </c>
      <c r="C6" s="183">
        <v>9770</v>
      </c>
      <c r="D6" s="464">
        <v>9713</v>
      </c>
      <c r="E6" s="464">
        <v>10636</v>
      </c>
      <c r="F6" s="128">
        <v>20349</v>
      </c>
      <c r="G6" s="6"/>
    </row>
    <row r="7" spans="1:21">
      <c r="A7" s="23">
        <v>45047</v>
      </c>
      <c r="B7" s="185"/>
      <c r="C7" s="185"/>
      <c r="D7" s="185"/>
      <c r="E7" s="185"/>
      <c r="F7" s="457"/>
      <c r="G7" s="6"/>
      <c r="S7" s="125"/>
      <c r="T7" s="125"/>
      <c r="U7" s="125"/>
    </row>
    <row r="8" spans="1:21">
      <c r="A8" s="23">
        <v>45078</v>
      </c>
      <c r="B8" s="185"/>
      <c r="C8" s="185"/>
      <c r="D8" s="185"/>
      <c r="E8" s="185"/>
      <c r="F8" s="24"/>
      <c r="G8" s="6"/>
      <c r="S8" s="125"/>
      <c r="T8" s="125"/>
      <c r="U8" s="125"/>
    </row>
    <row r="9" spans="1:21">
      <c r="A9" s="23">
        <v>45108</v>
      </c>
      <c r="B9" s="185"/>
      <c r="C9" s="185"/>
      <c r="D9" s="185"/>
      <c r="E9" s="185"/>
      <c r="F9" s="24"/>
      <c r="S9" s="125"/>
      <c r="T9" s="125"/>
      <c r="U9" s="125"/>
    </row>
    <row r="10" spans="1:21" s="275" customFormat="1">
      <c r="A10" s="23">
        <v>45139</v>
      </c>
      <c r="B10" s="185"/>
      <c r="C10" s="185"/>
      <c r="D10" s="185"/>
      <c r="E10" s="185"/>
      <c r="F10" s="24"/>
      <c r="I10" s="317"/>
      <c r="L10" s="446"/>
      <c r="M10" s="317"/>
      <c r="O10" s="368"/>
      <c r="P10" s="446"/>
      <c r="S10" s="125"/>
      <c r="T10" s="125"/>
      <c r="U10" s="125"/>
    </row>
    <row r="11" spans="1:21" s="282" customFormat="1">
      <c r="A11" s="23">
        <v>45170</v>
      </c>
      <c r="B11" s="185"/>
      <c r="C11" s="185"/>
      <c r="D11" s="25"/>
      <c r="E11" s="25"/>
      <c r="F11" s="24"/>
      <c r="I11" s="317"/>
      <c r="L11" s="446"/>
      <c r="M11" s="317"/>
      <c r="O11" s="368"/>
      <c r="P11" s="446"/>
      <c r="S11" s="125"/>
      <c r="T11" s="125"/>
      <c r="U11" s="125"/>
    </row>
    <row r="12" spans="1:21" s="282" customFormat="1">
      <c r="A12" s="23">
        <v>45200</v>
      </c>
      <c r="B12" s="25"/>
      <c r="C12" s="25"/>
      <c r="D12" s="25"/>
      <c r="E12" s="284"/>
      <c r="F12" s="24"/>
      <c r="I12" s="317"/>
      <c r="L12" s="446"/>
      <c r="M12" s="317"/>
      <c r="O12" s="368"/>
      <c r="P12" s="446"/>
      <c r="S12" s="125"/>
      <c r="T12" s="125"/>
      <c r="U12" s="125"/>
    </row>
    <row r="13" spans="1:21" s="282" customFormat="1">
      <c r="A13" s="23">
        <v>45231</v>
      </c>
      <c r="B13" s="25"/>
      <c r="C13" s="25"/>
      <c r="D13" s="25"/>
      <c r="E13" s="25"/>
      <c r="F13" s="24"/>
      <c r="I13" s="317"/>
      <c r="L13" s="446"/>
      <c r="M13" s="317"/>
      <c r="O13" s="368"/>
      <c r="P13" s="446"/>
      <c r="S13" s="125"/>
      <c r="T13" s="125"/>
      <c r="U13" s="125"/>
    </row>
    <row r="14" spans="1:21" s="282" customFormat="1">
      <c r="A14" s="23">
        <v>45261</v>
      </c>
      <c r="B14" s="25"/>
      <c r="C14" s="25"/>
      <c r="D14" s="25"/>
      <c r="E14" s="25"/>
      <c r="F14" s="24"/>
      <c r="I14" s="317"/>
      <c r="L14" s="446"/>
      <c r="M14" s="317"/>
      <c r="O14" s="368"/>
      <c r="P14" s="446"/>
      <c r="S14" s="125"/>
      <c r="T14" s="125"/>
      <c r="U14" s="125"/>
    </row>
    <row r="15" spans="1:21" s="368" customFormat="1" ht="15" customHeight="1">
      <c r="A15" s="608" t="s">
        <v>760</v>
      </c>
      <c r="B15" s="608"/>
      <c r="C15" s="608"/>
      <c r="D15" s="608"/>
      <c r="E15" s="608"/>
      <c r="F15" s="608"/>
      <c r="L15" s="446"/>
      <c r="P15" s="446"/>
      <c r="S15" s="125"/>
      <c r="T15" s="125"/>
      <c r="U15" s="125"/>
    </row>
    <row r="16" spans="1:21" ht="15" customHeight="1">
      <c r="A16" s="608"/>
      <c r="B16" s="608"/>
      <c r="C16" s="608"/>
      <c r="D16" s="608"/>
      <c r="E16" s="608"/>
      <c r="F16" s="608"/>
      <c r="G16" s="6"/>
      <c r="H16" s="6"/>
      <c r="I16" s="151"/>
    </row>
    <row r="17" spans="1:24">
      <c r="A17" s="608"/>
      <c r="B17" s="608"/>
      <c r="C17" s="608"/>
      <c r="D17" s="608"/>
      <c r="E17" s="608"/>
      <c r="F17" s="608"/>
      <c r="G17" s="151"/>
      <c r="H17" s="151"/>
      <c r="I17" s="151"/>
    </row>
    <row r="18" spans="1:24" ht="18" customHeight="1">
      <c r="A18" s="608"/>
      <c r="B18" s="608"/>
      <c r="C18" s="608"/>
      <c r="D18" s="608"/>
      <c r="E18" s="608"/>
      <c r="F18" s="608"/>
      <c r="G18" s="151"/>
      <c r="H18" s="607" t="s">
        <v>467</v>
      </c>
      <c r="I18" s="607"/>
      <c r="J18" s="607"/>
      <c r="K18" s="607"/>
      <c r="L18" s="607"/>
      <c r="M18" s="607"/>
      <c r="N18" s="607"/>
      <c r="O18" s="607"/>
      <c r="P18" s="607"/>
      <c r="Q18" s="607"/>
      <c r="R18" s="607"/>
      <c r="S18" s="607"/>
      <c r="T18" s="607"/>
      <c r="U18" s="607"/>
      <c r="V18" s="607"/>
      <c r="W18" s="607"/>
      <c r="X18" s="607"/>
    </row>
    <row r="19" spans="1:24" ht="42.75" customHeight="1">
      <c r="A19" s="608"/>
      <c r="B19" s="608"/>
      <c r="C19" s="608"/>
      <c r="D19" s="608"/>
      <c r="E19" s="608"/>
      <c r="F19" s="608"/>
      <c r="G19" s="6"/>
      <c r="H19" s="22" t="s">
        <v>87</v>
      </c>
      <c r="I19" s="20" t="s">
        <v>468</v>
      </c>
      <c r="J19" s="19" t="s">
        <v>534</v>
      </c>
      <c r="K19" s="20" t="s">
        <v>667</v>
      </c>
      <c r="L19" s="19" t="s">
        <v>719</v>
      </c>
      <c r="M19" s="20" t="s">
        <v>535</v>
      </c>
      <c r="N19" s="19" t="s">
        <v>668</v>
      </c>
      <c r="O19" s="20" t="s">
        <v>720</v>
      </c>
      <c r="P19" s="19" t="s">
        <v>721</v>
      </c>
      <c r="V19" s="157"/>
    </row>
    <row r="20" spans="1:24" ht="27.75" customHeight="1">
      <c r="A20" s="608"/>
      <c r="B20" s="608"/>
      <c r="C20" s="608"/>
      <c r="D20" s="608"/>
      <c r="E20" s="608"/>
      <c r="F20" s="608"/>
      <c r="H20" s="23" t="s">
        <v>529</v>
      </c>
      <c r="I20" s="25">
        <v>28756</v>
      </c>
      <c r="J20" s="25">
        <v>13141</v>
      </c>
      <c r="K20" s="25">
        <v>23716</v>
      </c>
      <c r="L20" s="24">
        <v>23279</v>
      </c>
      <c r="M20" s="277">
        <f>((J20-I20)/I20)*100</f>
        <v>-54.301710947280569</v>
      </c>
      <c r="N20" s="277">
        <f>((K20-J20)/J20)*100</f>
        <v>80.473327752834649</v>
      </c>
      <c r="O20" s="277">
        <f>((K20-I20)/I20)*100</f>
        <v>-17.526777020447906</v>
      </c>
      <c r="P20" s="277">
        <f>((L20-K20)/K20)*100</f>
        <v>-1.8426378815989206</v>
      </c>
      <c r="V20" s="157"/>
    </row>
    <row r="21" spans="1:24">
      <c r="A21" s="608"/>
      <c r="B21" s="608"/>
      <c r="C21" s="608"/>
      <c r="D21" s="608"/>
      <c r="E21" s="608"/>
      <c r="F21" s="608"/>
      <c r="H21" s="23" t="s">
        <v>73</v>
      </c>
      <c r="I21" s="25">
        <v>26145</v>
      </c>
      <c r="J21" s="347">
        <v>13255</v>
      </c>
      <c r="K21" s="25">
        <v>23328</v>
      </c>
      <c r="L21" s="24">
        <v>20205</v>
      </c>
      <c r="M21" s="277">
        <f t="shared" ref="M21:M31" si="0">((J21-I21)/I21)*100</f>
        <v>-49.301969783897491</v>
      </c>
      <c r="N21" s="277">
        <f t="shared" ref="N21:N31" si="1">((K21-J21)/J21)*100</f>
        <v>75.993964541682374</v>
      </c>
      <c r="O21" s="277">
        <f t="shared" ref="O21:O31" si="2">((K21-I21)/I21)*100</f>
        <v>-10.774526678141136</v>
      </c>
      <c r="P21" s="277">
        <f>((L21-K21)/K21)*100</f>
        <v>-13.387345679012347</v>
      </c>
      <c r="V21" s="157"/>
    </row>
    <row r="22" spans="1:24">
      <c r="A22" s="608"/>
      <c r="B22" s="608"/>
      <c r="C22" s="608"/>
      <c r="D22" s="608"/>
      <c r="E22" s="608"/>
      <c r="F22" s="608"/>
      <c r="H22" s="23" t="s">
        <v>74</v>
      </c>
      <c r="I22" s="25">
        <v>19538</v>
      </c>
      <c r="J22" s="25">
        <v>17198</v>
      </c>
      <c r="K22" s="25">
        <v>33869</v>
      </c>
      <c r="L22" s="24">
        <v>25478</v>
      </c>
      <c r="M22" s="277">
        <f t="shared" si="0"/>
        <v>-11.976660866004709</v>
      </c>
      <c r="N22" s="277">
        <f t="shared" si="1"/>
        <v>96.93569019653448</v>
      </c>
      <c r="O22" s="277">
        <f t="shared" si="2"/>
        <v>73.349370457569862</v>
      </c>
      <c r="P22" s="277">
        <f>((L22-K22)/K22)*100</f>
        <v>-24.774867873276449</v>
      </c>
    </row>
    <row r="23" spans="1:24">
      <c r="A23" s="608"/>
      <c r="B23" s="608"/>
      <c r="C23" s="608"/>
      <c r="D23" s="608"/>
      <c r="E23" s="608"/>
      <c r="F23" s="608"/>
      <c r="G23" s="10"/>
      <c r="H23" s="23" t="s">
        <v>75</v>
      </c>
      <c r="I23" s="25">
        <v>6497</v>
      </c>
      <c r="J23" s="373">
        <v>15787</v>
      </c>
      <c r="K23" s="25">
        <v>27848</v>
      </c>
      <c r="L23" s="128">
        <v>20349</v>
      </c>
      <c r="M23" s="277">
        <f t="shared" si="0"/>
        <v>142.98907187932892</v>
      </c>
      <c r="N23" s="277">
        <f t="shared" si="1"/>
        <v>76.39830240070944</v>
      </c>
      <c r="O23" s="277">
        <f t="shared" si="2"/>
        <v>328.62859781437589</v>
      </c>
      <c r="P23" s="277">
        <v>-26.9</v>
      </c>
    </row>
    <row r="24" spans="1:24">
      <c r="A24" s="608"/>
      <c r="B24" s="608"/>
      <c r="C24" s="608"/>
      <c r="D24" s="608"/>
      <c r="E24" s="608"/>
      <c r="F24" s="608"/>
      <c r="G24" s="6"/>
      <c r="H24" s="23" t="s">
        <v>76</v>
      </c>
      <c r="I24" s="25">
        <v>7911</v>
      </c>
      <c r="J24" s="25">
        <v>16667</v>
      </c>
      <c r="K24" s="25">
        <v>25044</v>
      </c>
      <c r="L24" s="457"/>
      <c r="M24" s="277">
        <f t="shared" si="0"/>
        <v>110.68132979395777</v>
      </c>
      <c r="N24" s="277">
        <f t="shared" si="1"/>
        <v>50.260994780104397</v>
      </c>
      <c r="O24" s="277">
        <f t="shared" si="2"/>
        <v>216.57186196435342</v>
      </c>
      <c r="P24" s="277"/>
    </row>
    <row r="25" spans="1:24">
      <c r="A25" s="608"/>
      <c r="B25" s="608"/>
      <c r="C25" s="608"/>
      <c r="D25" s="608"/>
      <c r="E25" s="608"/>
      <c r="F25" s="608"/>
      <c r="G25" s="6"/>
      <c r="H25" s="23" t="s">
        <v>77</v>
      </c>
      <c r="I25" s="25">
        <v>12822</v>
      </c>
      <c r="J25" s="25">
        <v>20255</v>
      </c>
      <c r="K25" s="25">
        <v>29831</v>
      </c>
      <c r="L25" s="24"/>
      <c r="M25" s="277">
        <f t="shared" si="0"/>
        <v>57.970675401653402</v>
      </c>
      <c r="N25" s="277">
        <f t="shared" si="1"/>
        <v>47.277215502345101</v>
      </c>
      <c r="O25" s="277">
        <f t="shared" si="2"/>
        <v>132.65481204180315</v>
      </c>
      <c r="P25" s="277"/>
    </row>
    <row r="26" spans="1:24">
      <c r="A26" s="608"/>
      <c r="B26" s="608"/>
      <c r="C26" s="608"/>
      <c r="D26" s="608"/>
      <c r="E26" s="608"/>
      <c r="F26" s="608"/>
      <c r="G26" s="6"/>
      <c r="H26" s="23" t="s">
        <v>78</v>
      </c>
      <c r="I26" s="25">
        <v>17983</v>
      </c>
      <c r="J26" s="25">
        <v>21609</v>
      </c>
      <c r="K26" s="25">
        <v>27939</v>
      </c>
      <c r="L26" s="24"/>
      <c r="M26" s="277">
        <f t="shared" si="0"/>
        <v>20.163487738419619</v>
      </c>
      <c r="N26" s="277">
        <f t="shared" si="1"/>
        <v>29.293349993058449</v>
      </c>
      <c r="O26" s="277">
        <f t="shared" si="2"/>
        <v>55.363398765500747</v>
      </c>
      <c r="P26" s="277"/>
    </row>
    <row r="27" spans="1:24">
      <c r="A27" s="608"/>
      <c r="B27" s="608"/>
      <c r="C27" s="608"/>
      <c r="D27" s="608"/>
      <c r="E27" s="608"/>
      <c r="F27" s="608"/>
      <c r="H27" s="23" t="s">
        <v>79</v>
      </c>
      <c r="I27" s="25">
        <v>15247</v>
      </c>
      <c r="J27" s="284">
        <v>21847</v>
      </c>
      <c r="K27" s="25">
        <v>27729</v>
      </c>
      <c r="L27" s="24"/>
      <c r="M27" s="277">
        <f t="shared" si="0"/>
        <v>43.287204040139045</v>
      </c>
      <c r="N27" s="277">
        <f t="shared" si="1"/>
        <v>26.923605071634547</v>
      </c>
      <c r="O27" s="277">
        <f t="shared" si="2"/>
        <v>81.865284974093271</v>
      </c>
      <c r="P27" s="277"/>
    </row>
    <row r="28" spans="1:24">
      <c r="A28" s="608"/>
      <c r="B28" s="608"/>
      <c r="C28" s="608"/>
      <c r="D28" s="608"/>
      <c r="E28" s="608"/>
      <c r="F28" s="608"/>
      <c r="H28" s="23" t="s">
        <v>80</v>
      </c>
      <c r="I28" s="25">
        <v>17475</v>
      </c>
      <c r="J28" s="284">
        <v>27151</v>
      </c>
      <c r="K28" s="25">
        <v>27621</v>
      </c>
      <c r="L28" s="24"/>
      <c r="M28" s="277">
        <f t="shared" si="0"/>
        <v>55.370529327610875</v>
      </c>
      <c r="N28" s="277">
        <f t="shared" si="1"/>
        <v>1.7310596294795773</v>
      </c>
      <c r="O28" s="277">
        <f t="shared" si="2"/>
        <v>58.06008583690987</v>
      </c>
      <c r="P28" s="277"/>
    </row>
    <row r="29" spans="1:24">
      <c r="H29" s="23" t="s">
        <v>81</v>
      </c>
      <c r="I29" s="25">
        <v>17219</v>
      </c>
      <c r="J29" s="284">
        <v>28216</v>
      </c>
      <c r="K29" s="25">
        <v>28568</v>
      </c>
      <c r="L29" s="24"/>
      <c r="M29" s="277">
        <f t="shared" si="0"/>
        <v>63.865497415645514</v>
      </c>
      <c r="N29" s="277">
        <f t="shared" si="1"/>
        <v>1.2475191380776864</v>
      </c>
      <c r="O29" s="277">
        <f t="shared" si="2"/>
        <v>65.909750856611879</v>
      </c>
      <c r="P29" s="277"/>
    </row>
    <row r="30" spans="1:24">
      <c r="H30" s="23" t="s">
        <v>82</v>
      </c>
      <c r="I30" s="25">
        <v>16755</v>
      </c>
      <c r="J30" s="284">
        <v>33300</v>
      </c>
      <c r="K30" s="25">
        <v>27039</v>
      </c>
      <c r="L30" s="24"/>
      <c r="M30" s="277">
        <f t="shared" si="0"/>
        <v>98.74664279319606</v>
      </c>
      <c r="N30" s="277">
        <f t="shared" si="1"/>
        <v>-18.801801801801801</v>
      </c>
      <c r="O30" s="277">
        <f t="shared" si="2"/>
        <v>61.378692927484337</v>
      </c>
      <c r="P30" s="277"/>
    </row>
    <row r="31" spans="1:24">
      <c r="H31" s="127" t="s">
        <v>83</v>
      </c>
      <c r="I31" s="183">
        <v>15429</v>
      </c>
      <c r="J31" s="125">
        <v>26037</v>
      </c>
      <c r="K31" s="25">
        <v>24862</v>
      </c>
      <c r="L31" s="128"/>
      <c r="M31" s="277">
        <f t="shared" si="0"/>
        <v>68.753645732062992</v>
      </c>
      <c r="N31" s="277">
        <f t="shared" si="1"/>
        <v>-4.5128086953182009</v>
      </c>
      <c r="O31" s="277">
        <f t="shared" si="2"/>
        <v>61.138116533799987</v>
      </c>
      <c r="P31" s="277"/>
    </row>
    <row r="33" spans="1:22" ht="15" customHeight="1">
      <c r="C33" s="32"/>
      <c r="D33" s="32"/>
      <c r="E33" s="32"/>
      <c r="H33" s="580" t="s">
        <v>761</v>
      </c>
      <c r="I33" s="581"/>
      <c r="J33" s="581"/>
      <c r="K33" s="581"/>
      <c r="L33" s="581"/>
      <c r="M33" s="581"/>
      <c r="N33" s="581"/>
      <c r="O33" s="581"/>
      <c r="P33" s="581"/>
      <c r="Q33" s="581"/>
      <c r="R33" s="581"/>
      <c r="S33" s="581"/>
      <c r="T33" s="581"/>
      <c r="U33" s="581"/>
      <c r="V33" s="581"/>
    </row>
    <row r="34" spans="1:22">
      <c r="H34" s="581"/>
      <c r="I34" s="581"/>
      <c r="J34" s="581"/>
      <c r="K34" s="581"/>
      <c r="L34" s="581"/>
      <c r="M34" s="581"/>
      <c r="N34" s="581"/>
      <c r="O34" s="581"/>
      <c r="P34" s="581"/>
      <c r="Q34" s="581"/>
      <c r="R34" s="581"/>
      <c r="S34" s="581"/>
      <c r="T34" s="581"/>
      <c r="U34" s="581"/>
      <c r="V34" s="581"/>
    </row>
    <row r="35" spans="1:22">
      <c r="H35" s="581"/>
      <c r="I35" s="581"/>
      <c r="J35" s="581"/>
      <c r="K35" s="581"/>
      <c r="L35" s="581"/>
      <c r="M35" s="581"/>
      <c r="N35" s="581"/>
      <c r="O35" s="581"/>
      <c r="P35" s="581"/>
      <c r="Q35" s="581"/>
      <c r="R35" s="581"/>
      <c r="S35" s="581"/>
      <c r="T35" s="581"/>
      <c r="U35" s="581"/>
      <c r="V35" s="581"/>
    </row>
    <row r="36" spans="1:22">
      <c r="H36" s="581"/>
      <c r="I36" s="581"/>
      <c r="J36" s="581"/>
      <c r="K36" s="581"/>
      <c r="L36" s="581"/>
      <c r="M36" s="581"/>
      <c r="N36" s="581"/>
      <c r="O36" s="581"/>
      <c r="P36" s="581"/>
      <c r="Q36" s="581"/>
      <c r="R36" s="581"/>
      <c r="S36" s="581"/>
      <c r="T36" s="581"/>
      <c r="U36" s="581"/>
      <c r="V36" s="581"/>
    </row>
    <row r="37" spans="1:22">
      <c r="H37" s="581"/>
      <c r="I37" s="581"/>
      <c r="J37" s="581"/>
      <c r="K37" s="581"/>
      <c r="L37" s="581"/>
      <c r="M37" s="581"/>
      <c r="N37" s="581"/>
      <c r="O37" s="581"/>
      <c r="P37" s="581"/>
      <c r="Q37" s="581"/>
      <c r="R37" s="581"/>
      <c r="S37" s="581"/>
      <c r="T37" s="581"/>
      <c r="U37" s="581"/>
      <c r="V37" s="581"/>
    </row>
    <row r="38" spans="1:22">
      <c r="H38" s="581"/>
      <c r="I38" s="581"/>
      <c r="J38" s="581"/>
      <c r="K38" s="581"/>
      <c r="L38" s="581"/>
      <c r="M38" s="581"/>
      <c r="N38" s="581"/>
      <c r="O38" s="581"/>
      <c r="P38" s="581"/>
      <c r="Q38" s="581"/>
      <c r="R38" s="581"/>
      <c r="S38" s="581"/>
      <c r="T38" s="581"/>
      <c r="U38" s="581"/>
      <c r="V38" s="581"/>
    </row>
    <row r="39" spans="1:22">
      <c r="H39" s="581"/>
      <c r="I39" s="581"/>
      <c r="J39" s="581"/>
      <c r="K39" s="581"/>
      <c r="L39" s="581"/>
      <c r="M39" s="581"/>
      <c r="N39" s="581"/>
      <c r="O39" s="581"/>
      <c r="P39" s="581"/>
      <c r="Q39" s="581"/>
      <c r="R39" s="581"/>
      <c r="S39" s="581"/>
      <c r="T39" s="581"/>
      <c r="U39" s="581"/>
      <c r="V39" s="581"/>
    </row>
    <row r="40" spans="1:22">
      <c r="H40" s="581"/>
      <c r="I40" s="581"/>
      <c r="J40" s="581"/>
      <c r="K40" s="581"/>
      <c r="L40" s="581"/>
      <c r="M40" s="581"/>
      <c r="N40" s="581"/>
      <c r="O40" s="581"/>
      <c r="P40" s="581"/>
      <c r="Q40" s="581"/>
      <c r="R40" s="581"/>
      <c r="S40" s="581"/>
      <c r="T40" s="581"/>
      <c r="U40" s="581"/>
      <c r="V40" s="581"/>
    </row>
    <row r="41" spans="1:22">
      <c r="H41" s="581"/>
      <c r="I41" s="581"/>
      <c r="J41" s="581"/>
      <c r="K41" s="581"/>
      <c r="L41" s="581"/>
      <c r="M41" s="581"/>
      <c r="N41" s="581"/>
      <c r="O41" s="581"/>
      <c r="P41" s="581"/>
      <c r="Q41" s="581"/>
      <c r="R41" s="581"/>
      <c r="S41" s="581"/>
      <c r="T41" s="581"/>
      <c r="U41" s="581"/>
      <c r="V41" s="581"/>
    </row>
    <row r="42" spans="1:22">
      <c r="I42" s="6"/>
      <c r="N42" s="6"/>
      <c r="O42" s="6"/>
      <c r="P42" s="6"/>
    </row>
    <row r="43" spans="1:22">
      <c r="H43" s="6"/>
      <c r="I43" s="6"/>
      <c r="J43" s="6"/>
      <c r="K43" s="6"/>
      <c r="L43" s="6"/>
      <c r="M43" s="6"/>
      <c r="N43" s="6"/>
      <c r="O43" s="6"/>
      <c r="P43" s="6"/>
      <c r="Q43" s="6"/>
    </row>
    <row r="44" spans="1:22">
      <c r="Q44" s="6"/>
    </row>
    <row r="46" spans="1:22">
      <c r="A46" s="241" t="s">
        <v>459</v>
      </c>
    </row>
    <row r="48" spans="1:22">
      <c r="A48" s="32" t="s">
        <v>96</v>
      </c>
      <c r="B48" s="32" t="s">
        <v>469</v>
      </c>
    </row>
    <row r="49" spans="1:9">
      <c r="A49" s="32" t="s">
        <v>98</v>
      </c>
      <c r="B49" s="32" t="s">
        <v>40</v>
      </c>
    </row>
    <row r="55" spans="1:9">
      <c r="I55" s="368"/>
    </row>
    <row r="56" spans="1:9">
      <c r="I56" s="368"/>
    </row>
    <row r="57" spans="1:9">
      <c r="I57" s="368"/>
    </row>
  </sheetData>
  <sheetProtection algorithmName="SHA-512" hashValue="E9G2hDV8W2nU4wqbzXqLJ4PrL6ODP5qNc1bXVu4ba8/ylfxfRpJnQJsYGAS/LXDkz4Q4KOqL5+wuVsZaKUKj7Q==" saltValue="GJHpgeFVzDd9vpgSDDbO+Q==" spinCount="100000" sheet="1" objects="1" scenarios="1"/>
  <mergeCells count="4">
    <mergeCell ref="A1:F1"/>
    <mergeCell ref="H33:V41"/>
    <mergeCell ref="A15:F28"/>
    <mergeCell ref="H18:X18"/>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sqref="A1:H1"/>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99" t="s">
        <v>759</v>
      </c>
      <c r="B1" s="599"/>
      <c r="C1" s="599"/>
      <c r="D1" s="599"/>
      <c r="E1" s="599"/>
      <c r="F1" s="599"/>
      <c r="G1" s="599"/>
      <c r="H1" s="599"/>
    </row>
    <row r="2" spans="1:24" ht="30.75" customHeight="1">
      <c r="A2" s="54" t="s">
        <v>87</v>
      </c>
      <c r="B2" s="53" t="s">
        <v>100</v>
      </c>
      <c r="C2" s="54" t="s">
        <v>104</v>
      </c>
      <c r="D2" s="53" t="s">
        <v>102</v>
      </c>
      <c r="E2" s="54" t="s">
        <v>101</v>
      </c>
      <c r="F2" s="53" t="s">
        <v>103</v>
      </c>
      <c r="G2" s="54" t="s">
        <v>131</v>
      </c>
      <c r="H2" s="55" t="s">
        <v>132</v>
      </c>
    </row>
    <row r="3" spans="1:24">
      <c r="A3" s="177" t="s">
        <v>756</v>
      </c>
      <c r="B3" s="125">
        <v>629</v>
      </c>
      <c r="C3" s="125">
        <v>603</v>
      </c>
      <c r="D3" s="125">
        <v>1386</v>
      </c>
      <c r="E3" s="125">
        <v>2428</v>
      </c>
      <c r="F3" s="125">
        <v>6406</v>
      </c>
      <c r="G3" s="125">
        <v>8897</v>
      </c>
      <c r="H3" s="128">
        <f>SUM(B3:G3)</f>
        <v>20349</v>
      </c>
      <c r="N3" s="6"/>
      <c r="O3" s="6"/>
      <c r="P3" s="6"/>
      <c r="Q3" s="6"/>
      <c r="R3" s="6"/>
      <c r="S3" s="6"/>
      <c r="T3" s="6"/>
      <c r="U3" s="6"/>
      <c r="V3" s="6"/>
      <c r="W3" s="6"/>
    </row>
    <row r="4" spans="1:24">
      <c r="A4" s="56"/>
      <c r="C4" s="6"/>
      <c r="D4" s="6"/>
      <c r="E4" s="6"/>
      <c r="F4" s="6"/>
      <c r="G4" s="6"/>
      <c r="J4" s="317"/>
      <c r="K4" s="317"/>
      <c r="L4" s="317"/>
      <c r="M4" s="317"/>
      <c r="N4" s="317"/>
      <c r="O4" s="6"/>
      <c r="P4" s="6"/>
      <c r="Q4" s="6"/>
      <c r="R4" s="6"/>
      <c r="S4" s="6"/>
      <c r="T4" s="6"/>
      <c r="U4" s="6"/>
      <c r="V4" s="6"/>
      <c r="W4" s="6"/>
    </row>
    <row r="5" spans="1:24">
      <c r="I5" s="6"/>
      <c r="J5" s="125"/>
      <c r="K5" s="125"/>
      <c r="L5" s="125"/>
      <c r="M5" s="125"/>
      <c r="N5" s="125"/>
      <c r="O5" s="125"/>
      <c r="P5" s="125"/>
      <c r="Q5" s="6"/>
      <c r="R5" s="6"/>
      <c r="S5" s="6"/>
      <c r="T5" s="6"/>
      <c r="U5" s="6"/>
      <c r="V5" s="6"/>
      <c r="W5" s="6"/>
    </row>
    <row r="6" spans="1:24">
      <c r="H6" s="6"/>
      <c r="I6" s="125"/>
      <c r="J6" s="125"/>
      <c r="K6" s="125"/>
      <c r="L6" s="125"/>
      <c r="M6" s="125"/>
      <c r="N6" s="125"/>
      <c r="O6" s="125"/>
      <c r="P6" s="6"/>
      <c r="Q6" s="57"/>
      <c r="R6" s="6"/>
      <c r="S6" s="6"/>
      <c r="T6" s="6"/>
      <c r="X6" s="6"/>
    </row>
    <row r="7" spans="1:24">
      <c r="I7" s="125"/>
      <c r="J7" s="125"/>
      <c r="K7" s="125"/>
      <c r="L7" s="125"/>
      <c r="M7" s="125"/>
      <c r="N7" s="125"/>
      <c r="O7" s="125"/>
      <c r="P7" s="6"/>
      <c r="Q7" s="6"/>
      <c r="R7" s="6"/>
      <c r="S7" s="6"/>
      <c r="T7" s="6"/>
      <c r="U7" s="434"/>
    </row>
    <row r="8" spans="1:24">
      <c r="I8" s="125"/>
      <c r="J8" s="125"/>
      <c r="K8" s="125"/>
      <c r="L8" s="125"/>
      <c r="M8" s="125"/>
      <c r="N8" s="125"/>
      <c r="O8" s="125"/>
      <c r="P8" s="6"/>
      <c r="Q8" s="434"/>
      <c r="R8" s="434"/>
      <c r="S8" s="434"/>
      <c r="T8" s="434"/>
      <c r="U8" s="434"/>
    </row>
    <row r="9" spans="1:24">
      <c r="I9" s="6"/>
      <c r="J9" s="125"/>
      <c r="K9" s="125"/>
      <c r="L9" s="125"/>
      <c r="M9" s="125"/>
      <c r="N9" s="125"/>
      <c r="O9" s="125"/>
      <c r="P9" s="6"/>
      <c r="Q9" s="434"/>
      <c r="R9" s="434"/>
      <c r="S9" s="434"/>
      <c r="T9" s="434"/>
      <c r="U9" s="434"/>
    </row>
    <row r="10" spans="1:24">
      <c r="C10" s="6"/>
      <c r="D10" s="6"/>
      <c r="E10" s="6"/>
      <c r="F10" s="6"/>
      <c r="G10" s="6"/>
      <c r="H10" s="6"/>
      <c r="I10" s="125"/>
      <c r="J10" s="125"/>
      <c r="K10" s="125"/>
      <c r="L10" s="125"/>
      <c r="M10" s="125"/>
      <c r="N10" s="125"/>
      <c r="O10" s="125"/>
      <c r="P10" s="6"/>
    </row>
    <row r="11" spans="1:24">
      <c r="H11" s="125"/>
      <c r="I11" s="125"/>
      <c r="J11" s="125"/>
      <c r="K11" s="125"/>
      <c r="L11" s="125"/>
      <c r="M11" s="125"/>
      <c r="N11" s="125"/>
      <c r="O11" s="125"/>
      <c r="P11" s="125"/>
    </row>
    <row r="12" spans="1:24">
      <c r="G12" s="6"/>
      <c r="H12" s="6"/>
      <c r="I12" s="6"/>
      <c r="J12" s="6"/>
      <c r="K12" s="6"/>
      <c r="L12" s="6"/>
      <c r="M12" s="6"/>
      <c r="N12" s="6"/>
      <c r="O12" s="6"/>
      <c r="P12" s="6"/>
    </row>
    <row r="13" spans="1:24">
      <c r="G13" s="6"/>
      <c r="H13" s="6"/>
      <c r="I13" s="125"/>
      <c r="J13" s="125"/>
      <c r="K13" s="124"/>
      <c r="L13" s="124"/>
      <c r="M13" s="124"/>
      <c r="N13" s="124"/>
      <c r="O13" s="124"/>
      <c r="P13" s="124"/>
    </row>
    <row r="14" spans="1:24">
      <c r="J14" s="6"/>
    </row>
    <row r="15" spans="1:24">
      <c r="J15" s="6"/>
    </row>
    <row r="16" spans="1:24">
      <c r="K16" s="6"/>
      <c r="L16" s="434"/>
      <c r="M16" s="434"/>
      <c r="N16" s="434"/>
      <c r="O16" s="434"/>
      <c r="P16" s="434"/>
      <c r="Q16" s="434"/>
    </row>
    <row r="17" spans="1:17">
      <c r="K17" s="125"/>
      <c r="L17" s="125"/>
      <c r="M17" s="125"/>
      <c r="N17" s="125"/>
      <c r="O17" s="125"/>
      <c r="P17" s="125"/>
      <c r="Q17" s="6"/>
    </row>
    <row r="24" spans="1:17">
      <c r="A24" s="32" t="s">
        <v>96</v>
      </c>
      <c r="B24" s="32" t="s">
        <v>97</v>
      </c>
    </row>
    <row r="25" spans="1:17">
      <c r="A25" s="32" t="s">
        <v>98</v>
      </c>
      <c r="B25" s="32" t="s">
        <v>40</v>
      </c>
    </row>
    <row r="27" spans="1:17">
      <c r="F27" s="6"/>
      <c r="G27" s="6"/>
      <c r="H27" s="6"/>
      <c r="J27" s="6"/>
      <c r="K27" s="6"/>
    </row>
    <row r="28" spans="1:17">
      <c r="F28" s="6"/>
      <c r="G28" s="6"/>
      <c r="H28" s="6"/>
      <c r="J28" s="6"/>
      <c r="K28" s="6"/>
    </row>
  </sheetData>
  <sheetProtection algorithmName="SHA-512" hashValue="3t1vi/WVRc7TWNDENQIbi1Gx+tQHkHawZTn2RW8hoidmo00rdaJ0zoT5v39LvifM6VzUh+10Fzoq25PklrPgqw==" saltValue="T0Yvepx11ja60WzOwO6B4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zoomScale="80" zoomScaleNormal="80" workbookViewId="0">
      <selection sqref="A1:H1"/>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99" t="s">
        <v>762</v>
      </c>
      <c r="B1" s="599"/>
      <c r="C1" s="599"/>
      <c r="D1" s="599"/>
      <c r="E1" s="599"/>
      <c r="F1" s="599"/>
      <c r="G1" s="599"/>
      <c r="H1" s="599"/>
    </row>
    <row r="2" spans="1:17" ht="38.25">
      <c r="A2" s="54" t="s">
        <v>87</v>
      </c>
      <c r="B2" s="53" t="s">
        <v>165</v>
      </c>
      <c r="C2" s="53" t="s">
        <v>164</v>
      </c>
      <c r="D2" s="53" t="s">
        <v>163</v>
      </c>
      <c r="E2" s="54" t="s">
        <v>162</v>
      </c>
      <c r="F2" s="53" t="s">
        <v>161</v>
      </c>
      <c r="G2" s="54" t="s">
        <v>166</v>
      </c>
      <c r="H2" s="55" t="s">
        <v>132</v>
      </c>
    </row>
    <row r="3" spans="1:17">
      <c r="A3" s="177" t="s">
        <v>756</v>
      </c>
      <c r="B3" s="436">
        <v>610</v>
      </c>
      <c r="C3" s="436">
        <v>6203</v>
      </c>
      <c r="D3" s="436">
        <v>10890</v>
      </c>
      <c r="E3" s="436">
        <v>1923</v>
      </c>
      <c r="F3" s="436">
        <v>695</v>
      </c>
      <c r="G3" s="437">
        <v>28</v>
      </c>
      <c r="H3" s="438">
        <f>SUM(B3:G3)</f>
        <v>20349</v>
      </c>
      <c r="I3" s="6"/>
    </row>
    <row r="4" spans="1:17">
      <c r="A4" s="435"/>
      <c r="B4" s="435"/>
      <c r="C4" s="435"/>
      <c r="D4" s="435"/>
      <c r="E4" s="435"/>
      <c r="F4" s="435"/>
      <c r="G4" s="435"/>
      <c r="H4" s="435"/>
    </row>
    <row r="7" spans="1:17">
      <c r="J7" s="125"/>
      <c r="K7" s="125"/>
      <c r="L7" s="125"/>
      <c r="M7" s="125"/>
      <c r="N7" s="125"/>
      <c r="O7" s="125"/>
      <c r="P7" s="125"/>
      <c r="Q7" s="124"/>
    </row>
    <row r="8" spans="1:17">
      <c r="J8" s="6"/>
      <c r="K8" s="6"/>
      <c r="L8" s="6"/>
      <c r="O8" s="6"/>
    </row>
    <row r="15" spans="1:17">
      <c r="J15" s="6"/>
    </row>
    <row r="18" spans="1:11">
      <c r="K18" s="6"/>
    </row>
    <row r="27" spans="1:11">
      <c r="A27" s="32" t="s">
        <v>96</v>
      </c>
      <c r="B27" s="32" t="s">
        <v>97</v>
      </c>
    </row>
    <row r="28" spans="1:11">
      <c r="A28" s="32" t="s">
        <v>98</v>
      </c>
      <c r="B28" s="32" t="s">
        <v>40</v>
      </c>
    </row>
  </sheetData>
  <sheetProtection algorithmName="SHA-512" hashValue="vVBi1EhCCjfgExru7AEuMTADFkUAZGoConpFGVBzeR153Ax155Y540wJLL68QcVDGmWUrjxGhgbp0IXsESv6FQ==" saltValue="3oPJLLyZuiQroOEiY07Uk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zoomScale="80" zoomScaleNormal="80" workbookViewId="0">
      <selection sqref="A1:S1"/>
    </sheetView>
  </sheetViews>
  <sheetFormatPr baseColWidth="10" defaultRowHeight="15"/>
  <cols>
    <col min="1" max="1" width="25.7109375" style="244" customWidth="1"/>
    <col min="2" max="2" width="11.42578125" style="244"/>
    <col min="3" max="3" width="11.42578125" style="405"/>
    <col min="4" max="4" width="11.42578125" style="244"/>
    <col min="5" max="5" width="11.42578125" style="405"/>
    <col min="6" max="6" width="11.42578125" style="244"/>
    <col min="7" max="7" width="11.42578125" style="405"/>
    <col min="8" max="8" width="11.42578125" style="244"/>
    <col min="9" max="9" width="11.42578125" style="405"/>
    <col min="10" max="10" width="11.42578125" style="244"/>
    <col min="11" max="11" width="11.42578125" style="405"/>
    <col min="12" max="12" width="11.42578125" style="244"/>
    <col min="13" max="13" width="11.42578125" style="405"/>
    <col min="14" max="14" width="11.42578125" style="244"/>
    <col min="15" max="15" width="11.42578125" style="405"/>
    <col min="16" max="16" width="11.42578125" style="244"/>
    <col min="17" max="17" width="11.42578125" style="405"/>
    <col min="18" max="19" width="11.42578125" style="244"/>
    <col min="20" max="21" width="11.42578125" style="446"/>
    <col min="22" max="23" width="11.42578125" style="476"/>
    <col min="24" max="16384" width="11.42578125" style="244"/>
  </cols>
  <sheetData>
    <row r="1" spans="1:23" ht="28.5" customHeight="1">
      <c r="A1" s="571" t="s">
        <v>471</v>
      </c>
      <c r="B1" s="571"/>
      <c r="C1" s="571"/>
      <c r="D1" s="571"/>
      <c r="E1" s="571"/>
      <c r="F1" s="571"/>
      <c r="G1" s="571"/>
      <c r="H1" s="571"/>
      <c r="I1" s="571"/>
      <c r="J1" s="571"/>
      <c r="K1" s="571"/>
      <c r="L1" s="571"/>
      <c r="M1" s="571"/>
      <c r="N1" s="571"/>
      <c r="O1" s="571"/>
      <c r="P1" s="571"/>
      <c r="Q1" s="571"/>
      <c r="R1" s="571"/>
      <c r="S1" s="571"/>
      <c r="T1" s="442"/>
      <c r="U1" s="442"/>
      <c r="V1" s="475"/>
      <c r="W1" s="475"/>
    </row>
    <row r="2" spans="1:23" ht="15.75">
      <c r="A2" s="570" t="s">
        <v>36</v>
      </c>
      <c r="B2" s="572">
        <v>2013</v>
      </c>
      <c r="C2" s="572"/>
      <c r="D2" s="572">
        <v>2014</v>
      </c>
      <c r="E2" s="572"/>
      <c r="F2" s="572">
        <v>2015</v>
      </c>
      <c r="G2" s="572"/>
      <c r="H2" s="572">
        <v>2016</v>
      </c>
      <c r="I2" s="572"/>
      <c r="J2" s="572">
        <v>2017</v>
      </c>
      <c r="K2" s="572"/>
      <c r="L2" s="572">
        <v>2018</v>
      </c>
      <c r="M2" s="572"/>
      <c r="N2" s="572">
        <v>2019</v>
      </c>
      <c r="O2" s="572"/>
      <c r="P2" s="572">
        <v>2020</v>
      </c>
      <c r="Q2" s="572"/>
      <c r="R2" s="572">
        <v>2021</v>
      </c>
      <c r="S2" s="572"/>
      <c r="T2" s="572">
        <v>2022</v>
      </c>
      <c r="U2" s="572"/>
      <c r="V2" s="572">
        <v>2023</v>
      </c>
      <c r="W2" s="572"/>
    </row>
    <row r="3" spans="1:23" s="405" customFormat="1" ht="38.25">
      <c r="A3" s="570"/>
      <c r="B3" s="406" t="s">
        <v>32</v>
      </c>
      <c r="C3" s="407" t="s">
        <v>653</v>
      </c>
      <c r="D3" s="406" t="s">
        <v>32</v>
      </c>
      <c r="E3" s="407" t="s">
        <v>653</v>
      </c>
      <c r="F3" s="406" t="s">
        <v>32</v>
      </c>
      <c r="G3" s="407" t="s">
        <v>653</v>
      </c>
      <c r="H3" s="406" t="s">
        <v>32</v>
      </c>
      <c r="I3" s="407" t="s">
        <v>653</v>
      </c>
      <c r="J3" s="406" t="s">
        <v>32</v>
      </c>
      <c r="K3" s="407" t="s">
        <v>653</v>
      </c>
      <c r="L3" s="406" t="s">
        <v>32</v>
      </c>
      <c r="M3" s="407" t="s">
        <v>653</v>
      </c>
      <c r="N3" s="406" t="s">
        <v>32</v>
      </c>
      <c r="O3" s="407" t="s">
        <v>653</v>
      </c>
      <c r="P3" s="406" t="s">
        <v>32</v>
      </c>
      <c r="Q3" s="407" t="s">
        <v>653</v>
      </c>
      <c r="R3" s="406" t="s">
        <v>32</v>
      </c>
      <c r="S3" s="407" t="s">
        <v>653</v>
      </c>
      <c r="T3" s="406" t="s">
        <v>32</v>
      </c>
      <c r="U3" s="407" t="s">
        <v>653</v>
      </c>
      <c r="V3" s="406" t="s">
        <v>32</v>
      </c>
      <c r="W3" s="407" t="s">
        <v>653</v>
      </c>
    </row>
    <row r="4" spans="1:23">
      <c r="A4" s="3" t="s">
        <v>1</v>
      </c>
      <c r="B4" s="6">
        <v>49387</v>
      </c>
      <c r="C4" s="408">
        <f t="shared" ref="C4:C34" si="0">(B4*100)/$B$35</f>
        <v>5.502227094571861</v>
      </c>
      <c r="D4" s="6">
        <v>46667</v>
      </c>
      <c r="E4" s="408">
        <f>(D4*100)/$D$35</f>
        <v>5.2438602326459431</v>
      </c>
      <c r="F4" s="6">
        <v>45405</v>
      </c>
      <c r="G4" s="408">
        <f>(F4*100)/$F$35</f>
        <v>5.1121164083117909</v>
      </c>
      <c r="H4" s="6">
        <v>47316</v>
      </c>
      <c r="I4" s="408">
        <f>(H4*100)/$H$35</f>
        <v>5.3097762231641177</v>
      </c>
      <c r="J4" s="6">
        <v>46833</v>
      </c>
      <c r="K4" s="408">
        <f>(J4*100)/$J$35</f>
        <v>5.2348664708328307</v>
      </c>
      <c r="L4" s="6">
        <v>47280</v>
      </c>
      <c r="M4" s="408">
        <f>(L4*100)/$L$35</f>
        <v>5.2259666877783344</v>
      </c>
      <c r="N4" s="6">
        <v>47869</v>
      </c>
      <c r="O4" s="408">
        <f>(N4*100)/$N$35</f>
        <v>5.2153913368437452</v>
      </c>
      <c r="P4" s="6">
        <v>49030</v>
      </c>
      <c r="Q4" s="408">
        <f>(P4*100)/$P$35</f>
        <v>5.2799686410999733</v>
      </c>
      <c r="R4" s="6">
        <v>48733</v>
      </c>
      <c r="S4" s="408">
        <f>(R4*100)/$R$35</f>
        <v>5.2514404742277154</v>
      </c>
      <c r="T4" s="478">
        <v>49270</v>
      </c>
      <c r="U4" s="408">
        <f>(T4*100)/$T$35</f>
        <v>5.2884894047739159</v>
      </c>
      <c r="V4" s="478"/>
      <c r="W4" s="408"/>
    </row>
    <row r="5" spans="1:23">
      <c r="A5" s="3" t="s">
        <v>2</v>
      </c>
      <c r="B5" s="6">
        <v>5497</v>
      </c>
      <c r="C5" s="408">
        <f t="shared" si="0"/>
        <v>0.61242315465327957</v>
      </c>
      <c r="D5" s="6">
        <v>5464</v>
      </c>
      <c r="E5" s="408">
        <f t="shared" ref="E5:E35" si="1">(D5*100)/$D$35</f>
        <v>0.61397673540569209</v>
      </c>
      <c r="F5" s="6">
        <v>5499</v>
      </c>
      <c r="G5" s="408">
        <f t="shared" ref="G5:G35" si="2">(F5*100)/$F$35</f>
        <v>0.61912846887581852</v>
      </c>
      <c r="H5" s="6">
        <v>5458</v>
      </c>
      <c r="I5" s="408">
        <f t="shared" ref="I5:I35" si="3">(H5*100)/$H$35</f>
        <v>0.6124938419568382</v>
      </c>
      <c r="J5" s="6">
        <v>5531</v>
      </c>
      <c r="K5" s="408">
        <f t="shared" ref="K5:K35" si="4">(J5*100)/$J$35</f>
        <v>0.61824026755015449</v>
      </c>
      <c r="L5" s="6">
        <v>5562</v>
      </c>
      <c r="M5" s="408">
        <f t="shared" ref="M5:M35" si="5">(L5*100)/$L$35</f>
        <v>0.61478059893026848</v>
      </c>
      <c r="N5" s="6">
        <v>5551</v>
      </c>
      <c r="O5" s="408">
        <f t="shared" ref="O5:O35" si="6">(N5*100)/$N$35</f>
        <v>0.60478884686999168</v>
      </c>
      <c r="P5" s="6">
        <v>5593</v>
      </c>
      <c r="Q5" s="408">
        <f t="shared" ref="Q5:Q35" si="7">(P5*100)/$P$35</f>
        <v>0.60230195002390685</v>
      </c>
      <c r="R5" s="6">
        <v>5604</v>
      </c>
      <c r="S5" s="408">
        <f t="shared" ref="S5:S35" si="8">(R5*100)/$R$35</f>
        <v>0.60388386550329587</v>
      </c>
      <c r="T5" s="478">
        <v>5623</v>
      </c>
      <c r="U5" s="408">
        <f t="shared" ref="U5:U35" si="9">(T5*100)/$T$35</f>
        <v>0.60355542770537307</v>
      </c>
      <c r="V5" s="478"/>
      <c r="W5" s="408"/>
    </row>
    <row r="6" spans="1:23">
      <c r="A6" s="3" t="s">
        <v>3</v>
      </c>
      <c r="B6" s="6">
        <v>7392</v>
      </c>
      <c r="C6" s="408">
        <f t="shared" si="0"/>
        <v>0.82354592672312943</v>
      </c>
      <c r="D6" s="6">
        <v>7670</v>
      </c>
      <c r="E6" s="408">
        <f t="shared" si="1"/>
        <v>0.86185972923895648</v>
      </c>
      <c r="F6" s="6">
        <v>7327</v>
      </c>
      <c r="G6" s="408">
        <f t="shared" si="2"/>
        <v>0.8249416787512498</v>
      </c>
      <c r="H6" s="6">
        <v>7423</v>
      </c>
      <c r="I6" s="408">
        <f t="shared" si="3"/>
        <v>0.83300509139714352</v>
      </c>
      <c r="J6" s="6">
        <v>7594</v>
      </c>
      <c r="K6" s="408">
        <f t="shared" si="4"/>
        <v>0.84883684537622006</v>
      </c>
      <c r="L6" s="6">
        <v>7831</v>
      </c>
      <c r="M6" s="408">
        <f t="shared" si="5"/>
        <v>0.86557836573587421</v>
      </c>
      <c r="N6" s="6">
        <v>7988</v>
      </c>
      <c r="O6" s="408">
        <f t="shared" si="6"/>
        <v>0.87030324424382877</v>
      </c>
      <c r="P6" s="6">
        <v>8111</v>
      </c>
      <c r="Q6" s="408">
        <f t="shared" si="7"/>
        <v>0.87346166934452141</v>
      </c>
      <c r="R6" s="6">
        <v>8234</v>
      </c>
      <c r="S6" s="408">
        <f t="shared" si="8"/>
        <v>0.88729117568774762</v>
      </c>
      <c r="T6" s="478">
        <v>8754</v>
      </c>
      <c r="U6" s="408">
        <f t="shared" si="9"/>
        <v>0.93962728332435286</v>
      </c>
      <c r="V6" s="478"/>
      <c r="W6" s="408"/>
    </row>
    <row r="7" spans="1:23">
      <c r="A7" s="3" t="s">
        <v>4</v>
      </c>
      <c r="B7" s="6">
        <v>80987</v>
      </c>
      <c r="C7" s="408">
        <f t="shared" si="0"/>
        <v>9.0227968029661909</v>
      </c>
      <c r="D7" s="6">
        <v>79890</v>
      </c>
      <c r="E7" s="408">
        <f t="shared" si="1"/>
        <v>8.977050035058701</v>
      </c>
      <c r="F7" s="6">
        <v>79928</v>
      </c>
      <c r="G7" s="408">
        <f t="shared" si="2"/>
        <v>8.9990362357349376</v>
      </c>
      <c r="H7" s="6">
        <v>79172</v>
      </c>
      <c r="I7" s="408">
        <f t="shared" si="3"/>
        <v>8.8846395118004384</v>
      </c>
      <c r="J7" s="6">
        <v>78930</v>
      </c>
      <c r="K7" s="408">
        <f t="shared" si="4"/>
        <v>8.8225825922498089</v>
      </c>
      <c r="L7" s="6">
        <v>79448</v>
      </c>
      <c r="M7" s="408">
        <f t="shared" si="5"/>
        <v>8.7815694037777732</v>
      </c>
      <c r="N7" s="6">
        <v>81216</v>
      </c>
      <c r="O7" s="408">
        <f t="shared" si="6"/>
        <v>8.8485914226973961</v>
      </c>
      <c r="P7" s="6">
        <v>82777</v>
      </c>
      <c r="Q7" s="408">
        <f t="shared" si="7"/>
        <v>8.9141334734720079</v>
      </c>
      <c r="R7" s="6">
        <v>82563</v>
      </c>
      <c r="S7" s="408">
        <f t="shared" si="8"/>
        <v>8.8969421105547131</v>
      </c>
      <c r="T7" s="478">
        <v>82982</v>
      </c>
      <c r="U7" s="408">
        <f t="shared" si="9"/>
        <v>8.9070312114257995</v>
      </c>
      <c r="V7" s="478"/>
      <c r="W7" s="408"/>
    </row>
    <row r="8" spans="1:23">
      <c r="A8" s="3" t="s">
        <v>5</v>
      </c>
      <c r="B8" s="6">
        <v>4961</v>
      </c>
      <c r="C8" s="408">
        <f t="shared" si="0"/>
        <v>0.5527071621311479</v>
      </c>
      <c r="D8" s="6">
        <v>4884</v>
      </c>
      <c r="E8" s="408">
        <f t="shared" si="1"/>
        <v>0.54880350946584922</v>
      </c>
      <c r="F8" s="6">
        <v>4859</v>
      </c>
      <c r="G8" s="408">
        <f t="shared" si="2"/>
        <v>0.54707132756275723</v>
      </c>
      <c r="H8" s="6">
        <v>4832</v>
      </c>
      <c r="I8" s="408">
        <f t="shared" si="3"/>
        <v>0.5422444566389597</v>
      </c>
      <c r="J8" s="6">
        <v>4797</v>
      </c>
      <c r="K8" s="408">
        <f t="shared" si="4"/>
        <v>0.53619572653011949</v>
      </c>
      <c r="L8" s="6">
        <v>4755</v>
      </c>
      <c r="M8" s="408">
        <f t="shared" si="5"/>
        <v>0.52558104061730071</v>
      </c>
      <c r="N8" s="6">
        <v>4778</v>
      </c>
      <c r="O8" s="408">
        <f t="shared" si="6"/>
        <v>0.52056946682486405</v>
      </c>
      <c r="P8" s="6">
        <v>4786</v>
      </c>
      <c r="Q8" s="408">
        <f t="shared" si="7"/>
        <v>0.5153973060637258</v>
      </c>
      <c r="R8" s="6">
        <v>4766</v>
      </c>
      <c r="S8" s="408">
        <f t="shared" si="8"/>
        <v>0.51358146020497997</v>
      </c>
      <c r="T8" s="478">
        <v>4753</v>
      </c>
      <c r="U8" s="408">
        <f t="shared" si="9"/>
        <v>0.51017231867039625</v>
      </c>
      <c r="V8" s="478"/>
      <c r="W8" s="408"/>
    </row>
    <row r="9" spans="1:23">
      <c r="A9" s="3" t="s">
        <v>6</v>
      </c>
      <c r="B9" s="6">
        <v>26134</v>
      </c>
      <c r="C9" s="408">
        <f t="shared" si="0"/>
        <v>2.9116002771891591</v>
      </c>
      <c r="D9" s="6">
        <v>26543</v>
      </c>
      <c r="E9" s="408">
        <f t="shared" si="1"/>
        <v>2.9825740277952573</v>
      </c>
      <c r="F9" s="6">
        <v>26490</v>
      </c>
      <c r="G9" s="408">
        <f t="shared" si="2"/>
        <v>2.982490114660926</v>
      </c>
      <c r="H9" s="6">
        <v>26746</v>
      </c>
      <c r="I9" s="408">
        <f t="shared" si="3"/>
        <v>3.0014218206261623</v>
      </c>
      <c r="J9" s="6">
        <v>27149</v>
      </c>
      <c r="K9" s="408">
        <f t="shared" si="4"/>
        <v>3.0346420220067154</v>
      </c>
      <c r="L9" s="6">
        <v>27641</v>
      </c>
      <c r="M9" s="408">
        <f t="shared" si="5"/>
        <v>3.0552230375820839</v>
      </c>
      <c r="N9" s="6">
        <v>27985</v>
      </c>
      <c r="O9" s="408">
        <f t="shared" si="6"/>
        <v>3.0490030408316908</v>
      </c>
      <c r="P9" s="6">
        <v>28383</v>
      </c>
      <c r="Q9" s="408">
        <f t="shared" si="7"/>
        <v>3.0565235557891199</v>
      </c>
      <c r="R9" s="6">
        <v>28463</v>
      </c>
      <c r="S9" s="408">
        <f t="shared" si="8"/>
        <v>3.0671567565703621</v>
      </c>
      <c r="T9" s="478">
        <v>28485</v>
      </c>
      <c r="U9" s="408">
        <f t="shared" si="9"/>
        <v>3.0574917940934645</v>
      </c>
      <c r="V9" s="478"/>
      <c r="W9" s="408"/>
    </row>
    <row r="10" spans="1:23">
      <c r="A10" s="3" t="s">
        <v>7</v>
      </c>
      <c r="B10" s="6">
        <v>2873</v>
      </c>
      <c r="C10" s="408">
        <f t="shared" si="0"/>
        <v>0.32008217633597824</v>
      </c>
      <c r="D10" s="6">
        <v>2846</v>
      </c>
      <c r="E10" s="408">
        <f t="shared" si="1"/>
        <v>0.31979827762895308</v>
      </c>
      <c r="F10" s="6">
        <v>2820</v>
      </c>
      <c r="G10" s="408">
        <f t="shared" si="2"/>
        <v>0.31750177891067616</v>
      </c>
      <c r="H10" s="6">
        <v>2783</v>
      </c>
      <c r="I10" s="408">
        <f t="shared" si="3"/>
        <v>0.31230677210807634</v>
      </c>
      <c r="J10" s="6">
        <v>2743</v>
      </c>
      <c r="K10" s="408">
        <f t="shared" si="4"/>
        <v>0.30660514443863202</v>
      </c>
      <c r="L10" s="6">
        <v>2768</v>
      </c>
      <c r="M10" s="408">
        <f t="shared" si="5"/>
        <v>0.3059533796905759</v>
      </c>
      <c r="N10" s="6">
        <v>2786</v>
      </c>
      <c r="O10" s="408">
        <f t="shared" si="6"/>
        <v>0.30353841242655316</v>
      </c>
      <c r="P10" s="6">
        <v>2818</v>
      </c>
      <c r="Q10" s="408">
        <f t="shared" si="7"/>
        <v>0.30346627841361873</v>
      </c>
      <c r="R10" s="6">
        <v>2807</v>
      </c>
      <c r="S10" s="408">
        <f t="shared" si="8"/>
        <v>0.30248072991929897</v>
      </c>
      <c r="T10" s="478">
        <v>2849</v>
      </c>
      <c r="U10" s="408">
        <f t="shared" si="9"/>
        <v>0.30580284786281486</v>
      </c>
      <c r="V10" s="478"/>
      <c r="W10" s="408"/>
    </row>
    <row r="11" spans="1:23">
      <c r="A11" s="3" t="s">
        <v>8</v>
      </c>
      <c r="B11" s="6">
        <v>5086</v>
      </c>
      <c r="C11" s="408">
        <f t="shared" si="0"/>
        <v>0.56663346635739131</v>
      </c>
      <c r="D11" s="6">
        <v>5169</v>
      </c>
      <c r="E11" s="408">
        <f t="shared" si="1"/>
        <v>0.58082828428111688</v>
      </c>
      <c r="F11" s="6">
        <v>4966</v>
      </c>
      <c r="G11" s="408">
        <f t="shared" si="2"/>
        <v>0.55911838087603472</v>
      </c>
      <c r="H11" s="6">
        <v>4916</v>
      </c>
      <c r="I11" s="408">
        <f t="shared" si="3"/>
        <v>0.55167089172953765</v>
      </c>
      <c r="J11" s="6">
        <v>4827</v>
      </c>
      <c r="K11" s="408">
        <f t="shared" si="4"/>
        <v>0.53954904564537975</v>
      </c>
      <c r="L11" s="6">
        <v>4819</v>
      </c>
      <c r="M11" s="408">
        <f t="shared" si="5"/>
        <v>0.53265510719974185</v>
      </c>
      <c r="N11" s="6">
        <v>4871</v>
      </c>
      <c r="O11" s="408">
        <f t="shared" si="6"/>
        <v>0.53070194075008637</v>
      </c>
      <c r="P11" s="6">
        <v>4869</v>
      </c>
      <c r="Q11" s="408">
        <f t="shared" si="7"/>
        <v>0.52433545407945692</v>
      </c>
      <c r="R11" s="6">
        <v>4895</v>
      </c>
      <c r="S11" s="408">
        <f t="shared" si="8"/>
        <v>0.52748242713037707</v>
      </c>
      <c r="T11" s="478">
        <v>4920</v>
      </c>
      <c r="U11" s="408">
        <f t="shared" si="9"/>
        <v>0.5280975821288344</v>
      </c>
      <c r="V11" s="478"/>
      <c r="W11" s="408"/>
    </row>
    <row r="12" spans="1:23">
      <c r="A12" s="3" t="s">
        <v>9</v>
      </c>
      <c r="B12" s="6">
        <v>43608</v>
      </c>
      <c r="C12" s="408">
        <f t="shared" si="0"/>
        <v>4.858386197584176</v>
      </c>
      <c r="D12" s="6">
        <v>43455</v>
      </c>
      <c r="E12" s="408">
        <f t="shared" si="1"/>
        <v>4.8829354020963303</v>
      </c>
      <c r="F12" s="6">
        <v>44846</v>
      </c>
      <c r="G12" s="408">
        <f t="shared" si="2"/>
        <v>5.0491789989461644</v>
      </c>
      <c r="H12" s="6">
        <v>45332</v>
      </c>
      <c r="I12" s="408">
        <f t="shared" si="3"/>
        <v>5.0871328038818957</v>
      </c>
      <c r="J12" s="6">
        <v>46816</v>
      </c>
      <c r="K12" s="408">
        <f t="shared" si="4"/>
        <v>5.2329662566675159</v>
      </c>
      <c r="L12" s="6">
        <v>48374</v>
      </c>
      <c r="M12" s="408">
        <f t="shared" si="5"/>
        <v>5.3468890134219365</v>
      </c>
      <c r="N12" s="6">
        <v>50146</v>
      </c>
      <c r="O12" s="408">
        <f t="shared" si="6"/>
        <v>5.4634735210128991</v>
      </c>
      <c r="P12" s="6">
        <v>51233</v>
      </c>
      <c r="Q12" s="408">
        <f t="shared" si="7"/>
        <v>5.5172064733729336</v>
      </c>
      <c r="R12" s="6">
        <v>51850</v>
      </c>
      <c r="S12" s="408">
        <f t="shared" si="8"/>
        <v>5.587326628541379</v>
      </c>
      <c r="T12" s="478">
        <v>52447</v>
      </c>
      <c r="U12" s="408">
        <f t="shared" si="9"/>
        <v>5.6294987581119864</v>
      </c>
      <c r="V12" s="478"/>
      <c r="W12" s="408"/>
    </row>
    <row r="13" spans="1:23">
      <c r="A13" s="3" t="s">
        <v>10</v>
      </c>
      <c r="B13" s="6">
        <v>5448</v>
      </c>
      <c r="C13" s="408">
        <f t="shared" si="0"/>
        <v>0.60696404339659216</v>
      </c>
      <c r="D13" s="6">
        <v>5482</v>
      </c>
      <c r="E13" s="408">
        <f t="shared" si="1"/>
        <v>0.61599935276244588</v>
      </c>
      <c r="F13" s="6">
        <v>5433</v>
      </c>
      <c r="G13" s="408">
        <f t="shared" si="2"/>
        <v>0.6116975761779091</v>
      </c>
      <c r="H13" s="6">
        <v>5423</v>
      </c>
      <c r="I13" s="408">
        <f t="shared" si="3"/>
        <v>0.6085661606690973</v>
      </c>
      <c r="J13" s="6">
        <v>5426</v>
      </c>
      <c r="K13" s="408">
        <f t="shared" si="4"/>
        <v>0.6065036506467435</v>
      </c>
      <c r="L13" s="6">
        <v>5428</v>
      </c>
      <c r="M13" s="408">
        <f t="shared" si="5"/>
        <v>0.59996927202328254</v>
      </c>
      <c r="N13" s="6">
        <v>5520</v>
      </c>
      <c r="O13" s="408">
        <f t="shared" si="6"/>
        <v>0.6014113555615842</v>
      </c>
      <c r="P13" s="6">
        <v>5540</v>
      </c>
      <c r="Q13" s="408">
        <f t="shared" si="7"/>
        <v>0.59659445791747612</v>
      </c>
      <c r="R13" s="6">
        <v>5553</v>
      </c>
      <c r="S13" s="408">
        <f t="shared" si="8"/>
        <v>0.59838813439325511</v>
      </c>
      <c r="T13" s="478">
        <v>5561</v>
      </c>
      <c r="U13" s="408">
        <f t="shared" si="9"/>
        <v>0.59690053947529431</v>
      </c>
      <c r="V13" s="478"/>
      <c r="W13" s="408"/>
    </row>
    <row r="14" spans="1:23">
      <c r="A14" s="3" t="s">
        <v>11</v>
      </c>
      <c r="B14" s="6">
        <v>20537</v>
      </c>
      <c r="C14" s="408">
        <f t="shared" si="0"/>
        <v>2.2880360791548848</v>
      </c>
      <c r="D14" s="6">
        <v>20061</v>
      </c>
      <c r="E14" s="408">
        <f t="shared" si="1"/>
        <v>2.2542070441020479</v>
      </c>
      <c r="F14" s="6">
        <v>20373</v>
      </c>
      <c r="G14" s="408">
        <f t="shared" si="2"/>
        <v>2.2937814687046827</v>
      </c>
      <c r="H14" s="6">
        <v>20460</v>
      </c>
      <c r="I14" s="408">
        <f t="shared" si="3"/>
        <v>2.296010261347913</v>
      </c>
      <c r="J14" s="6">
        <v>20537</v>
      </c>
      <c r="K14" s="408">
        <f t="shared" si="4"/>
        <v>2.295570489003349</v>
      </c>
      <c r="L14" s="6">
        <v>20991</v>
      </c>
      <c r="M14" s="408">
        <f t="shared" si="5"/>
        <v>2.3201833067503177</v>
      </c>
      <c r="N14" s="6">
        <v>21368</v>
      </c>
      <c r="O14" s="408">
        <f t="shared" si="6"/>
        <v>2.3280720734854947</v>
      </c>
      <c r="P14" s="6">
        <v>21796</v>
      </c>
      <c r="Q14" s="408">
        <f t="shared" si="7"/>
        <v>2.3471792066370596</v>
      </c>
      <c r="R14" s="6">
        <v>21827</v>
      </c>
      <c r="S14" s="408">
        <f t="shared" si="8"/>
        <v>2.3520651556638899</v>
      </c>
      <c r="T14" s="478">
        <v>21711</v>
      </c>
      <c r="U14" s="408">
        <f t="shared" si="9"/>
        <v>2.3303915865038869</v>
      </c>
      <c r="V14" s="478"/>
      <c r="W14" s="408"/>
    </row>
    <row r="15" spans="1:23">
      <c r="A15" s="3" t="s">
        <v>12</v>
      </c>
      <c r="B15" s="6">
        <v>18589</v>
      </c>
      <c r="C15" s="408">
        <f t="shared" si="0"/>
        <v>2.0710085540931078</v>
      </c>
      <c r="D15" s="6">
        <v>18751</v>
      </c>
      <c r="E15" s="408">
        <f t="shared" si="1"/>
        <v>2.1070054475827473</v>
      </c>
      <c r="F15" s="6">
        <v>18777</v>
      </c>
      <c r="G15" s="408">
        <f t="shared" si="2"/>
        <v>2.1140889725552361</v>
      </c>
      <c r="H15" s="6">
        <v>19000</v>
      </c>
      <c r="I15" s="408">
        <f t="shared" si="3"/>
        <v>2.132169841916439</v>
      </c>
      <c r="J15" s="6">
        <v>19273</v>
      </c>
      <c r="K15" s="408">
        <f t="shared" si="4"/>
        <v>2.154283976947049</v>
      </c>
      <c r="L15" s="6">
        <v>19739</v>
      </c>
      <c r="M15" s="408">
        <f t="shared" si="5"/>
        <v>2.1817968792313143</v>
      </c>
      <c r="N15" s="6">
        <v>20190</v>
      </c>
      <c r="O15" s="408">
        <f t="shared" si="6"/>
        <v>2.1997274037660119</v>
      </c>
      <c r="P15" s="6">
        <v>20662</v>
      </c>
      <c r="Q15" s="408">
        <f t="shared" si="7"/>
        <v>2.2250604132655041</v>
      </c>
      <c r="R15" s="6">
        <v>21000</v>
      </c>
      <c r="S15" s="408">
        <f t="shared" si="8"/>
        <v>2.2629481041344062</v>
      </c>
      <c r="T15" s="478">
        <v>21224</v>
      </c>
      <c r="U15" s="408">
        <f t="shared" si="9"/>
        <v>2.2781185128256869</v>
      </c>
      <c r="V15" s="478"/>
      <c r="W15" s="408"/>
    </row>
    <row r="16" spans="1:23">
      <c r="A16" s="3" t="s">
        <v>13</v>
      </c>
      <c r="B16" s="6">
        <v>23092</v>
      </c>
      <c r="C16" s="408">
        <f t="shared" si="0"/>
        <v>2.5726897375392999</v>
      </c>
      <c r="D16" s="6">
        <v>22913</v>
      </c>
      <c r="E16" s="408">
        <f t="shared" si="1"/>
        <v>2.5746795275165852</v>
      </c>
      <c r="F16" s="6">
        <v>22659</v>
      </c>
      <c r="G16" s="408">
        <f t="shared" si="2"/>
        <v>2.5511605703322733</v>
      </c>
      <c r="H16" s="6">
        <v>22606</v>
      </c>
      <c r="I16" s="408">
        <f t="shared" si="3"/>
        <v>2.5368332340191064</v>
      </c>
      <c r="J16" s="6">
        <v>22558</v>
      </c>
      <c r="K16" s="408">
        <f t="shared" si="4"/>
        <v>2.5214724200680498</v>
      </c>
      <c r="L16" s="6">
        <v>22749</v>
      </c>
      <c r="M16" s="408">
        <f t="shared" si="5"/>
        <v>2.5144990731867454</v>
      </c>
      <c r="N16" s="6">
        <v>23254</v>
      </c>
      <c r="O16" s="408">
        <f t="shared" si="6"/>
        <v>2.5335542866357028</v>
      </c>
      <c r="P16" s="6">
        <v>23316</v>
      </c>
      <c r="Q16" s="408">
        <f t="shared" si="7"/>
        <v>2.5108657727082804</v>
      </c>
      <c r="R16" s="6">
        <v>23310</v>
      </c>
      <c r="S16" s="408">
        <f t="shared" si="8"/>
        <v>2.5118723955891911</v>
      </c>
      <c r="T16" s="478">
        <v>23496</v>
      </c>
      <c r="U16" s="408">
        <f t="shared" si="9"/>
        <v>2.5219879653859945</v>
      </c>
      <c r="V16" s="478"/>
      <c r="W16" s="408"/>
    </row>
    <row r="17" spans="1:31">
      <c r="A17" s="3" t="s">
        <v>14</v>
      </c>
      <c r="B17" s="6">
        <v>151718</v>
      </c>
      <c r="C17" s="408">
        <f t="shared" si="0"/>
        <v>16.902968196777564</v>
      </c>
      <c r="D17" s="6">
        <v>153009</v>
      </c>
      <c r="E17" s="408">
        <f t="shared" si="1"/>
        <v>17.1932588410852</v>
      </c>
      <c r="F17" s="6">
        <v>152843</v>
      </c>
      <c r="G17" s="408">
        <f t="shared" si="2"/>
        <v>17.208483827675348</v>
      </c>
      <c r="H17" s="6">
        <v>153111</v>
      </c>
      <c r="I17" s="408">
        <f t="shared" si="3"/>
        <v>17.182034561350942</v>
      </c>
      <c r="J17" s="6">
        <v>153655</v>
      </c>
      <c r="K17" s="408">
        <f t="shared" si="4"/>
        <v>17.175141621843967</v>
      </c>
      <c r="L17" s="6">
        <v>155549</v>
      </c>
      <c r="M17" s="408">
        <f t="shared" si="5"/>
        <v>17.193187231751949</v>
      </c>
      <c r="N17" s="6">
        <v>157503</v>
      </c>
      <c r="O17" s="408">
        <f t="shared" si="6"/>
        <v>17.160161727358005</v>
      </c>
      <c r="P17" s="6">
        <v>158911</v>
      </c>
      <c r="Q17" s="408">
        <f t="shared" si="7"/>
        <v>17.112892040094593</v>
      </c>
      <c r="R17" s="6">
        <v>158010</v>
      </c>
      <c r="S17" s="408">
        <f t="shared" si="8"/>
        <v>17.027068092108454</v>
      </c>
      <c r="T17" s="478">
        <v>157815</v>
      </c>
      <c r="U17" s="408">
        <f t="shared" si="9"/>
        <v>16.939373968223983</v>
      </c>
      <c r="V17" s="478"/>
      <c r="W17" s="408"/>
    </row>
    <row r="18" spans="1:31">
      <c r="A18" s="3" t="s">
        <v>15</v>
      </c>
      <c r="B18" s="6">
        <v>8944</v>
      </c>
      <c r="C18" s="408">
        <f t="shared" si="0"/>
        <v>0.99645491999616753</v>
      </c>
      <c r="D18" s="6">
        <v>8745</v>
      </c>
      <c r="E18" s="408">
        <f t="shared" si="1"/>
        <v>0.98265493248952729</v>
      </c>
      <c r="F18" s="6">
        <v>8752</v>
      </c>
      <c r="G18" s="408">
        <f t="shared" si="2"/>
        <v>0.98538140745611269</v>
      </c>
      <c r="H18" s="6">
        <v>8772</v>
      </c>
      <c r="I18" s="408">
        <f t="shared" si="3"/>
        <v>0.98438915017321071</v>
      </c>
      <c r="J18" s="6">
        <v>8854</v>
      </c>
      <c r="K18" s="408">
        <f t="shared" si="4"/>
        <v>0.98967624821715205</v>
      </c>
      <c r="L18" s="6">
        <v>8956</v>
      </c>
      <c r="M18" s="408">
        <f t="shared" si="5"/>
        <v>0.98992719238034599</v>
      </c>
      <c r="N18" s="6">
        <v>9061</v>
      </c>
      <c r="O18" s="408">
        <f t="shared" si="6"/>
        <v>0.98720802404773811</v>
      </c>
      <c r="P18" s="6">
        <v>9059</v>
      </c>
      <c r="Q18" s="408">
        <f t="shared" si="7"/>
        <v>0.97555039607841443</v>
      </c>
      <c r="R18" s="6">
        <v>9114</v>
      </c>
      <c r="S18" s="408">
        <f t="shared" si="8"/>
        <v>0.98211947719433224</v>
      </c>
      <c r="T18" s="478">
        <v>9054</v>
      </c>
      <c r="U18" s="408">
        <f t="shared" si="9"/>
        <v>0.97182835540537926</v>
      </c>
      <c r="V18" s="478"/>
      <c r="W18" s="408"/>
    </row>
    <row r="19" spans="1:31" ht="15" customHeight="1">
      <c r="A19" s="3" t="s">
        <v>16</v>
      </c>
      <c r="B19" s="6">
        <v>41255</v>
      </c>
      <c r="C19" s="408">
        <f t="shared" si="0"/>
        <v>4.5962374468293703</v>
      </c>
      <c r="D19" s="6">
        <v>41179</v>
      </c>
      <c r="E19" s="408">
        <f t="shared" si="1"/>
        <v>4.6271866740979126</v>
      </c>
      <c r="F19" s="6">
        <v>41317</v>
      </c>
      <c r="G19" s="408">
        <f t="shared" si="2"/>
        <v>4.6518514181746129</v>
      </c>
      <c r="H19" s="6">
        <v>41294</v>
      </c>
      <c r="I19" s="408">
        <f t="shared" si="3"/>
        <v>4.6339906027419708</v>
      </c>
      <c r="J19" s="6">
        <v>41500</v>
      </c>
      <c r="K19" s="408">
        <f t="shared" si="4"/>
        <v>4.6387581094433941</v>
      </c>
      <c r="L19" s="6">
        <v>41833</v>
      </c>
      <c r="M19" s="408">
        <f t="shared" si="5"/>
        <v>4.6238973022383894</v>
      </c>
      <c r="N19" s="6">
        <v>42029</v>
      </c>
      <c r="O19" s="408">
        <f t="shared" si="6"/>
        <v>4.5791155548727938</v>
      </c>
      <c r="P19" s="6">
        <v>42187</v>
      </c>
      <c r="Q19" s="408">
        <f t="shared" si="7"/>
        <v>4.5430560281885493</v>
      </c>
      <c r="R19" s="6">
        <v>42219</v>
      </c>
      <c r="S19" s="408">
        <f t="shared" si="8"/>
        <v>4.5494955242119284</v>
      </c>
      <c r="T19" s="478">
        <v>42434</v>
      </c>
      <c r="U19" s="408">
        <f t="shared" si="9"/>
        <v>4.5547343089542593</v>
      </c>
      <c r="V19" s="478"/>
      <c r="W19" s="408"/>
      <c r="Y19" s="568" t="s">
        <v>694</v>
      </c>
      <c r="Z19" s="568"/>
      <c r="AA19" s="568"/>
      <c r="AB19" s="568"/>
      <c r="AC19" s="568"/>
      <c r="AD19" s="568"/>
      <c r="AE19" s="409"/>
    </row>
    <row r="20" spans="1:31">
      <c r="A20" s="3" t="s">
        <v>17</v>
      </c>
      <c r="B20" s="6">
        <v>28929</v>
      </c>
      <c r="C20" s="408">
        <f t="shared" si="0"/>
        <v>3.2229924396879617</v>
      </c>
      <c r="D20" s="6">
        <v>29435</v>
      </c>
      <c r="E20" s="408">
        <f t="shared" si="1"/>
        <v>3.3075412164470253</v>
      </c>
      <c r="F20" s="6">
        <v>29412</v>
      </c>
      <c r="G20" s="408">
        <f t="shared" si="2"/>
        <v>3.3114760004683714</v>
      </c>
      <c r="H20" s="6">
        <v>29497</v>
      </c>
      <c r="I20" s="408">
        <f t="shared" si="3"/>
        <v>3.3101375698425897</v>
      </c>
      <c r="J20" s="6">
        <v>30036</v>
      </c>
      <c r="K20" s="408">
        <f t="shared" si="4"/>
        <v>3.357343098198597</v>
      </c>
      <c r="L20" s="6">
        <v>30483</v>
      </c>
      <c r="M20" s="408">
        <f t="shared" si="5"/>
        <v>3.3693558067586076</v>
      </c>
      <c r="N20" s="6">
        <v>30468</v>
      </c>
      <c r="O20" s="408">
        <f t="shared" si="6"/>
        <v>3.3195291995018743</v>
      </c>
      <c r="P20" s="6">
        <v>30492</v>
      </c>
      <c r="Q20" s="408">
        <f t="shared" si="7"/>
        <v>3.2836386662129389</v>
      </c>
      <c r="R20" s="6">
        <v>30179</v>
      </c>
      <c r="S20" s="408">
        <f t="shared" si="8"/>
        <v>3.2520719445082023</v>
      </c>
      <c r="T20" s="478">
        <v>30349</v>
      </c>
      <c r="U20" s="408">
        <f t="shared" si="9"/>
        <v>3.2575677886235761</v>
      </c>
      <c r="V20" s="478"/>
      <c r="W20" s="408"/>
      <c r="X20" s="410"/>
      <c r="Y20" s="568"/>
      <c r="Z20" s="568"/>
      <c r="AA20" s="568"/>
      <c r="AB20" s="568"/>
      <c r="AC20" s="568"/>
      <c r="AD20" s="568"/>
      <c r="AE20" s="409"/>
    </row>
    <row r="21" spans="1:31">
      <c r="A21" s="3" t="s">
        <v>18</v>
      </c>
      <c r="B21" s="6">
        <v>37970</v>
      </c>
      <c r="C21" s="408">
        <f t="shared" si="0"/>
        <v>4.2302541717636943</v>
      </c>
      <c r="D21" s="6">
        <v>36860</v>
      </c>
      <c r="E21" s="408">
        <f t="shared" si="1"/>
        <v>4.1418708761079452</v>
      </c>
      <c r="F21" s="6">
        <v>36276</v>
      </c>
      <c r="G21" s="408">
        <f t="shared" si="2"/>
        <v>4.0842888410509532</v>
      </c>
      <c r="H21" s="6">
        <v>36149</v>
      </c>
      <c r="I21" s="408">
        <f t="shared" si="3"/>
        <v>4.0566214534440714</v>
      </c>
      <c r="J21" s="6">
        <v>36218</v>
      </c>
      <c r="K21" s="408">
        <f t="shared" si="4"/>
        <v>4.0483503905498992</v>
      </c>
      <c r="L21" s="6">
        <v>36405</v>
      </c>
      <c r="M21" s="408">
        <f t="shared" si="5"/>
        <v>4.0239280302151066</v>
      </c>
      <c r="N21" s="6">
        <v>36402</v>
      </c>
      <c r="O21" s="408">
        <f t="shared" si="6"/>
        <v>3.9660464067305776</v>
      </c>
      <c r="P21" s="6">
        <v>36727</v>
      </c>
      <c r="Q21" s="408">
        <f t="shared" si="7"/>
        <v>3.9550766526958747</v>
      </c>
      <c r="R21" s="6">
        <v>36824</v>
      </c>
      <c r="S21" s="408">
        <f t="shared" si="8"/>
        <v>3.9681333803164462</v>
      </c>
      <c r="T21" s="478">
        <v>37076</v>
      </c>
      <c r="U21" s="408">
        <f t="shared" si="9"/>
        <v>3.9796231615871265</v>
      </c>
      <c r="V21" s="478"/>
      <c r="W21" s="408"/>
      <c r="X21" s="410"/>
      <c r="Y21" s="568"/>
      <c r="Z21" s="568"/>
      <c r="AA21" s="568"/>
      <c r="AB21" s="568"/>
      <c r="AC21" s="568"/>
      <c r="AD21" s="568"/>
      <c r="AE21" s="409"/>
    </row>
    <row r="22" spans="1:31">
      <c r="A22" s="3" t="s">
        <v>19</v>
      </c>
      <c r="B22" s="6">
        <v>17465</v>
      </c>
      <c r="C22" s="408">
        <f t="shared" si="0"/>
        <v>1.9457832264907273</v>
      </c>
      <c r="D22" s="6">
        <v>17329</v>
      </c>
      <c r="E22" s="408">
        <f t="shared" si="1"/>
        <v>1.9472186763992017</v>
      </c>
      <c r="F22" s="6">
        <v>17277</v>
      </c>
      <c r="G22" s="408">
        <f t="shared" si="2"/>
        <v>1.9452050476027489</v>
      </c>
      <c r="H22" s="6">
        <v>17191</v>
      </c>
      <c r="I22" s="408">
        <f t="shared" si="3"/>
        <v>1.9291648290729213</v>
      </c>
      <c r="J22" s="6">
        <v>17312</v>
      </c>
      <c r="K22" s="408">
        <f t="shared" si="4"/>
        <v>1.9350886841128683</v>
      </c>
      <c r="L22" s="6">
        <v>17352</v>
      </c>
      <c r="M22" s="408">
        <f t="shared" si="5"/>
        <v>1.9179563021643329</v>
      </c>
      <c r="N22" s="6">
        <v>17370</v>
      </c>
      <c r="O22" s="408">
        <f t="shared" si="6"/>
        <v>1.8924846460334632</v>
      </c>
      <c r="P22" s="6">
        <v>17496</v>
      </c>
      <c r="Q22" s="408">
        <f t="shared" si="7"/>
        <v>1.8841185263040003</v>
      </c>
      <c r="R22" s="6">
        <v>17590</v>
      </c>
      <c r="S22" s="408">
        <f t="shared" si="8"/>
        <v>1.8954884357963908</v>
      </c>
      <c r="T22" s="478">
        <v>17750</v>
      </c>
      <c r="U22" s="408">
        <f t="shared" si="9"/>
        <v>1.9052300981274004</v>
      </c>
      <c r="V22" s="478"/>
      <c r="W22" s="408"/>
      <c r="X22" s="410"/>
      <c r="Y22" s="568"/>
      <c r="Z22" s="568"/>
      <c r="AA22" s="568"/>
      <c r="AB22" s="568"/>
      <c r="AC22" s="568"/>
      <c r="AD22" s="568"/>
      <c r="AE22" s="409"/>
    </row>
    <row r="23" spans="1:31">
      <c r="A23" s="3" t="s">
        <v>20</v>
      </c>
      <c r="B23" s="6">
        <v>5110</v>
      </c>
      <c r="C23" s="408">
        <f t="shared" si="0"/>
        <v>0.56930731676883006</v>
      </c>
      <c r="D23" s="6">
        <v>5053</v>
      </c>
      <c r="E23" s="408">
        <f t="shared" si="1"/>
        <v>0.56779363909314828</v>
      </c>
      <c r="F23" s="6">
        <v>4958</v>
      </c>
      <c r="G23" s="408">
        <f t="shared" si="2"/>
        <v>0.55821766660962147</v>
      </c>
      <c r="H23" s="6">
        <v>4910</v>
      </c>
      <c r="I23" s="408">
        <f t="shared" si="3"/>
        <v>0.55099757493735346</v>
      </c>
      <c r="J23" s="6">
        <v>4828</v>
      </c>
      <c r="K23" s="408">
        <f t="shared" si="4"/>
        <v>0.5396608229492218</v>
      </c>
      <c r="L23" s="6">
        <v>4799</v>
      </c>
      <c r="M23" s="408">
        <f t="shared" si="5"/>
        <v>0.53044446139272894</v>
      </c>
      <c r="N23" s="6">
        <v>4828</v>
      </c>
      <c r="O23" s="408">
        <f t="shared" si="6"/>
        <v>0.52601703345132766</v>
      </c>
      <c r="P23" s="6">
        <v>4873</v>
      </c>
      <c r="Q23" s="408">
        <f t="shared" si="7"/>
        <v>0.52476620820069697</v>
      </c>
      <c r="R23" s="6">
        <v>4854</v>
      </c>
      <c r="S23" s="408">
        <f t="shared" si="8"/>
        <v>0.52306429035563851</v>
      </c>
      <c r="T23" s="478">
        <v>4864</v>
      </c>
      <c r="U23" s="408">
        <f t="shared" si="9"/>
        <v>0.5220867153403761</v>
      </c>
      <c r="V23" s="478"/>
      <c r="W23" s="408"/>
      <c r="X23" s="410"/>
      <c r="Y23" s="568"/>
      <c r="Z23" s="568"/>
      <c r="AA23" s="568"/>
      <c r="AB23" s="568"/>
      <c r="AC23" s="568"/>
      <c r="AD23" s="568"/>
      <c r="AE23" s="409"/>
    </row>
    <row r="24" spans="1:31">
      <c r="A24" s="3" t="s">
        <v>21</v>
      </c>
      <c r="B24" s="6">
        <v>16099</v>
      </c>
      <c r="C24" s="408">
        <f t="shared" si="0"/>
        <v>1.7935965739063395</v>
      </c>
      <c r="D24" s="6">
        <v>16221</v>
      </c>
      <c r="E24" s="408">
        <f t="shared" si="1"/>
        <v>1.8227153413279158</v>
      </c>
      <c r="F24" s="6">
        <v>17090</v>
      </c>
      <c r="G24" s="408">
        <f t="shared" si="2"/>
        <v>1.9241508516253389</v>
      </c>
      <c r="H24" s="6">
        <v>17870</v>
      </c>
      <c r="I24" s="408">
        <f t="shared" si="3"/>
        <v>2.0053618460550928</v>
      </c>
      <c r="J24" s="6">
        <v>18887</v>
      </c>
      <c r="K24" s="408">
        <f t="shared" si="4"/>
        <v>2.1111379376640333</v>
      </c>
      <c r="L24" s="6">
        <v>19672</v>
      </c>
      <c r="M24" s="408">
        <f t="shared" si="5"/>
        <v>2.1743912157778214</v>
      </c>
      <c r="N24" s="6">
        <v>20886</v>
      </c>
      <c r="O24" s="408">
        <f t="shared" si="6"/>
        <v>2.2755575312063856</v>
      </c>
      <c r="P24" s="6">
        <v>21621</v>
      </c>
      <c r="Q24" s="408">
        <f t="shared" si="7"/>
        <v>2.3283337138328073</v>
      </c>
      <c r="R24" s="6">
        <v>21872</v>
      </c>
      <c r="S24" s="408">
        <f t="shared" si="8"/>
        <v>2.3569143301727493</v>
      </c>
      <c r="T24" s="478">
        <v>21915</v>
      </c>
      <c r="U24" s="408">
        <f t="shared" si="9"/>
        <v>2.3522883155189849</v>
      </c>
      <c r="V24" s="478"/>
      <c r="W24" s="408"/>
      <c r="X24" s="410"/>
      <c r="Y24" s="568"/>
      <c r="Z24" s="568"/>
      <c r="AA24" s="568"/>
      <c r="AB24" s="568"/>
      <c r="AC24" s="568"/>
      <c r="AD24" s="568"/>
      <c r="AE24" s="409"/>
    </row>
    <row r="25" spans="1:31">
      <c r="A25" s="3" t="s">
        <v>22</v>
      </c>
      <c r="B25" s="6">
        <v>206593</v>
      </c>
      <c r="C25" s="408">
        <f t="shared" si="0"/>
        <v>23.016615752098417</v>
      </c>
      <c r="D25" s="6">
        <v>205279</v>
      </c>
      <c r="E25" s="408">
        <f t="shared" si="1"/>
        <v>23.066714909836215</v>
      </c>
      <c r="F25" s="6">
        <v>203811</v>
      </c>
      <c r="G25" s="408">
        <f t="shared" si="2"/>
        <v>22.946934418994264</v>
      </c>
      <c r="H25" s="6">
        <v>203585</v>
      </c>
      <c r="I25" s="408">
        <f t="shared" si="3"/>
        <v>22.846199856134646</v>
      </c>
      <c r="J25" s="6">
        <v>203692</v>
      </c>
      <c r="K25" s="408">
        <f t="shared" si="4"/>
        <v>22.768142574186598</v>
      </c>
      <c r="L25" s="6">
        <v>204856</v>
      </c>
      <c r="M25" s="408">
        <f t="shared" si="5"/>
        <v>22.643202872071033</v>
      </c>
      <c r="N25" s="6">
        <v>207312</v>
      </c>
      <c r="O25" s="408">
        <f t="shared" si="6"/>
        <v>22.58691864930854</v>
      </c>
      <c r="P25" s="6">
        <v>209194</v>
      </c>
      <c r="Q25" s="408">
        <f t="shared" si="7"/>
        <v>22.527794409673014</v>
      </c>
      <c r="R25" s="6">
        <v>208563</v>
      </c>
      <c r="S25" s="408">
        <f t="shared" si="8"/>
        <v>22.474630735361149</v>
      </c>
      <c r="T25" s="478">
        <v>208688</v>
      </c>
      <c r="U25" s="408">
        <f t="shared" si="9"/>
        <v>22.399924434817517</v>
      </c>
      <c r="V25" s="478"/>
      <c r="W25" s="408"/>
      <c r="X25" s="410"/>
      <c r="Y25" s="568"/>
      <c r="Z25" s="568"/>
      <c r="AA25" s="568"/>
      <c r="AB25" s="568"/>
      <c r="AC25" s="568"/>
      <c r="AD25" s="568"/>
      <c r="AE25" s="409"/>
    </row>
    <row r="26" spans="1:31">
      <c r="A26" s="3" t="s">
        <v>23</v>
      </c>
      <c r="B26" s="6">
        <v>14545</v>
      </c>
      <c r="C26" s="408">
        <f t="shared" si="0"/>
        <v>1.6204647597656816</v>
      </c>
      <c r="D26" s="6">
        <v>14296</v>
      </c>
      <c r="E26" s="408">
        <f t="shared" si="1"/>
        <v>1.6064076517861958</v>
      </c>
      <c r="F26" s="6">
        <v>14246</v>
      </c>
      <c r="G26" s="408">
        <f t="shared" si="2"/>
        <v>1.603946929915423</v>
      </c>
      <c r="H26" s="6">
        <v>14125</v>
      </c>
      <c r="I26" s="408">
        <f t="shared" si="3"/>
        <v>1.5850999482668264</v>
      </c>
      <c r="J26" s="6">
        <v>14189</v>
      </c>
      <c r="K26" s="408">
        <f t="shared" si="4"/>
        <v>1.5860081642142727</v>
      </c>
      <c r="L26" s="6">
        <v>14445</v>
      </c>
      <c r="M26" s="408">
        <f t="shared" si="5"/>
        <v>1.5966389341150178</v>
      </c>
      <c r="N26" s="6">
        <v>14679</v>
      </c>
      <c r="O26" s="408">
        <f t="shared" si="6"/>
        <v>1.599296610197191</v>
      </c>
      <c r="P26" s="6">
        <v>14953</v>
      </c>
      <c r="Q26" s="408">
        <f t="shared" si="7"/>
        <v>1.6102665937256355</v>
      </c>
      <c r="R26" s="6">
        <v>14987</v>
      </c>
      <c r="S26" s="408">
        <f t="shared" si="8"/>
        <v>1.6149906303172545</v>
      </c>
      <c r="T26" s="478">
        <v>15114</v>
      </c>
      <c r="U26" s="408">
        <f t="shared" si="9"/>
        <v>1.6222900114421144</v>
      </c>
      <c r="V26" s="478"/>
      <c r="W26" s="408"/>
      <c r="X26" s="410"/>
      <c r="Y26" s="568"/>
      <c r="Z26" s="568"/>
      <c r="AA26" s="568"/>
      <c r="AB26" s="568"/>
      <c r="AC26" s="568"/>
      <c r="AD26" s="568"/>
      <c r="AE26" s="409"/>
    </row>
    <row r="27" spans="1:31">
      <c r="A27" s="3" t="s">
        <v>24</v>
      </c>
      <c r="B27" s="6">
        <v>12634</v>
      </c>
      <c r="C27" s="408">
        <f t="shared" si="0"/>
        <v>1.4075594207548725</v>
      </c>
      <c r="D27" s="6">
        <v>10468</v>
      </c>
      <c r="E27" s="408">
        <f t="shared" si="1"/>
        <v>1.176264360583233</v>
      </c>
      <c r="F27" s="6">
        <v>10690</v>
      </c>
      <c r="G27" s="408">
        <f t="shared" si="2"/>
        <v>1.2035794384947263</v>
      </c>
      <c r="H27" s="6">
        <v>11338</v>
      </c>
      <c r="I27" s="408">
        <f t="shared" si="3"/>
        <v>1.2723442982972941</v>
      </c>
      <c r="J27" s="6">
        <v>10576</v>
      </c>
      <c r="K27" s="408">
        <f t="shared" si="4"/>
        <v>1.1821567654330924</v>
      </c>
      <c r="L27" s="6">
        <v>10755</v>
      </c>
      <c r="M27" s="408">
        <f t="shared" si="5"/>
        <v>1.1887747827211503</v>
      </c>
      <c r="N27" s="6">
        <v>11111</v>
      </c>
      <c r="O27" s="408">
        <f t="shared" si="6"/>
        <v>1.2105582557327468</v>
      </c>
      <c r="P27" s="6">
        <v>11281</v>
      </c>
      <c r="Q27" s="408">
        <f t="shared" si="7"/>
        <v>1.214834310427265</v>
      </c>
      <c r="R27" s="6">
        <v>11115</v>
      </c>
      <c r="S27" s="408">
        <f t="shared" si="8"/>
        <v>1.1977461036882822</v>
      </c>
      <c r="T27" s="478">
        <v>11162</v>
      </c>
      <c r="U27" s="408">
        <f t="shared" si="9"/>
        <v>1.1980945552280586</v>
      </c>
      <c r="V27" s="478"/>
      <c r="W27" s="408"/>
      <c r="X27" s="410"/>
      <c r="Y27" s="568"/>
      <c r="Z27" s="568"/>
      <c r="AA27" s="568"/>
      <c r="AB27" s="568"/>
      <c r="AC27" s="568"/>
      <c r="AD27" s="568"/>
      <c r="AE27" s="409"/>
    </row>
    <row r="28" spans="1:31">
      <c r="A28" s="3" t="s">
        <v>25</v>
      </c>
      <c r="B28" s="6">
        <v>9076</v>
      </c>
      <c r="C28" s="408">
        <f t="shared" si="0"/>
        <v>1.0111610972590805</v>
      </c>
      <c r="D28" s="6">
        <v>8998</v>
      </c>
      <c r="E28" s="408">
        <f t="shared" si="1"/>
        <v>1.0110839431150105</v>
      </c>
      <c r="F28" s="6">
        <v>8930</v>
      </c>
      <c r="G28" s="408">
        <f t="shared" si="2"/>
        <v>1.0054222998838078</v>
      </c>
      <c r="H28" s="6">
        <v>8873</v>
      </c>
      <c r="I28" s="408">
        <f t="shared" si="3"/>
        <v>0.99572331617497711</v>
      </c>
      <c r="J28" s="6">
        <v>8873</v>
      </c>
      <c r="K28" s="408">
        <f t="shared" si="4"/>
        <v>0.99180001699015019</v>
      </c>
      <c r="L28" s="6">
        <v>8947</v>
      </c>
      <c r="M28" s="408">
        <f t="shared" si="5"/>
        <v>0.98893240176719022</v>
      </c>
      <c r="N28" s="6">
        <v>8934</v>
      </c>
      <c r="O28" s="408">
        <f t="shared" si="6"/>
        <v>0.97337120481652051</v>
      </c>
      <c r="P28" s="6">
        <v>8940</v>
      </c>
      <c r="Q28" s="408">
        <f t="shared" si="7"/>
        <v>0.96273546097152285</v>
      </c>
      <c r="R28" s="6">
        <v>8918</v>
      </c>
      <c r="S28" s="408">
        <f t="shared" si="8"/>
        <v>0.96099862822241111</v>
      </c>
      <c r="T28" s="478">
        <v>9005</v>
      </c>
      <c r="U28" s="408">
        <f t="shared" si="9"/>
        <v>0.96656884696547829</v>
      </c>
      <c r="V28" s="478"/>
      <c r="W28" s="408"/>
      <c r="X28" s="410"/>
      <c r="Y28" s="568"/>
      <c r="Z28" s="568"/>
      <c r="AA28" s="568"/>
      <c r="AB28" s="568"/>
      <c r="AC28" s="568"/>
      <c r="AD28" s="568"/>
      <c r="AE28" s="409"/>
    </row>
    <row r="29" spans="1:31">
      <c r="A29" s="3" t="s">
        <v>26</v>
      </c>
      <c r="B29" s="6">
        <v>5082</v>
      </c>
      <c r="C29" s="408">
        <f t="shared" si="0"/>
        <v>0.56618782462215156</v>
      </c>
      <c r="D29" s="6">
        <v>4727</v>
      </c>
      <c r="E29" s="408">
        <f t="shared" si="1"/>
        <v>0.53116179140971931</v>
      </c>
      <c r="F29" s="6">
        <v>4805</v>
      </c>
      <c r="G29" s="408">
        <f t="shared" si="2"/>
        <v>0.54099150626446768</v>
      </c>
      <c r="H29" s="6">
        <v>4786</v>
      </c>
      <c r="I29" s="408">
        <f t="shared" si="3"/>
        <v>0.53708236123221464</v>
      </c>
      <c r="J29" s="6">
        <v>4848</v>
      </c>
      <c r="K29" s="408">
        <f t="shared" si="4"/>
        <v>0.54189636902606197</v>
      </c>
      <c r="L29" s="6">
        <v>4757</v>
      </c>
      <c r="M29" s="408">
        <f t="shared" si="5"/>
        <v>0.52580210519800197</v>
      </c>
      <c r="N29" s="6">
        <v>4693</v>
      </c>
      <c r="O29" s="408">
        <f t="shared" si="6"/>
        <v>0.51130860355987584</v>
      </c>
      <c r="P29" s="6">
        <v>4743</v>
      </c>
      <c r="Q29" s="408">
        <f t="shared" si="7"/>
        <v>0.5107666992603952</v>
      </c>
      <c r="R29" s="6">
        <v>4692</v>
      </c>
      <c r="S29" s="408">
        <f t="shared" si="8"/>
        <v>0.50560726212374452</v>
      </c>
      <c r="T29" s="478">
        <v>4644</v>
      </c>
      <c r="U29" s="408">
        <f t="shared" si="9"/>
        <v>0.49847259581428999</v>
      </c>
      <c r="V29" s="478"/>
      <c r="W29" s="408"/>
      <c r="X29" s="245"/>
      <c r="Y29" s="568"/>
      <c r="Z29" s="568"/>
      <c r="AA29" s="568"/>
      <c r="AB29" s="568"/>
      <c r="AC29" s="568"/>
      <c r="AD29" s="568"/>
    </row>
    <row r="30" spans="1:31">
      <c r="A30" s="3" t="s">
        <v>27</v>
      </c>
      <c r="B30" s="6">
        <v>23805</v>
      </c>
      <c r="C30" s="408">
        <f t="shared" si="0"/>
        <v>2.6521253768457922</v>
      </c>
      <c r="D30" s="6">
        <v>23929</v>
      </c>
      <c r="E30" s="408">
        <f t="shared" si="1"/>
        <v>2.6888450405422413</v>
      </c>
      <c r="F30" s="6">
        <v>23893</v>
      </c>
      <c r="G30" s="408">
        <f t="shared" si="2"/>
        <v>2.6900957459265196</v>
      </c>
      <c r="H30" s="6">
        <v>23772</v>
      </c>
      <c r="I30" s="408">
        <f t="shared" si="3"/>
        <v>2.6676811306335573</v>
      </c>
      <c r="J30" s="6">
        <v>23812</v>
      </c>
      <c r="K30" s="408">
        <f t="shared" si="4"/>
        <v>2.6616411590859301</v>
      </c>
      <c r="L30" s="6">
        <v>23961</v>
      </c>
      <c r="M30" s="408">
        <f t="shared" si="5"/>
        <v>2.6484642090917232</v>
      </c>
      <c r="N30" s="6">
        <v>24134</v>
      </c>
      <c r="O30" s="408">
        <f t="shared" si="6"/>
        <v>2.6294314592614625</v>
      </c>
      <c r="P30" s="6">
        <v>24201</v>
      </c>
      <c r="Q30" s="408">
        <f t="shared" si="7"/>
        <v>2.6061701220326428</v>
      </c>
      <c r="R30" s="6">
        <v>24346</v>
      </c>
      <c r="S30" s="408">
        <f t="shared" si="8"/>
        <v>2.623511168726488</v>
      </c>
      <c r="T30" s="478">
        <v>24592</v>
      </c>
      <c r="U30" s="408">
        <f t="shared" si="9"/>
        <v>2.6396292153886778</v>
      </c>
      <c r="V30" s="478"/>
      <c r="W30" s="408"/>
    </row>
    <row r="31" spans="1:31">
      <c r="A31" s="3" t="s">
        <v>28</v>
      </c>
      <c r="B31" s="6">
        <v>2815</v>
      </c>
      <c r="C31" s="408">
        <f t="shared" si="0"/>
        <v>0.3136203711750013</v>
      </c>
      <c r="D31" s="6">
        <v>2775</v>
      </c>
      <c r="E31" s="408">
        <f t="shared" si="1"/>
        <v>0.31182017583286886</v>
      </c>
      <c r="F31" s="6">
        <v>2698</v>
      </c>
      <c r="G31" s="408">
        <f t="shared" si="2"/>
        <v>0.30376588634787388</v>
      </c>
      <c r="H31" s="6">
        <v>2658</v>
      </c>
      <c r="I31" s="408">
        <f t="shared" si="3"/>
        <v>0.29827933893757341</v>
      </c>
      <c r="J31" s="6">
        <v>2650</v>
      </c>
      <c r="K31" s="408">
        <f t="shared" si="4"/>
        <v>0.29620985518132514</v>
      </c>
      <c r="L31" s="6">
        <v>2670</v>
      </c>
      <c r="M31" s="408">
        <f t="shared" si="5"/>
        <v>0.29512121523621304</v>
      </c>
      <c r="N31" s="6">
        <v>2763</v>
      </c>
      <c r="O31" s="408">
        <f t="shared" si="6"/>
        <v>0.30103253177837991</v>
      </c>
      <c r="P31" s="6">
        <v>2852</v>
      </c>
      <c r="Q31" s="408">
        <f t="shared" si="7"/>
        <v>0.30712768844415916</v>
      </c>
      <c r="R31" s="6">
        <v>2829</v>
      </c>
      <c r="S31" s="408">
        <f t="shared" si="8"/>
        <v>0.30485143745696358</v>
      </c>
      <c r="T31" s="478">
        <v>2813</v>
      </c>
      <c r="U31" s="408">
        <f t="shared" si="9"/>
        <v>0.30193871921309168</v>
      </c>
      <c r="V31" s="478"/>
      <c r="W31" s="408"/>
    </row>
    <row r="32" spans="1:31">
      <c r="A32" s="3" t="s">
        <v>29</v>
      </c>
      <c r="B32" s="6">
        <v>11078</v>
      </c>
      <c r="C32" s="408">
        <f t="shared" si="0"/>
        <v>1.2342047857465948</v>
      </c>
      <c r="D32" s="6">
        <v>11097</v>
      </c>
      <c r="E32" s="408">
        <f t="shared" si="1"/>
        <v>1.2469436004386831</v>
      </c>
      <c r="F32" s="6">
        <v>11107</v>
      </c>
      <c r="G32" s="408">
        <f t="shared" si="2"/>
        <v>1.2505291696315177</v>
      </c>
      <c r="H32" s="6">
        <v>11114</v>
      </c>
      <c r="I32" s="408">
        <f t="shared" si="3"/>
        <v>1.2472071380557528</v>
      </c>
      <c r="J32" s="6">
        <v>11108</v>
      </c>
      <c r="K32" s="408">
        <f t="shared" si="4"/>
        <v>1.2416222910770414</v>
      </c>
      <c r="L32" s="6">
        <v>11203</v>
      </c>
      <c r="M32" s="408">
        <f t="shared" si="5"/>
        <v>1.2382932487982377</v>
      </c>
      <c r="N32" s="6">
        <v>11294</v>
      </c>
      <c r="O32" s="408">
        <f t="shared" si="6"/>
        <v>1.2304963495856036</v>
      </c>
      <c r="P32" s="6">
        <v>11287</v>
      </c>
      <c r="Q32" s="408">
        <f t="shared" si="7"/>
        <v>1.2154804416091252</v>
      </c>
      <c r="R32" s="6">
        <v>11326</v>
      </c>
      <c r="S32" s="408">
        <f t="shared" si="8"/>
        <v>1.2204833441631564</v>
      </c>
      <c r="T32" s="478">
        <v>11359</v>
      </c>
      <c r="U32" s="408">
        <f t="shared" si="9"/>
        <v>1.2192399258945994</v>
      </c>
      <c r="V32" s="478"/>
      <c r="W32" s="408"/>
      <c r="Z32" s="151"/>
    </row>
    <row r="33" spans="1:26">
      <c r="A33" s="3" t="s">
        <v>30</v>
      </c>
      <c r="B33" s="6">
        <v>9069</v>
      </c>
      <c r="C33" s="408">
        <f t="shared" si="0"/>
        <v>1.0103812242224108</v>
      </c>
      <c r="D33" s="6">
        <v>9026</v>
      </c>
      <c r="E33" s="408">
        <f t="shared" si="1"/>
        <v>1.0142302367810718</v>
      </c>
      <c r="F33" s="6">
        <v>9026</v>
      </c>
      <c r="G33" s="408">
        <f t="shared" si="2"/>
        <v>1.016230871080767</v>
      </c>
      <c r="H33" s="6">
        <v>8969</v>
      </c>
      <c r="I33" s="408">
        <f t="shared" si="3"/>
        <v>1.0064963848499233</v>
      </c>
      <c r="J33" s="6">
        <v>8969</v>
      </c>
      <c r="K33" s="408">
        <f t="shared" si="4"/>
        <v>1.0025306381589831</v>
      </c>
      <c r="L33" s="6">
        <v>9040</v>
      </c>
      <c r="M33" s="408">
        <f t="shared" si="5"/>
        <v>0.99921190476979993</v>
      </c>
      <c r="N33" s="6">
        <v>9185</v>
      </c>
      <c r="O33" s="408">
        <f t="shared" si="6"/>
        <v>1.000717989281368</v>
      </c>
      <c r="P33" s="6">
        <v>9158</v>
      </c>
      <c r="Q33" s="408">
        <f t="shared" si="7"/>
        <v>0.98621156057910586</v>
      </c>
      <c r="R33" s="6">
        <v>9161</v>
      </c>
      <c r="S33" s="408">
        <f t="shared" si="8"/>
        <v>0.9871841705702521</v>
      </c>
      <c r="T33" s="478">
        <v>9170</v>
      </c>
      <c r="U33" s="408">
        <f t="shared" si="9"/>
        <v>0.98427943661004291</v>
      </c>
      <c r="V33" s="478"/>
      <c r="W33" s="408"/>
      <c r="Z33" s="6"/>
    </row>
    <row r="34" spans="1:26">
      <c r="A34" s="3" t="s">
        <v>31</v>
      </c>
      <c r="B34" s="6">
        <v>1804</v>
      </c>
      <c r="C34" s="408">
        <f t="shared" si="0"/>
        <v>0.2009844225931447</v>
      </c>
      <c r="D34" s="6">
        <v>1715</v>
      </c>
      <c r="E34" s="408">
        <f t="shared" si="1"/>
        <v>0.19271048704625951</v>
      </c>
      <c r="F34" s="6">
        <v>1671</v>
      </c>
      <c r="G34" s="408">
        <f t="shared" si="2"/>
        <v>0.18813669239707087</v>
      </c>
      <c r="H34" s="6">
        <v>1630</v>
      </c>
      <c r="I34" s="408">
        <f t="shared" si="3"/>
        <v>0.18291772854335767</v>
      </c>
      <c r="J34" s="6">
        <v>1615</v>
      </c>
      <c r="K34" s="408">
        <f t="shared" si="4"/>
        <v>0.18052034570484532</v>
      </c>
      <c r="L34" s="6">
        <v>1645</v>
      </c>
      <c r="M34" s="408">
        <f t="shared" si="5"/>
        <v>0.18182561762680541</v>
      </c>
      <c r="N34" s="6">
        <v>1667</v>
      </c>
      <c r="O34" s="408">
        <f t="shared" si="6"/>
        <v>0.18162187132629726</v>
      </c>
      <c r="P34" s="6">
        <v>1715</v>
      </c>
      <c r="Q34" s="408">
        <f t="shared" si="7"/>
        <v>0.18468582948167356</v>
      </c>
      <c r="R34" s="6">
        <v>1789</v>
      </c>
      <c r="S34" s="408">
        <f t="shared" si="8"/>
        <v>0.19278162658554537</v>
      </c>
      <c r="T34" s="478">
        <v>1767</v>
      </c>
      <c r="U34" s="408">
        <f t="shared" si="9"/>
        <v>0.189664314557246</v>
      </c>
      <c r="V34" s="478"/>
      <c r="W34" s="408"/>
      <c r="Z34" s="6"/>
    </row>
    <row r="35" spans="1:26">
      <c r="A35" s="178" t="s">
        <v>0</v>
      </c>
      <c r="B35" s="7">
        <v>897582</v>
      </c>
      <c r="C35" s="408">
        <f>(B35*100)/$B$35</f>
        <v>100</v>
      </c>
      <c r="D35" s="7">
        <v>889936</v>
      </c>
      <c r="E35" s="408">
        <f t="shared" si="1"/>
        <v>100</v>
      </c>
      <c r="F35" s="7">
        <v>888184</v>
      </c>
      <c r="G35" s="408">
        <f t="shared" si="2"/>
        <v>100</v>
      </c>
      <c r="H35" s="7">
        <v>891111</v>
      </c>
      <c r="I35" s="408">
        <f t="shared" si="3"/>
        <v>100</v>
      </c>
      <c r="J35" s="7">
        <v>894636</v>
      </c>
      <c r="K35" s="408">
        <f t="shared" si="4"/>
        <v>100</v>
      </c>
      <c r="L35" s="7">
        <v>904713</v>
      </c>
      <c r="M35" s="408">
        <f t="shared" si="5"/>
        <v>100</v>
      </c>
      <c r="N35" s="7">
        <v>917841</v>
      </c>
      <c r="O35" s="408">
        <f t="shared" si="6"/>
        <v>100</v>
      </c>
      <c r="P35" s="7">
        <v>928604</v>
      </c>
      <c r="Q35" s="408">
        <f t="shared" si="7"/>
        <v>100</v>
      </c>
      <c r="R35" s="7">
        <v>927993</v>
      </c>
      <c r="S35" s="408">
        <f t="shared" si="8"/>
        <v>100</v>
      </c>
      <c r="T35" s="5">
        <v>931646</v>
      </c>
      <c r="U35" s="408">
        <f t="shared" si="9"/>
        <v>100</v>
      </c>
      <c r="V35" s="5"/>
      <c r="W35" s="408"/>
      <c r="X35" s="6"/>
    </row>
    <row r="36" spans="1:26">
      <c r="X36" s="6"/>
    </row>
    <row r="37" spans="1:26">
      <c r="A37" s="241" t="s">
        <v>459</v>
      </c>
    </row>
    <row r="39" spans="1:26" ht="25.5" customHeight="1">
      <c r="A39" s="569" t="s">
        <v>42</v>
      </c>
      <c r="B39" s="569"/>
      <c r="C39" s="569"/>
      <c r="D39" s="569"/>
      <c r="E39" s="569"/>
      <c r="F39" s="569"/>
      <c r="G39" s="569"/>
      <c r="H39" s="569"/>
      <c r="I39" s="569"/>
      <c r="J39" s="569"/>
      <c r="K39" s="569"/>
      <c r="L39" s="569"/>
      <c r="M39" s="404"/>
    </row>
    <row r="40" spans="1:26">
      <c r="A40" s="8" t="s">
        <v>41</v>
      </c>
    </row>
    <row r="41" spans="1:26">
      <c r="R41" s="6"/>
    </row>
    <row r="42" spans="1:26">
      <c r="R42" s="6"/>
    </row>
    <row r="43" spans="1:26">
      <c r="R43" s="6"/>
    </row>
    <row r="44" spans="1:26">
      <c r="R44" s="6"/>
    </row>
  </sheetData>
  <sheetProtection algorithmName="SHA-512" hashValue="xEg8YQrAE7XpW7g/RvDQZMVHQ3CjVDe+J/0naisVdRTM2N/G1YvmfyV6PVPjdsKGkUmw+bTy4PHEL6F+iFr1GQ==" saltValue="NbPWd8/5DPffqPo9Iqe2DQ==" spinCount="100000" sheet="1" objects="1" scenarios="1"/>
  <mergeCells count="15">
    <mergeCell ref="Y19:AD29"/>
    <mergeCell ref="A39:L39"/>
    <mergeCell ref="A2:A3"/>
    <mergeCell ref="A1:S1"/>
    <mergeCell ref="B2:C2"/>
    <mergeCell ref="D2:E2"/>
    <mergeCell ref="F2:G2"/>
    <mergeCell ref="H2:I2"/>
    <mergeCell ref="J2:K2"/>
    <mergeCell ref="L2:M2"/>
    <mergeCell ref="N2:O2"/>
    <mergeCell ref="P2:Q2"/>
    <mergeCell ref="R2:S2"/>
    <mergeCell ref="T2:U2"/>
    <mergeCell ref="V2:W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sqref="A1:L1"/>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99" t="s">
        <v>763</v>
      </c>
      <c r="B1" s="599"/>
      <c r="C1" s="599"/>
      <c r="D1" s="599"/>
      <c r="E1" s="599"/>
      <c r="F1" s="599"/>
      <c r="G1" s="599"/>
      <c r="H1" s="599"/>
      <c r="I1" s="599"/>
      <c r="J1" s="599"/>
      <c r="K1" s="599"/>
      <c r="L1" s="599"/>
    </row>
    <row r="2" spans="1:16" ht="96.75" customHeight="1">
      <c r="A2" s="54" t="s">
        <v>87</v>
      </c>
      <c r="B2" s="53" t="s">
        <v>518</v>
      </c>
      <c r="C2" s="54" t="s">
        <v>139</v>
      </c>
      <c r="D2" s="53" t="s">
        <v>140</v>
      </c>
      <c r="E2" s="54" t="s">
        <v>141</v>
      </c>
      <c r="F2" s="53" t="s">
        <v>142</v>
      </c>
      <c r="G2" s="54" t="s">
        <v>143</v>
      </c>
      <c r="H2" s="53" t="s">
        <v>144</v>
      </c>
      <c r="I2" s="54" t="s">
        <v>145</v>
      </c>
      <c r="J2" s="53" t="s">
        <v>146</v>
      </c>
      <c r="K2" s="54" t="s">
        <v>147</v>
      </c>
      <c r="L2" s="55" t="s">
        <v>132</v>
      </c>
    </row>
    <row r="3" spans="1:16">
      <c r="A3" s="177" t="s">
        <v>756</v>
      </c>
      <c r="B3" s="366">
        <v>0</v>
      </c>
      <c r="C3" s="125">
        <v>57</v>
      </c>
      <c r="D3" s="125">
        <v>1653</v>
      </c>
      <c r="E3" s="125">
        <v>2072</v>
      </c>
      <c r="F3" s="125">
        <v>1302</v>
      </c>
      <c r="G3" s="125">
        <v>7177</v>
      </c>
      <c r="H3" s="125">
        <v>135</v>
      </c>
      <c r="I3" s="125">
        <v>1419</v>
      </c>
      <c r="J3" s="125">
        <v>796</v>
      </c>
      <c r="K3" s="125">
        <v>5738</v>
      </c>
      <c r="L3" s="128">
        <f>SUM(B3:K3)</f>
        <v>20349</v>
      </c>
    </row>
    <row r="4" spans="1:16">
      <c r="A4" s="56"/>
    </row>
    <row r="6" spans="1:16">
      <c r="L6" s="6"/>
    </row>
    <row r="8" spans="1:16">
      <c r="G8" s="125"/>
      <c r="H8" s="125"/>
      <c r="I8" s="125"/>
      <c r="J8" s="125"/>
      <c r="K8" s="125"/>
      <c r="L8" s="125"/>
      <c r="M8" s="125"/>
      <c r="N8" s="125"/>
      <c r="O8" s="125"/>
      <c r="P8" s="125"/>
    </row>
    <row r="35" spans="1:2">
      <c r="A35" s="32" t="s">
        <v>96</v>
      </c>
      <c r="B35" s="32" t="s">
        <v>97</v>
      </c>
    </row>
    <row r="36" spans="1:2">
      <c r="A36" s="32" t="s">
        <v>98</v>
      </c>
      <c r="B36" s="32" t="s">
        <v>40</v>
      </c>
    </row>
  </sheetData>
  <sheetProtection algorithmName="SHA-512" hashValue="fDjHSZGRTHu0zCHlCEWa6j1Fpc74/CmQ7KRlV4myRU6zhz15p/DryRJExGMSz3ffgs91TpgLTgCwCECLEl9Waw==" saltValue="XRuKCfd8OC3FWX5EPHjniw==" spinCount="100000" sheet="1" objects="1" scenarios="1"/>
  <mergeCells count="1">
    <mergeCell ref="A1:L1"/>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80" zoomScaleNormal="80" workbookViewId="0">
      <selection sqref="A1:E1"/>
    </sheetView>
  </sheetViews>
  <sheetFormatPr baseColWidth="10" defaultColWidth="9.140625" defaultRowHeight="12.75"/>
  <cols>
    <col min="1" max="1" width="81.7109375" style="65" customWidth="1"/>
    <col min="2" max="5" width="19.5703125" style="65" customWidth="1"/>
    <col min="6" max="16384" width="9.140625" style="65"/>
  </cols>
  <sheetData>
    <row r="1" spans="1:9" ht="23.25" customHeight="1">
      <c r="A1" s="609" t="s">
        <v>779</v>
      </c>
      <c r="B1" s="609"/>
      <c r="C1" s="609"/>
      <c r="D1" s="609"/>
      <c r="E1" s="609"/>
    </row>
    <row r="2" spans="1:9" ht="15">
      <c r="A2" s="79" t="s">
        <v>168</v>
      </c>
      <c r="B2" s="80"/>
      <c r="C2" s="80"/>
      <c r="D2" s="80"/>
      <c r="E2" s="80"/>
    </row>
    <row r="3" spans="1:9">
      <c r="A3" s="81" t="s">
        <v>169</v>
      </c>
      <c r="B3" s="82"/>
      <c r="C3" s="82"/>
      <c r="D3" s="82"/>
      <c r="E3" s="82"/>
    </row>
    <row r="4" spans="1:9" ht="25.5">
      <c r="A4" s="66" t="s">
        <v>174</v>
      </c>
      <c r="B4" s="69" t="s">
        <v>170</v>
      </c>
      <c r="C4" s="67" t="s">
        <v>171</v>
      </c>
      <c r="D4" s="69" t="s">
        <v>172</v>
      </c>
      <c r="E4" s="67" t="s">
        <v>173</v>
      </c>
    </row>
    <row r="5" spans="1:9" ht="12.75" customHeight="1">
      <c r="A5" s="68" t="s">
        <v>175</v>
      </c>
      <c r="B5" s="70">
        <v>112.151</v>
      </c>
      <c r="C5" s="71">
        <v>0.8</v>
      </c>
      <c r="D5" s="71">
        <v>5.6</v>
      </c>
      <c r="E5" s="72">
        <v>2.4</v>
      </c>
    </row>
    <row r="6" spans="1:9">
      <c r="A6" s="68" t="s">
        <v>176</v>
      </c>
      <c r="B6" s="73">
        <v>125.068</v>
      </c>
      <c r="C6" s="74">
        <v>0.1</v>
      </c>
      <c r="D6" s="74">
        <v>15</v>
      </c>
      <c r="E6" s="75">
        <v>5.0999999999999996</v>
      </c>
    </row>
    <row r="7" spans="1:9">
      <c r="A7" s="68" t="s">
        <v>177</v>
      </c>
      <c r="B7" s="73">
        <v>108.285</v>
      </c>
      <c r="C7" s="74">
        <v>1.5</v>
      </c>
      <c r="D7" s="74">
        <v>5.3</v>
      </c>
      <c r="E7" s="75">
        <v>3.2</v>
      </c>
    </row>
    <row r="8" spans="1:9">
      <c r="A8" s="68" t="s">
        <v>178</v>
      </c>
      <c r="B8" s="73">
        <v>103.71599999999999</v>
      </c>
      <c r="C8" s="74">
        <v>18.600000000000001</v>
      </c>
      <c r="D8" s="74">
        <v>1.5</v>
      </c>
      <c r="E8" s="75">
        <v>-1.1000000000000001</v>
      </c>
    </row>
    <row r="9" spans="1:9">
      <c r="A9" s="68" t="s">
        <v>179</v>
      </c>
      <c r="B9" s="73">
        <v>101.68</v>
      </c>
      <c r="C9" s="74">
        <v>-0.7</v>
      </c>
      <c r="D9" s="74">
        <v>-7.9</v>
      </c>
      <c r="E9" s="75">
        <v>-4.0999999999999996</v>
      </c>
      <c r="I9" s="375"/>
    </row>
    <row r="10" spans="1:9" ht="12.75" customHeight="1">
      <c r="A10" s="68" t="s">
        <v>180</v>
      </c>
      <c r="B10" s="73">
        <v>112.53</v>
      </c>
      <c r="C10" s="74">
        <v>0.4</v>
      </c>
      <c r="D10" s="74">
        <v>6.4</v>
      </c>
      <c r="E10" s="75">
        <v>1.6</v>
      </c>
    </row>
    <row r="11" spans="1:9" ht="12.75" customHeight="1">
      <c r="A11" s="68" t="s">
        <v>181</v>
      </c>
      <c r="B11" s="73">
        <v>102.669</v>
      </c>
      <c r="C11" s="74">
        <v>0.3</v>
      </c>
      <c r="D11" s="74">
        <v>1.1000000000000001</v>
      </c>
      <c r="E11" s="75">
        <v>1.5</v>
      </c>
    </row>
    <row r="12" spans="1:9" ht="12.75" customHeight="1">
      <c r="A12" s="68" t="s">
        <v>182</v>
      </c>
      <c r="B12" s="73">
        <v>113.55800000000001</v>
      </c>
      <c r="C12" s="74">
        <v>1.2</v>
      </c>
      <c r="D12" s="74">
        <v>3.9</v>
      </c>
      <c r="E12" s="75">
        <v>5.0999999999999996</v>
      </c>
    </row>
    <row r="13" spans="1:9" ht="12.75" customHeight="1">
      <c r="A13" s="68" t="s">
        <v>183</v>
      </c>
      <c r="B13" s="73">
        <v>102.825</v>
      </c>
      <c r="C13" s="74">
        <v>0.6</v>
      </c>
      <c r="D13" s="74">
        <v>2.7</v>
      </c>
      <c r="E13" s="75">
        <v>5.3</v>
      </c>
    </row>
    <row r="14" spans="1:9" ht="12.75" customHeight="1">
      <c r="A14" s="68" t="s">
        <v>184</v>
      </c>
      <c r="B14" s="73">
        <v>105.693</v>
      </c>
      <c r="C14" s="74">
        <v>-0.2</v>
      </c>
      <c r="D14" s="74">
        <v>4.9000000000000004</v>
      </c>
      <c r="E14" s="75">
        <v>1.3</v>
      </c>
    </row>
    <row r="15" spans="1:9" ht="12.75" customHeight="1">
      <c r="A15" s="68" t="s">
        <v>185</v>
      </c>
      <c r="B15" s="73">
        <v>103.285</v>
      </c>
      <c r="C15" s="74">
        <v>0</v>
      </c>
      <c r="D15" s="74">
        <v>2.2000000000000002</v>
      </c>
      <c r="E15" s="75">
        <v>0</v>
      </c>
    </row>
    <row r="16" spans="1:9" ht="12.75" customHeight="1">
      <c r="A16" s="68" t="s">
        <v>186</v>
      </c>
      <c r="B16" s="73">
        <v>113.33</v>
      </c>
      <c r="C16" s="74">
        <v>0.4</v>
      </c>
      <c r="D16" s="74">
        <v>9.5</v>
      </c>
      <c r="E16" s="75">
        <v>3.4</v>
      </c>
    </row>
    <row r="17" spans="1:8" ht="12.75" customHeight="1">
      <c r="A17" s="68" t="s">
        <v>187</v>
      </c>
      <c r="B17" s="76">
        <v>109.352</v>
      </c>
      <c r="C17" s="77">
        <v>0.2</v>
      </c>
      <c r="D17" s="77">
        <v>5</v>
      </c>
      <c r="E17" s="78">
        <v>1.5</v>
      </c>
    </row>
    <row r="18" spans="1:8" ht="12.75" customHeight="1">
      <c r="A18" s="66" t="s">
        <v>188</v>
      </c>
      <c r="B18" s="66"/>
      <c r="C18" s="66"/>
      <c r="D18" s="66"/>
      <c r="E18" s="66"/>
    </row>
    <row r="19" spans="1:8" ht="12.75" customHeight="1">
      <c r="A19" s="68" t="s">
        <v>175</v>
      </c>
      <c r="B19" s="70">
        <v>111.988</v>
      </c>
      <c r="C19" s="71">
        <v>0.8</v>
      </c>
      <c r="D19" s="71">
        <v>5.4</v>
      </c>
      <c r="E19" s="72">
        <v>1.7</v>
      </c>
    </row>
    <row r="20" spans="1:8" ht="12.75" customHeight="1">
      <c r="A20" s="68" t="s">
        <v>176</v>
      </c>
      <c r="B20" s="73">
        <v>124.818</v>
      </c>
      <c r="C20" s="74">
        <v>0.4</v>
      </c>
      <c r="D20" s="74">
        <v>14.5</v>
      </c>
      <c r="E20" s="75">
        <v>5</v>
      </c>
    </row>
    <row r="21" spans="1:8" ht="12.75" customHeight="1">
      <c r="A21" s="68" t="s">
        <v>177</v>
      </c>
      <c r="B21" s="73">
        <v>109.587</v>
      </c>
      <c r="C21" s="74">
        <v>1.7</v>
      </c>
      <c r="D21" s="74">
        <v>6.2</v>
      </c>
      <c r="E21" s="75">
        <v>4.2</v>
      </c>
    </row>
    <row r="22" spans="1:8" ht="12.75" customHeight="1">
      <c r="A22" s="68" t="s">
        <v>178</v>
      </c>
      <c r="B22" s="73">
        <v>103.904</v>
      </c>
      <c r="C22" s="74">
        <v>10.199999999999999</v>
      </c>
      <c r="D22" s="74">
        <v>-0.1</v>
      </c>
      <c r="E22" s="75">
        <v>-2</v>
      </c>
    </row>
    <row r="23" spans="1:8" ht="12.75" customHeight="1">
      <c r="A23" s="68" t="s">
        <v>179</v>
      </c>
      <c r="B23" s="73">
        <v>100.84099999999999</v>
      </c>
      <c r="C23" s="74">
        <v>-0.6</v>
      </c>
      <c r="D23" s="74">
        <v>-8.6</v>
      </c>
      <c r="E23" s="75">
        <v>-3.5</v>
      </c>
    </row>
    <row r="24" spans="1:8" ht="12.75" customHeight="1">
      <c r="A24" s="68" t="s">
        <v>180</v>
      </c>
      <c r="B24" s="73">
        <v>111.03100000000001</v>
      </c>
      <c r="C24" s="74">
        <v>1.1000000000000001</v>
      </c>
      <c r="D24" s="74">
        <v>6.3</v>
      </c>
      <c r="E24" s="75">
        <v>1.5</v>
      </c>
    </row>
    <row r="25" spans="1:8" ht="12.75" customHeight="1">
      <c r="A25" s="68" t="s">
        <v>181</v>
      </c>
      <c r="B25" s="73">
        <v>103.553</v>
      </c>
      <c r="C25" s="74">
        <v>0.4</v>
      </c>
      <c r="D25" s="74">
        <v>2.8</v>
      </c>
      <c r="E25" s="75">
        <v>2.1</v>
      </c>
    </row>
    <row r="26" spans="1:8" ht="12.75" customHeight="1">
      <c r="A26" s="68" t="s">
        <v>182</v>
      </c>
      <c r="B26" s="73">
        <v>112.66800000000001</v>
      </c>
      <c r="C26" s="74">
        <v>1</v>
      </c>
      <c r="D26" s="74">
        <v>2</v>
      </c>
      <c r="E26" s="75">
        <v>0.1</v>
      </c>
    </row>
    <row r="27" spans="1:8">
      <c r="A27" s="68" t="s">
        <v>183</v>
      </c>
      <c r="B27" s="73">
        <v>102.34699999999999</v>
      </c>
      <c r="C27" s="74">
        <v>0.6</v>
      </c>
      <c r="D27" s="74">
        <v>2.2999999999999998</v>
      </c>
      <c r="E27" s="75">
        <v>5</v>
      </c>
      <c r="G27" s="265"/>
      <c r="H27" s="265"/>
    </row>
    <row r="28" spans="1:8">
      <c r="A28" s="68" t="s">
        <v>184</v>
      </c>
      <c r="B28" s="73">
        <v>106.63500000000001</v>
      </c>
      <c r="C28" s="74">
        <v>0.5</v>
      </c>
      <c r="D28" s="74">
        <v>4.7</v>
      </c>
      <c r="E28" s="75">
        <v>0.2</v>
      </c>
    </row>
    <row r="29" spans="1:8">
      <c r="A29" s="68" t="s">
        <v>185</v>
      </c>
      <c r="B29" s="73">
        <v>104.633</v>
      </c>
      <c r="C29" s="74">
        <v>0</v>
      </c>
      <c r="D29" s="74">
        <v>3.6</v>
      </c>
      <c r="E29" s="75">
        <v>1.2</v>
      </c>
    </row>
    <row r="30" spans="1:8">
      <c r="A30" s="68" t="s">
        <v>186</v>
      </c>
      <c r="B30" s="73">
        <v>114.139</v>
      </c>
      <c r="C30" s="74">
        <v>0.6</v>
      </c>
      <c r="D30" s="74">
        <v>10.199999999999999</v>
      </c>
      <c r="E30" s="75">
        <v>3.2</v>
      </c>
    </row>
    <row r="31" spans="1:8">
      <c r="A31" s="68" t="s">
        <v>187</v>
      </c>
      <c r="B31" s="76">
        <v>107.67400000000001</v>
      </c>
      <c r="C31" s="77">
        <v>0.5</v>
      </c>
      <c r="D31" s="77">
        <v>5.8</v>
      </c>
      <c r="E31" s="78">
        <v>2.2999999999999998</v>
      </c>
    </row>
    <row r="32" spans="1:8">
      <c r="A32" s="66" t="s">
        <v>189</v>
      </c>
      <c r="B32" s="66"/>
      <c r="C32" s="66"/>
      <c r="D32" s="66"/>
      <c r="E32" s="66"/>
    </row>
    <row r="33" spans="1:5" s="497" customFormat="1">
      <c r="A33" s="68" t="s">
        <v>175</v>
      </c>
      <c r="B33" s="70">
        <v>112.065</v>
      </c>
      <c r="C33" s="71">
        <v>0.8</v>
      </c>
      <c r="D33" s="71">
        <v>5.5</v>
      </c>
      <c r="E33" s="72">
        <v>2</v>
      </c>
    </row>
    <row r="34" spans="1:5">
      <c r="A34" s="68" t="s">
        <v>176</v>
      </c>
      <c r="B34" s="73">
        <v>124.935</v>
      </c>
      <c r="C34" s="74">
        <v>0.2</v>
      </c>
      <c r="D34" s="74">
        <v>14.7</v>
      </c>
      <c r="E34" s="75">
        <v>5.0999999999999996</v>
      </c>
    </row>
    <row r="35" spans="1:5">
      <c r="A35" s="68" t="s">
        <v>177</v>
      </c>
      <c r="B35" s="73">
        <v>109</v>
      </c>
      <c r="C35" s="74">
        <v>1.6</v>
      </c>
      <c r="D35" s="74">
        <v>5.8</v>
      </c>
      <c r="E35" s="75">
        <v>3.7</v>
      </c>
    </row>
    <row r="36" spans="1:5">
      <c r="A36" s="68" t="s">
        <v>178</v>
      </c>
      <c r="B36" s="73">
        <v>103.82599999999999</v>
      </c>
      <c r="C36" s="74">
        <v>14</v>
      </c>
      <c r="D36" s="74">
        <v>0.6</v>
      </c>
      <c r="E36" s="75">
        <v>-1.6</v>
      </c>
    </row>
    <row r="37" spans="1:5">
      <c r="A37" s="68" t="s">
        <v>179</v>
      </c>
      <c r="B37" s="73">
        <v>101.248</v>
      </c>
      <c r="C37" s="74">
        <v>-0.7</v>
      </c>
      <c r="D37" s="74">
        <v>-8.1999999999999993</v>
      </c>
      <c r="E37" s="75">
        <v>-3.8</v>
      </c>
    </row>
    <row r="38" spans="1:5" ht="12.75" customHeight="1">
      <c r="A38" s="68" t="s">
        <v>180</v>
      </c>
      <c r="B38" s="73">
        <v>111.751</v>
      </c>
      <c r="C38" s="74">
        <v>0.8</v>
      </c>
      <c r="D38" s="74">
        <v>6.3</v>
      </c>
      <c r="E38" s="75">
        <v>1.6</v>
      </c>
    </row>
    <row r="39" spans="1:5">
      <c r="A39" s="68" t="s">
        <v>181</v>
      </c>
      <c r="B39" s="73">
        <v>103.14400000000001</v>
      </c>
      <c r="C39" s="74">
        <v>0.3</v>
      </c>
      <c r="D39" s="74">
        <v>2</v>
      </c>
      <c r="E39" s="75">
        <v>1.8</v>
      </c>
    </row>
    <row r="40" spans="1:5">
      <c r="A40" s="68" t="s">
        <v>182</v>
      </c>
      <c r="B40" s="73">
        <v>113.145</v>
      </c>
      <c r="C40" s="74">
        <v>1.1000000000000001</v>
      </c>
      <c r="D40" s="74">
        <v>3</v>
      </c>
      <c r="E40" s="75">
        <v>2.4</v>
      </c>
    </row>
    <row r="41" spans="1:5">
      <c r="A41" s="68" t="s">
        <v>183</v>
      </c>
      <c r="B41" s="73">
        <v>102.583</v>
      </c>
      <c r="C41" s="74">
        <v>0.6</v>
      </c>
      <c r="D41" s="74">
        <v>2.5</v>
      </c>
      <c r="E41" s="75">
        <v>5.0999999999999996</v>
      </c>
    </row>
    <row r="42" spans="1:5">
      <c r="A42" s="68" t="s">
        <v>184</v>
      </c>
      <c r="B42" s="73">
        <v>106.188</v>
      </c>
      <c r="C42" s="74">
        <v>0.2</v>
      </c>
      <c r="D42" s="74">
        <v>4.8</v>
      </c>
      <c r="E42" s="75">
        <v>0.7</v>
      </c>
    </row>
    <row r="43" spans="1:5">
      <c r="A43" s="68" t="s">
        <v>185</v>
      </c>
      <c r="B43" s="73">
        <v>104.021</v>
      </c>
      <c r="C43" s="74">
        <v>0</v>
      </c>
      <c r="D43" s="74">
        <v>3</v>
      </c>
      <c r="E43" s="75">
        <v>0.7</v>
      </c>
    </row>
    <row r="44" spans="1:5">
      <c r="A44" s="68" t="s">
        <v>186</v>
      </c>
      <c r="B44" s="73">
        <v>113.771</v>
      </c>
      <c r="C44" s="74">
        <v>0.6</v>
      </c>
      <c r="D44" s="74">
        <v>9.9</v>
      </c>
      <c r="E44" s="75">
        <v>3.3</v>
      </c>
    </row>
    <row r="45" spans="1:5">
      <c r="A45" s="68" t="s">
        <v>187</v>
      </c>
      <c r="B45" s="76">
        <v>108.462</v>
      </c>
      <c r="C45" s="77">
        <v>0.4</v>
      </c>
      <c r="D45" s="77">
        <v>5.4</v>
      </c>
      <c r="E45" s="78">
        <v>1.9</v>
      </c>
    </row>
    <row r="46" spans="1:5">
      <c r="A46" s="66" t="s">
        <v>190</v>
      </c>
      <c r="B46" s="66"/>
      <c r="C46" s="66"/>
      <c r="D46" s="66"/>
      <c r="E46" s="66"/>
    </row>
    <row r="47" spans="1:5">
      <c r="A47" s="68" t="s">
        <v>175</v>
      </c>
      <c r="B47" s="70">
        <v>111.773</v>
      </c>
      <c r="C47" s="71">
        <v>0.6</v>
      </c>
      <c r="D47" s="71">
        <v>4.0999999999999996</v>
      </c>
      <c r="E47" s="72">
        <v>1.7</v>
      </c>
    </row>
    <row r="48" spans="1:5">
      <c r="A48" s="68" t="s">
        <v>176</v>
      </c>
      <c r="B48" s="73">
        <v>123.474</v>
      </c>
      <c r="C48" s="74">
        <v>0.3</v>
      </c>
      <c r="D48" s="74">
        <v>12.9</v>
      </c>
      <c r="E48" s="75">
        <v>3.7</v>
      </c>
    </row>
    <row r="49" spans="1:5">
      <c r="A49" s="68" t="s">
        <v>177</v>
      </c>
      <c r="B49" s="73">
        <v>111.839</v>
      </c>
      <c r="C49" s="74">
        <v>0.2</v>
      </c>
      <c r="D49" s="74">
        <v>8.4</v>
      </c>
      <c r="E49" s="75">
        <v>3.5</v>
      </c>
    </row>
    <row r="50" spans="1:5">
      <c r="A50" s="68" t="s">
        <v>178</v>
      </c>
      <c r="B50" s="73">
        <v>107.95399999999999</v>
      </c>
      <c r="C50" s="74">
        <v>7.5</v>
      </c>
      <c r="D50" s="74">
        <v>2.2000000000000002</v>
      </c>
      <c r="E50" s="75">
        <v>-3.1</v>
      </c>
    </row>
    <row r="51" spans="1:5">
      <c r="A51" s="68" t="s">
        <v>179</v>
      </c>
      <c r="B51" s="73">
        <v>102.22499999999999</v>
      </c>
      <c r="C51" s="74">
        <v>-1.8</v>
      </c>
      <c r="D51" s="74">
        <v>-10.8</v>
      </c>
      <c r="E51" s="75">
        <v>-5.0999999999999996</v>
      </c>
    </row>
    <row r="52" spans="1:5" ht="12.75" customHeight="1">
      <c r="A52" s="68" t="s">
        <v>180</v>
      </c>
      <c r="B52" s="73">
        <v>111.82299999999999</v>
      </c>
      <c r="C52" s="74">
        <v>0.6</v>
      </c>
      <c r="D52" s="74">
        <v>6.3</v>
      </c>
      <c r="E52" s="75">
        <v>1.5</v>
      </c>
    </row>
    <row r="53" spans="1:5">
      <c r="A53" s="68" t="s">
        <v>181</v>
      </c>
      <c r="B53" s="73">
        <v>102.72199999999999</v>
      </c>
      <c r="C53" s="74">
        <v>0.3</v>
      </c>
      <c r="D53" s="74">
        <v>1.6</v>
      </c>
      <c r="E53" s="75">
        <v>1.2</v>
      </c>
    </row>
    <row r="54" spans="1:5">
      <c r="A54" s="68" t="s">
        <v>182</v>
      </c>
      <c r="B54" s="73">
        <v>111.15600000000001</v>
      </c>
      <c r="C54" s="74">
        <v>0.7</v>
      </c>
      <c r="D54" s="74">
        <v>0.6</v>
      </c>
      <c r="E54" s="75">
        <v>3.9</v>
      </c>
    </row>
    <row r="55" spans="1:5">
      <c r="A55" s="68" t="s">
        <v>183</v>
      </c>
      <c r="B55" s="73">
        <v>102.6</v>
      </c>
      <c r="C55" s="74">
        <v>0.6</v>
      </c>
      <c r="D55" s="74">
        <v>2.5</v>
      </c>
      <c r="E55" s="75">
        <v>5.0999999999999996</v>
      </c>
    </row>
    <row r="56" spans="1:5">
      <c r="A56" s="68" t="s">
        <v>184</v>
      </c>
      <c r="B56" s="73">
        <v>106.34699999999999</v>
      </c>
      <c r="C56" s="74">
        <v>1.1000000000000001</v>
      </c>
      <c r="D56" s="74">
        <v>4</v>
      </c>
      <c r="E56" s="75">
        <v>1.2</v>
      </c>
    </row>
    <row r="57" spans="1:5">
      <c r="A57" s="68" t="s">
        <v>185</v>
      </c>
      <c r="B57" s="73">
        <v>102.461</v>
      </c>
      <c r="C57" s="74">
        <v>0</v>
      </c>
      <c r="D57" s="74">
        <v>1.6</v>
      </c>
      <c r="E57" s="75">
        <v>0.3</v>
      </c>
    </row>
    <row r="58" spans="1:5">
      <c r="A58" s="68" t="s">
        <v>186</v>
      </c>
      <c r="B58" s="73">
        <v>112.952</v>
      </c>
      <c r="C58" s="74">
        <v>1.5</v>
      </c>
      <c r="D58" s="74">
        <v>7.6</v>
      </c>
      <c r="E58" s="75">
        <v>3.3</v>
      </c>
    </row>
    <row r="59" spans="1:5">
      <c r="A59" s="68" t="s">
        <v>187</v>
      </c>
      <c r="B59" s="76">
        <v>108.105</v>
      </c>
      <c r="C59" s="77">
        <v>0.4</v>
      </c>
      <c r="D59" s="77">
        <v>5.0999999999999996</v>
      </c>
      <c r="E59" s="78">
        <v>2.6</v>
      </c>
    </row>
    <row r="61" spans="1:5" ht="25.5">
      <c r="A61" s="472" t="s">
        <v>683</v>
      </c>
    </row>
    <row r="62" spans="1:5" ht="15">
      <c r="A62" s="270" t="s">
        <v>685</v>
      </c>
    </row>
    <row r="63" spans="1:5" ht="15">
      <c r="A63" s="270" t="s">
        <v>684</v>
      </c>
    </row>
    <row r="65" spans="1:1">
      <c r="A65" s="8" t="s">
        <v>191</v>
      </c>
    </row>
    <row r="66" spans="1:1">
      <c r="A66" s="8" t="s">
        <v>41</v>
      </c>
    </row>
  </sheetData>
  <sheetProtection algorithmName="SHA-512" hashValue="//RtsqwayJ1i29jOp7eSu9mWqJZb1A02TJcN4a+Wztg7lVpzbzAoOueUKa2FRVvAXMqRaEu/8SsReer41z0XWw==" saltValue="AzNjnMPB+LhzhTFPLtupGQ=="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sqref="A1:K1"/>
    </sheetView>
  </sheetViews>
  <sheetFormatPr baseColWidth="10" defaultRowHeight="15"/>
  <cols>
    <col min="2" max="2" width="14" customWidth="1"/>
    <col min="18" max="18" width="23.28515625" customWidth="1"/>
  </cols>
  <sheetData>
    <row r="1" spans="1:20" ht="21" customHeight="1">
      <c r="A1" s="609" t="s">
        <v>669</v>
      </c>
      <c r="B1" s="609"/>
      <c r="C1" s="609"/>
      <c r="D1" s="609"/>
      <c r="E1" s="609"/>
      <c r="F1" s="609"/>
      <c r="G1" s="609"/>
      <c r="H1" s="609"/>
      <c r="I1" s="609"/>
      <c r="J1" s="609"/>
      <c r="K1" s="609"/>
    </row>
    <row r="2" spans="1:20">
      <c r="A2" s="129" t="s">
        <v>168</v>
      </c>
      <c r="B2" s="129"/>
      <c r="C2" s="129"/>
      <c r="D2" s="129"/>
      <c r="E2" s="129"/>
      <c r="F2" s="129"/>
      <c r="G2" s="129"/>
      <c r="H2" s="129"/>
      <c r="I2" s="129"/>
      <c r="J2" s="129"/>
      <c r="K2" s="129"/>
    </row>
    <row r="3" spans="1:20">
      <c r="A3" s="130" t="s">
        <v>261</v>
      </c>
      <c r="B3" s="130"/>
      <c r="C3" s="130"/>
      <c r="D3" s="130"/>
      <c r="E3" s="130"/>
      <c r="F3" s="130"/>
      <c r="G3" s="130"/>
      <c r="H3" s="130"/>
      <c r="I3" s="130"/>
      <c r="J3" s="130"/>
      <c r="K3" s="130"/>
    </row>
    <row r="4" spans="1:20">
      <c r="A4" s="69" t="s">
        <v>87</v>
      </c>
      <c r="B4" s="67" t="s">
        <v>262</v>
      </c>
    </row>
    <row r="5" spans="1:20">
      <c r="A5" s="66" t="s">
        <v>764</v>
      </c>
      <c r="B5" s="131">
        <v>112.151</v>
      </c>
      <c r="L5" s="65"/>
      <c r="M5" s="264"/>
    </row>
    <row r="6" spans="1:20" ht="15" customHeight="1">
      <c r="A6" s="66" t="s">
        <v>741</v>
      </c>
      <c r="B6" s="131">
        <v>111.262</v>
      </c>
      <c r="K6" s="610" t="s">
        <v>765</v>
      </c>
      <c r="L6" s="610"/>
      <c r="M6" s="610"/>
      <c r="N6" s="610"/>
      <c r="O6" s="610"/>
      <c r="P6" s="610"/>
      <c r="Q6" s="610"/>
    </row>
    <row r="7" spans="1:20">
      <c r="A7" s="66" t="s">
        <v>737</v>
      </c>
      <c r="B7" s="131">
        <v>110.861</v>
      </c>
      <c r="K7" s="610"/>
      <c r="L7" s="610"/>
      <c r="M7" s="610"/>
      <c r="N7" s="610"/>
      <c r="O7" s="610"/>
      <c r="P7" s="610"/>
      <c r="Q7" s="610"/>
    </row>
    <row r="8" spans="1:20">
      <c r="A8" s="66" t="s">
        <v>724</v>
      </c>
      <c r="B8" s="131">
        <v>109.571</v>
      </c>
      <c r="K8" s="610"/>
      <c r="L8" s="610"/>
      <c r="M8" s="610"/>
      <c r="N8" s="610"/>
      <c r="O8" s="610"/>
      <c r="P8" s="610"/>
      <c r="Q8" s="610"/>
    </row>
    <row r="9" spans="1:20">
      <c r="A9" s="66" t="s">
        <v>725</v>
      </c>
      <c r="B9" s="131">
        <v>109.49299999999999</v>
      </c>
      <c r="K9" s="610"/>
      <c r="L9" s="610"/>
      <c r="M9" s="610"/>
      <c r="N9" s="610"/>
      <c r="O9" s="610"/>
      <c r="P9" s="610"/>
      <c r="Q9" s="610"/>
    </row>
    <row r="10" spans="1:20">
      <c r="A10" s="66" t="s">
        <v>726</v>
      </c>
      <c r="B10" s="131">
        <v>109.42400000000001</v>
      </c>
      <c r="K10" s="610"/>
      <c r="L10" s="610"/>
      <c r="M10" s="610"/>
      <c r="N10" s="610"/>
      <c r="O10" s="610"/>
      <c r="P10" s="610"/>
      <c r="Q10" s="610"/>
    </row>
    <row r="11" spans="1:20">
      <c r="A11" s="66" t="s">
        <v>727</v>
      </c>
      <c r="B11" s="131">
        <v>109.17100000000001</v>
      </c>
      <c r="K11" s="610"/>
      <c r="L11" s="610"/>
      <c r="M11" s="610"/>
      <c r="N11" s="610"/>
      <c r="O11" s="610"/>
      <c r="P11" s="610"/>
      <c r="Q11" s="610"/>
    </row>
    <row r="12" spans="1:20" ht="15" customHeight="1">
      <c r="A12" s="66" t="s">
        <v>728</v>
      </c>
      <c r="B12" s="131">
        <v>108.44199999999999</v>
      </c>
      <c r="K12" s="610"/>
      <c r="L12" s="610"/>
      <c r="M12" s="610"/>
      <c r="N12" s="610"/>
      <c r="O12" s="610"/>
      <c r="P12" s="610"/>
      <c r="Q12" s="610"/>
      <c r="T12" s="266"/>
    </row>
    <row r="13" spans="1:20">
      <c r="A13" s="66" t="s">
        <v>729</v>
      </c>
      <c r="B13" s="131">
        <v>108.661</v>
      </c>
      <c r="K13" s="610"/>
      <c r="L13" s="610"/>
      <c r="M13" s="610"/>
      <c r="N13" s="610"/>
      <c r="O13" s="610"/>
      <c r="P13" s="610"/>
      <c r="Q13" s="610"/>
      <c r="T13" s="266"/>
    </row>
    <row r="14" spans="1:20">
      <c r="A14" s="66" t="s">
        <v>730</v>
      </c>
      <c r="B14" s="131">
        <v>108.107</v>
      </c>
      <c r="K14" s="610"/>
      <c r="L14" s="610"/>
      <c r="M14" s="610"/>
      <c r="N14" s="610"/>
      <c r="O14" s="610"/>
      <c r="P14" s="610"/>
      <c r="Q14" s="610"/>
      <c r="T14" s="266"/>
    </row>
    <row r="15" spans="1:20">
      <c r="A15" s="66" t="s">
        <v>731</v>
      </c>
      <c r="B15" s="131">
        <v>108.273</v>
      </c>
      <c r="K15" s="610"/>
      <c r="L15" s="610"/>
      <c r="M15" s="610"/>
      <c r="N15" s="610"/>
      <c r="O15" s="610"/>
      <c r="P15" s="610"/>
      <c r="Q15" s="610"/>
      <c r="T15" s="266"/>
    </row>
    <row r="16" spans="1:20">
      <c r="A16" s="66" t="s">
        <v>732</v>
      </c>
      <c r="B16" s="131">
        <v>106.791</v>
      </c>
      <c r="K16" s="266"/>
      <c r="L16" s="465"/>
      <c r="M16" s="465"/>
      <c r="T16" s="266"/>
    </row>
    <row r="17" spans="1:20">
      <c r="A17" s="66" t="s">
        <v>679</v>
      </c>
      <c r="B17" s="131">
        <v>106.157</v>
      </c>
      <c r="K17" s="266"/>
      <c r="L17" s="465"/>
      <c r="M17" s="465"/>
      <c r="T17" s="266"/>
    </row>
    <row r="18" spans="1:20">
      <c r="K18" s="266"/>
      <c r="L18" s="465"/>
      <c r="M18" s="465"/>
      <c r="N18" s="245"/>
      <c r="O18" s="266"/>
      <c r="P18" s="266"/>
      <c r="Q18" s="266"/>
      <c r="R18" s="266"/>
      <c r="T18" s="266"/>
    </row>
    <row r="19" spans="1:20">
      <c r="K19" s="266"/>
      <c r="L19" s="465"/>
      <c r="M19" s="465"/>
      <c r="N19" s="266"/>
      <c r="O19" s="266"/>
      <c r="P19" s="266"/>
      <c r="Q19" s="266"/>
      <c r="R19" s="266"/>
      <c r="S19" s="266"/>
      <c r="T19" s="266"/>
    </row>
    <row r="20" spans="1:20">
      <c r="K20" s="266"/>
      <c r="L20" s="266"/>
      <c r="M20" s="266"/>
      <c r="N20" s="266"/>
      <c r="O20" s="466"/>
      <c r="P20" s="266"/>
      <c r="Q20" s="266"/>
      <c r="R20" s="266"/>
      <c r="S20" s="266"/>
      <c r="T20" s="266"/>
    </row>
    <row r="21" spans="1:20">
      <c r="J21" s="272"/>
      <c r="K21" s="266"/>
      <c r="L21" s="266"/>
      <c r="M21" s="266"/>
      <c r="N21" s="266"/>
      <c r="O21" s="266"/>
      <c r="P21" s="266"/>
      <c r="Q21" s="266"/>
      <c r="R21" s="266"/>
      <c r="S21" s="266"/>
      <c r="T21" s="266"/>
    </row>
    <row r="22" spans="1:20">
      <c r="A22" s="8" t="s">
        <v>191</v>
      </c>
      <c r="K22" s="266"/>
      <c r="L22" s="266"/>
      <c r="M22" s="266"/>
      <c r="N22" s="266"/>
      <c r="O22" s="266"/>
      <c r="P22" s="266"/>
      <c r="Q22" s="266"/>
      <c r="R22" s="266"/>
      <c r="S22" s="266"/>
      <c r="T22" s="266"/>
    </row>
    <row r="23" spans="1:20">
      <c r="A23" s="8" t="s">
        <v>41</v>
      </c>
      <c r="N23" s="266"/>
      <c r="O23" s="266"/>
      <c r="P23" s="266"/>
      <c r="Q23" s="266"/>
      <c r="R23" s="266"/>
      <c r="S23" s="266"/>
      <c r="T23" s="266"/>
    </row>
    <row r="24" spans="1:20">
      <c r="L24" s="272"/>
      <c r="N24" s="266"/>
      <c r="O24" s="266"/>
      <c r="P24" s="266"/>
      <c r="Q24" s="266"/>
      <c r="R24" s="266"/>
      <c r="S24" s="266"/>
      <c r="T24" s="266"/>
    </row>
    <row r="25" spans="1:20">
      <c r="N25" s="266"/>
      <c r="O25" s="266"/>
      <c r="P25" s="266"/>
      <c r="Q25" s="266"/>
      <c r="R25" s="266"/>
      <c r="S25" s="266"/>
      <c r="T25" s="266"/>
    </row>
    <row r="26" spans="1:20">
      <c r="N26" s="266"/>
      <c r="O26" s="266"/>
      <c r="P26" s="266"/>
      <c r="Q26" s="266"/>
      <c r="R26" s="266">
        <f>7.2-8.3</f>
        <v>-1.1000000000000005</v>
      </c>
      <c r="S26" s="266"/>
      <c r="T26" s="266"/>
    </row>
    <row r="27" spans="1:20">
      <c r="N27" s="266"/>
      <c r="O27" s="266"/>
      <c r="P27" s="266"/>
      <c r="Q27" s="266"/>
      <c r="R27" s="266"/>
      <c r="S27" s="266"/>
      <c r="T27" s="266"/>
    </row>
    <row r="28" spans="1:20">
      <c r="N28" s="266"/>
      <c r="O28" s="266"/>
      <c r="P28" s="266"/>
      <c r="Q28" s="266"/>
      <c r="R28" s="266"/>
      <c r="S28" s="266"/>
      <c r="T28" s="266"/>
    </row>
    <row r="29" spans="1:20">
      <c r="N29" s="266"/>
      <c r="O29" s="266"/>
      <c r="P29" s="266"/>
      <c r="Q29" s="266"/>
      <c r="R29" s="266"/>
      <c r="S29" s="266"/>
      <c r="T29" s="266"/>
    </row>
    <row r="30" spans="1:20">
      <c r="N30" s="266"/>
      <c r="O30" s="266"/>
      <c r="P30" s="266"/>
      <c r="Q30" s="266"/>
      <c r="R30" s="266"/>
      <c r="S30" s="266"/>
      <c r="T30" s="266"/>
    </row>
    <row r="31" spans="1:20">
      <c r="N31" s="266"/>
      <c r="O31" s="266"/>
      <c r="P31" s="266"/>
      <c r="Q31" s="266"/>
      <c r="R31" s="266"/>
      <c r="S31" s="266"/>
      <c r="T31" s="266"/>
    </row>
    <row r="32" spans="1:20">
      <c r="N32" s="266"/>
      <c r="O32" s="266"/>
      <c r="P32" s="266"/>
      <c r="Q32" s="266"/>
      <c r="R32" s="266"/>
      <c r="S32" s="266"/>
      <c r="T32" s="266"/>
    </row>
    <row r="33" spans="14:20">
      <c r="N33" s="266"/>
      <c r="O33" s="266"/>
      <c r="P33" s="266"/>
      <c r="Q33" s="266"/>
      <c r="R33" s="266"/>
      <c r="S33" s="266"/>
      <c r="T33" s="266"/>
    </row>
    <row r="34" spans="14:20">
      <c r="N34" s="266"/>
      <c r="O34" s="266"/>
      <c r="P34" s="266"/>
      <c r="Q34" s="266"/>
      <c r="R34" s="266"/>
      <c r="S34" s="266"/>
      <c r="T34" s="266"/>
    </row>
  </sheetData>
  <sheetProtection algorithmName="SHA-512" hashValue="U05KYkdkZ/DwN7V0b7QJ+91PgBPZfpYPXdt6vA9oDq0atfemOdtbfOLu1+jQzfSgUklBIwMvLGiTI6Ax0dkQWw==" saltValue="HTbY2B8QEuzSJWYLtG4XlQ==" spinCount="100000" sheet="1" objects="1" scenarios="1"/>
  <mergeCells count="2">
    <mergeCell ref="A1:K1"/>
    <mergeCell ref="K6:Q15"/>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showGridLines="0" zoomScaleNormal="100" workbookViewId="0">
      <selection sqref="A1:L1"/>
    </sheetView>
  </sheetViews>
  <sheetFormatPr baseColWidth="10" defaultRowHeight="15"/>
  <cols>
    <col min="1" max="1" width="22.5703125" style="244" customWidth="1"/>
    <col min="2" max="2" width="17.85546875" style="329" customWidth="1"/>
    <col min="3" max="3" width="17.85546875" style="244" bestFit="1" customWidth="1"/>
    <col min="4" max="4" width="18.140625" style="244" customWidth="1"/>
    <col min="5" max="5" width="11.42578125" style="244"/>
    <col min="6" max="6" width="12.85546875" style="244" bestFit="1" customWidth="1"/>
    <col min="7" max="7" width="12.42578125" style="244" bestFit="1" customWidth="1"/>
    <col min="8" max="8" width="13.5703125" style="244" bestFit="1" customWidth="1"/>
    <col min="9" max="9" width="11.42578125" style="244"/>
    <col min="10" max="10" width="15.28515625" style="244" bestFit="1" customWidth="1"/>
    <col min="11" max="11" width="21.85546875" style="329" customWidth="1"/>
    <col min="12" max="12" width="21.85546875" style="244" customWidth="1"/>
    <col min="13" max="13" width="14.5703125" style="244" hidden="1" customWidth="1"/>
    <col min="14" max="15" width="11.42578125" style="244"/>
    <col min="16" max="16" width="12.7109375" style="244" bestFit="1" customWidth="1"/>
    <col min="17" max="16384" width="11.42578125" style="244"/>
  </cols>
  <sheetData>
    <row r="1" spans="1:13" ht="21" customHeight="1">
      <c r="A1" s="611" t="s">
        <v>690</v>
      </c>
      <c r="B1" s="611"/>
      <c r="C1" s="611"/>
      <c r="D1" s="611"/>
      <c r="E1" s="611"/>
      <c r="F1" s="611"/>
      <c r="G1" s="611"/>
      <c r="H1" s="611"/>
      <c r="I1" s="611"/>
      <c r="J1" s="611"/>
      <c r="K1" s="611"/>
      <c r="L1" s="611"/>
    </row>
    <row r="2" spans="1:13" s="471" customFormat="1" ht="21" customHeight="1">
      <c r="A2" s="470"/>
      <c r="B2" s="470"/>
      <c r="C2" s="470"/>
      <c r="D2" s="470"/>
      <c r="E2" s="470"/>
      <c r="F2" s="470"/>
      <c r="G2" s="470"/>
      <c r="H2" s="470"/>
      <c r="I2" s="470"/>
      <c r="J2" s="470"/>
      <c r="K2" s="470"/>
      <c r="L2" s="470"/>
    </row>
    <row r="3" spans="1:13" ht="37.5" customHeight="1">
      <c r="A3" s="612" t="s">
        <v>688</v>
      </c>
      <c r="B3" s="612"/>
      <c r="C3" s="612"/>
      <c r="D3" s="612"/>
      <c r="J3" s="612" t="s">
        <v>687</v>
      </c>
      <c r="K3" s="612"/>
      <c r="L3" s="612"/>
    </row>
    <row r="4" spans="1:13" ht="31.5" customHeight="1">
      <c r="A4" s="247" t="s">
        <v>772</v>
      </c>
      <c r="B4" s="159">
        <v>2023</v>
      </c>
      <c r="C4" s="248">
        <v>2022</v>
      </c>
      <c r="D4" s="158" t="s">
        <v>742</v>
      </c>
      <c r="E4" s="576" t="s">
        <v>771</v>
      </c>
      <c r="F4" s="576"/>
      <c r="G4" s="576"/>
      <c r="H4" s="576"/>
      <c r="I4" s="576"/>
      <c r="J4" s="248" t="s">
        <v>87</v>
      </c>
      <c r="K4" s="159">
        <v>2023</v>
      </c>
      <c r="L4" s="248">
        <v>2022</v>
      </c>
    </row>
    <row r="5" spans="1:13" ht="27.75" customHeight="1">
      <c r="A5" s="248" t="s">
        <v>686</v>
      </c>
      <c r="B5" s="490">
        <v>127480033</v>
      </c>
      <c r="C5" s="490">
        <v>103006129</v>
      </c>
      <c r="D5" s="473">
        <f>((B5-C5)/C5)*100</f>
        <v>23.759658029669282</v>
      </c>
      <c r="E5" s="576"/>
      <c r="F5" s="576"/>
      <c r="G5" s="576"/>
      <c r="H5" s="576"/>
      <c r="I5" s="576"/>
      <c r="J5" s="507" t="s">
        <v>72</v>
      </c>
      <c r="K5" s="503">
        <v>121924944</v>
      </c>
      <c r="L5" s="503">
        <v>122045779</v>
      </c>
      <c r="M5" s="500"/>
    </row>
    <row r="6" spans="1:13" ht="28.5" customHeight="1">
      <c r="A6" s="158" t="s">
        <v>689</v>
      </c>
      <c r="B6" s="490">
        <v>152172760</v>
      </c>
      <c r="C6" s="490">
        <v>121301438</v>
      </c>
      <c r="D6" s="473">
        <f>((B6-C6)/C6)*100</f>
        <v>25.450087409516119</v>
      </c>
      <c r="E6" s="576"/>
      <c r="F6" s="576"/>
      <c r="G6" s="576"/>
      <c r="H6" s="576"/>
      <c r="I6" s="576"/>
      <c r="J6" s="508" t="s">
        <v>73</v>
      </c>
      <c r="K6" s="504">
        <v>453902198</v>
      </c>
      <c r="L6" s="504">
        <v>404767250</v>
      </c>
      <c r="M6" s="500"/>
    </row>
    <row r="7" spans="1:13">
      <c r="B7" s="344"/>
      <c r="C7" s="344"/>
      <c r="J7" s="508" t="s">
        <v>74</v>
      </c>
      <c r="K7" s="501">
        <v>581382230</v>
      </c>
      <c r="L7" s="501">
        <v>507773379</v>
      </c>
      <c r="M7" s="500"/>
    </row>
    <row r="8" spans="1:13">
      <c r="J8" s="508" t="s">
        <v>75</v>
      </c>
      <c r="K8" s="505"/>
      <c r="L8" s="505">
        <v>764635785</v>
      </c>
      <c r="M8" s="500"/>
    </row>
    <row r="9" spans="1:13">
      <c r="J9" s="508" t="s">
        <v>76</v>
      </c>
      <c r="K9" s="505"/>
      <c r="L9" s="503">
        <v>867416615</v>
      </c>
      <c r="M9" s="500"/>
    </row>
    <row r="10" spans="1:13">
      <c r="J10" s="508" t="s">
        <v>77</v>
      </c>
      <c r="K10" s="504"/>
      <c r="L10" s="504">
        <v>931006998</v>
      </c>
      <c r="M10" s="151"/>
    </row>
    <row r="11" spans="1:13">
      <c r="J11" s="508" t="s">
        <v>78</v>
      </c>
      <c r="K11" s="504"/>
      <c r="L11" s="504">
        <v>1158098489</v>
      </c>
      <c r="M11" s="500"/>
    </row>
    <row r="12" spans="1:13">
      <c r="J12" s="508" t="s">
        <v>79</v>
      </c>
      <c r="K12" s="504"/>
      <c r="L12" s="504">
        <v>1265088968</v>
      </c>
      <c r="M12" s="500"/>
    </row>
    <row r="13" spans="1:13">
      <c r="I13" s="151"/>
      <c r="J13" s="508" t="s">
        <v>80</v>
      </c>
      <c r="K13" s="502"/>
      <c r="L13" s="502">
        <v>1372434513</v>
      </c>
      <c r="M13" s="500"/>
    </row>
    <row r="14" spans="1:13" ht="15" customHeight="1">
      <c r="I14" s="151"/>
      <c r="J14" s="508" t="s">
        <v>81</v>
      </c>
      <c r="K14" s="504"/>
      <c r="L14" s="504">
        <v>1626533479</v>
      </c>
      <c r="M14" s="500"/>
    </row>
    <row r="15" spans="1:13">
      <c r="I15" s="151"/>
      <c r="J15" s="508" t="s">
        <v>82</v>
      </c>
      <c r="K15" s="504"/>
      <c r="L15" s="504">
        <v>1773581877</v>
      </c>
      <c r="M15" s="500"/>
    </row>
    <row r="16" spans="1:13">
      <c r="I16" s="151"/>
      <c r="J16" s="509" t="s">
        <v>83</v>
      </c>
      <c r="K16" s="506"/>
      <c r="L16" s="506">
        <v>2152557623</v>
      </c>
      <c r="M16" s="500"/>
    </row>
    <row r="17" spans="1:16">
      <c r="I17" s="151"/>
      <c r="K17" s="244"/>
      <c r="M17" s="372"/>
    </row>
    <row r="18" spans="1:16">
      <c r="H18" s="151"/>
    </row>
    <row r="19" spans="1:16">
      <c r="H19" s="151"/>
      <c r="L19" s="151"/>
      <c r="P19" s="151"/>
    </row>
    <row r="20" spans="1:16">
      <c r="H20" s="151"/>
      <c r="J20" s="151"/>
      <c r="K20" s="151"/>
      <c r="L20" s="151"/>
    </row>
    <row r="21" spans="1:16">
      <c r="I21" s="151"/>
      <c r="J21" s="151"/>
      <c r="K21" s="151"/>
      <c r="L21" s="151"/>
      <c r="M21" s="269"/>
    </row>
    <row r="22" spans="1:16">
      <c r="I22" s="151"/>
      <c r="K22" s="151"/>
      <c r="L22" s="151"/>
    </row>
    <row r="23" spans="1:16">
      <c r="I23" s="151"/>
      <c r="J23" s="151"/>
      <c r="K23" s="151"/>
      <c r="M23" s="151"/>
    </row>
    <row r="24" spans="1:16">
      <c r="I24" s="151"/>
      <c r="K24" s="151"/>
      <c r="L24" s="151"/>
    </row>
    <row r="25" spans="1:16">
      <c r="I25" s="151"/>
      <c r="K25" s="151"/>
    </row>
    <row r="26" spans="1:16">
      <c r="I26" s="151"/>
      <c r="K26" s="271"/>
    </row>
    <row r="27" spans="1:16">
      <c r="A27" s="241"/>
      <c r="I27" s="151"/>
    </row>
    <row r="28" spans="1:16">
      <c r="A28" s="241"/>
      <c r="I28" s="151"/>
      <c r="K28" s="271"/>
    </row>
    <row r="29" spans="1:16" s="471" customFormat="1">
      <c r="I29" s="151"/>
      <c r="K29" s="271"/>
    </row>
    <row r="30" spans="1:16">
      <c r="A30" s="8"/>
      <c r="I30" s="151"/>
      <c r="K30" s="271"/>
    </row>
    <row r="31" spans="1:16">
      <c r="A31" s="8"/>
      <c r="I31" s="151"/>
      <c r="K31" s="271"/>
    </row>
    <row r="32" spans="1:16">
      <c r="A32" s="270"/>
      <c r="I32" s="151"/>
      <c r="K32" s="271"/>
    </row>
    <row r="33" spans="1:11">
      <c r="I33" s="151"/>
      <c r="J33" s="439"/>
      <c r="K33" s="271"/>
    </row>
    <row r="34" spans="1:11">
      <c r="A34" s="241"/>
      <c r="E34" s="467"/>
      <c r="H34" s="151"/>
      <c r="J34" s="439"/>
      <c r="K34" s="271"/>
    </row>
    <row r="35" spans="1:11">
      <c r="A35" s="241"/>
      <c r="F35" s="151"/>
      <c r="J35" s="439"/>
    </row>
    <row r="36" spans="1:11">
      <c r="A36" s="486"/>
      <c r="J36" s="439"/>
    </row>
    <row r="37" spans="1:11">
      <c r="A37" s="8"/>
      <c r="J37" s="439"/>
    </row>
    <row r="38" spans="1:11">
      <c r="A38" s="8"/>
      <c r="J38" s="439"/>
    </row>
    <row r="39" spans="1:11">
      <c r="J39" s="439"/>
    </row>
    <row r="40" spans="1:11">
      <c r="J40" s="439"/>
    </row>
    <row r="46" spans="1:11">
      <c r="A46" s="241" t="s">
        <v>459</v>
      </c>
    </row>
    <row r="47" spans="1:11">
      <c r="A47" s="241" t="s">
        <v>507</v>
      </c>
    </row>
    <row r="48" spans="1:11">
      <c r="A48" s="486"/>
    </row>
    <row r="49" spans="1:1">
      <c r="A49" s="8" t="s">
        <v>508</v>
      </c>
    </row>
    <row r="50" spans="1:1">
      <c r="A50" s="8" t="s">
        <v>41</v>
      </c>
    </row>
  </sheetData>
  <sheetProtection algorithmName="SHA-512" hashValue="a86/rcOusqCjM0KJmUFtLqOf/1BelAn6PbLYL+Mj3840wXzawqkX2tiC79pMGFx76ITLWt/Y12QuRTFlTv9WsQ==" saltValue="N/dBHfjNot8zN0skBVf04g=="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showGridLines="0" zoomScale="80" zoomScaleNormal="80" workbookViewId="0">
      <selection sqref="A1:F3"/>
    </sheetView>
  </sheetViews>
  <sheetFormatPr baseColWidth="10" defaultRowHeight="15"/>
  <cols>
    <col min="1" max="1" width="11.42578125" style="261"/>
    <col min="2" max="2" width="24.5703125" style="261" bestFit="1" customWidth="1"/>
    <col min="3" max="6" width="14.140625" style="261" customWidth="1"/>
    <col min="7" max="7" width="14.140625" style="386" customWidth="1"/>
    <col min="8" max="15" width="11.42578125" style="261"/>
    <col min="16" max="17" width="11.42578125" style="386"/>
    <col min="18" max="19" width="11.42578125" style="261"/>
    <col min="20" max="21" width="11.42578125" style="261" customWidth="1"/>
    <col min="22" max="22" width="14.7109375" style="261" customWidth="1"/>
    <col min="23" max="23" width="18.5703125" style="261" customWidth="1"/>
    <col min="24" max="25" width="17.7109375" style="261" customWidth="1"/>
    <col min="26" max="16384" width="11.42578125" style="261"/>
  </cols>
  <sheetData>
    <row r="1" spans="1:26" s="64" customFormat="1" ht="33" customHeight="1">
      <c r="A1" s="621" t="s">
        <v>384</v>
      </c>
      <c r="B1" s="621"/>
      <c r="C1" s="621"/>
      <c r="D1" s="621"/>
      <c r="E1" s="621"/>
      <c r="F1" s="621"/>
      <c r="G1" s="387"/>
      <c r="S1" s="616" t="s">
        <v>378</v>
      </c>
      <c r="T1" s="616"/>
      <c r="U1" s="616"/>
      <c r="V1" s="616"/>
      <c r="W1" s="616"/>
      <c r="X1" s="616"/>
      <c r="Y1" s="616"/>
      <c r="Z1" s="261"/>
    </row>
    <row r="2" spans="1:26" ht="15.75">
      <c r="A2" s="621"/>
      <c r="B2" s="621"/>
      <c r="C2" s="621"/>
      <c r="D2" s="621"/>
      <c r="E2" s="621"/>
      <c r="F2" s="621"/>
      <c r="G2" s="387"/>
      <c r="S2" s="622" t="s">
        <v>388</v>
      </c>
      <c r="T2" s="623"/>
      <c r="U2" s="623"/>
      <c r="V2" s="623"/>
      <c r="W2" s="623"/>
      <c r="X2" s="623"/>
      <c r="Y2" s="623"/>
    </row>
    <row r="3" spans="1:26" ht="30.75" customHeight="1">
      <c r="A3" s="621"/>
      <c r="B3" s="621"/>
      <c r="C3" s="621"/>
      <c r="D3" s="621"/>
      <c r="E3" s="621"/>
      <c r="F3" s="621"/>
      <c r="G3" s="387"/>
      <c r="I3" s="141"/>
      <c r="S3" s="612" t="s">
        <v>780</v>
      </c>
      <c r="T3" s="614" t="s">
        <v>379</v>
      </c>
      <c r="U3" s="614"/>
      <c r="V3" s="615"/>
      <c r="W3" s="613" t="s">
        <v>380</v>
      </c>
      <c r="X3" s="614"/>
      <c r="Y3" s="615"/>
    </row>
    <row r="4" spans="1:26" ht="51">
      <c r="A4" s="164" t="s">
        <v>129</v>
      </c>
      <c r="B4" s="158" t="s">
        <v>367</v>
      </c>
      <c r="C4" s="248" t="s">
        <v>368</v>
      </c>
      <c r="D4" s="158" t="s">
        <v>369</v>
      </c>
      <c r="E4" s="248" t="s">
        <v>370</v>
      </c>
      <c r="F4" s="158" t="s">
        <v>371</v>
      </c>
      <c r="G4" s="387"/>
      <c r="I4" s="160"/>
      <c r="S4" s="612"/>
      <c r="T4" s="262" t="s">
        <v>381</v>
      </c>
      <c r="U4" s="162" t="s">
        <v>386</v>
      </c>
      <c r="V4" s="163" t="s">
        <v>387</v>
      </c>
      <c r="W4" s="262" t="s">
        <v>381</v>
      </c>
      <c r="X4" s="162" t="s">
        <v>386</v>
      </c>
      <c r="Y4" s="163" t="s">
        <v>387</v>
      </c>
    </row>
    <row r="5" spans="1:26">
      <c r="A5" s="165">
        <v>2020</v>
      </c>
      <c r="B5" s="161">
        <v>17138442</v>
      </c>
      <c r="C5" s="161">
        <v>340609</v>
      </c>
      <c r="D5" s="161">
        <v>291525</v>
      </c>
      <c r="E5" s="161">
        <v>17675</v>
      </c>
      <c r="F5" s="161">
        <v>969626</v>
      </c>
      <c r="G5" s="161"/>
      <c r="I5" s="160"/>
      <c r="S5" s="248" t="s">
        <v>382</v>
      </c>
      <c r="T5" s="232">
        <v>107.32</v>
      </c>
      <c r="U5" s="233">
        <v>7.55</v>
      </c>
      <c r="V5" s="233">
        <v>0.41</v>
      </c>
      <c r="W5" s="233">
        <v>108.52</v>
      </c>
      <c r="X5" s="233">
        <v>7.42</v>
      </c>
      <c r="Y5" s="234">
        <v>2.89</v>
      </c>
    </row>
    <row r="6" spans="1:26">
      <c r="A6" s="165">
        <v>2019</v>
      </c>
      <c r="B6" s="161">
        <v>20688463</v>
      </c>
      <c r="C6" s="161">
        <v>368332.15139488003</v>
      </c>
      <c r="D6" s="161">
        <v>316017.94531977997</v>
      </c>
      <c r="E6" s="161">
        <v>21607.652622355999</v>
      </c>
      <c r="F6" s="161">
        <v>957460</v>
      </c>
      <c r="G6" s="161"/>
      <c r="I6" s="160"/>
      <c r="S6" s="158" t="s">
        <v>383</v>
      </c>
      <c r="T6" s="235">
        <v>108.17</v>
      </c>
      <c r="U6" s="236">
        <v>4.0999999999999996</v>
      </c>
      <c r="V6" s="236">
        <v>-4.5199999999999996</v>
      </c>
      <c r="W6" s="236">
        <v>110.92</v>
      </c>
      <c r="X6" s="236">
        <v>3.79</v>
      </c>
      <c r="Y6" s="237">
        <v>0.47</v>
      </c>
    </row>
    <row r="7" spans="1:26" ht="15" customHeight="1">
      <c r="A7" s="166">
        <v>2018</v>
      </c>
      <c r="B7" s="161">
        <v>20117895</v>
      </c>
      <c r="C7" s="161">
        <v>358073.31828358001</v>
      </c>
      <c r="D7" s="161">
        <v>306938.39399568998</v>
      </c>
      <c r="E7" s="161">
        <v>21409.440732141</v>
      </c>
      <c r="F7" s="161">
        <v>939674</v>
      </c>
      <c r="G7" s="161"/>
      <c r="I7" s="160"/>
      <c r="S7" s="619" t="s">
        <v>781</v>
      </c>
      <c r="T7" s="619"/>
      <c r="U7" s="619"/>
      <c r="V7" s="619"/>
      <c r="W7" s="619"/>
      <c r="X7" s="619"/>
      <c r="Y7" s="619"/>
    </row>
    <row r="8" spans="1:26">
      <c r="A8" s="166">
        <v>2017</v>
      </c>
      <c r="B8" s="161">
        <v>19469317</v>
      </c>
      <c r="C8" s="161">
        <v>349715</v>
      </c>
      <c r="D8" s="161">
        <v>300095</v>
      </c>
      <c r="E8" s="161">
        <v>21041</v>
      </c>
      <c r="F8" s="161">
        <v>925288</v>
      </c>
      <c r="G8" s="161"/>
      <c r="I8" s="160"/>
      <c r="S8" s="619"/>
      <c r="T8" s="619"/>
      <c r="U8" s="619"/>
      <c r="V8" s="619"/>
      <c r="W8" s="619"/>
      <c r="X8" s="619"/>
      <c r="Y8" s="619"/>
    </row>
    <row r="9" spans="1:26" ht="15" customHeight="1">
      <c r="A9" s="166">
        <v>2016</v>
      </c>
      <c r="B9" s="161">
        <v>18444378</v>
      </c>
      <c r="C9" s="161">
        <v>336399</v>
      </c>
      <c r="D9" s="161">
        <v>286623</v>
      </c>
      <c r="E9" s="161">
        <v>20193</v>
      </c>
      <c r="F9" s="161">
        <v>913388</v>
      </c>
      <c r="G9" s="161"/>
      <c r="S9" s="619"/>
      <c r="T9" s="619"/>
      <c r="U9" s="619"/>
      <c r="V9" s="619"/>
      <c r="W9" s="619"/>
      <c r="X9" s="619"/>
      <c r="Y9" s="619"/>
    </row>
    <row r="10" spans="1:26">
      <c r="A10" s="166">
        <v>2015</v>
      </c>
      <c r="B10" s="161">
        <v>17936027</v>
      </c>
      <c r="C10" s="161">
        <v>327058</v>
      </c>
      <c r="D10" s="161">
        <v>277788</v>
      </c>
      <c r="E10" s="161">
        <v>19806</v>
      </c>
      <c r="F10" s="161">
        <v>905607</v>
      </c>
      <c r="G10" s="161"/>
      <c r="S10" s="619"/>
      <c r="T10" s="619"/>
      <c r="U10" s="619"/>
      <c r="V10" s="619"/>
      <c r="W10" s="619"/>
      <c r="X10" s="619"/>
      <c r="Y10" s="619"/>
    </row>
    <row r="11" spans="1:26">
      <c r="A11" s="166">
        <v>2014</v>
      </c>
      <c r="B11" s="161">
        <v>17172968</v>
      </c>
      <c r="C11" s="161">
        <v>311356</v>
      </c>
      <c r="D11" s="161">
        <v>263135</v>
      </c>
      <c r="E11" s="161">
        <v>19065</v>
      </c>
      <c r="F11" s="161">
        <v>900773</v>
      </c>
      <c r="G11" s="161"/>
      <c r="S11" s="619"/>
      <c r="T11" s="619"/>
      <c r="U11" s="619"/>
      <c r="V11" s="619"/>
      <c r="W11" s="619"/>
      <c r="X11" s="619"/>
      <c r="Y11" s="619"/>
    </row>
    <row r="12" spans="1:26">
      <c r="A12" s="166">
        <v>2013</v>
      </c>
      <c r="B12" s="161">
        <v>17010544</v>
      </c>
      <c r="C12" s="161">
        <v>305948</v>
      </c>
      <c r="D12" s="161">
        <v>258565</v>
      </c>
      <c r="E12" s="161">
        <v>19031</v>
      </c>
      <c r="F12" s="161">
        <v>893855</v>
      </c>
      <c r="G12" s="161"/>
      <c r="S12" s="619"/>
      <c r="T12" s="619"/>
      <c r="U12" s="619"/>
      <c r="V12" s="619"/>
      <c r="W12" s="619"/>
      <c r="X12" s="619"/>
      <c r="Y12" s="619"/>
    </row>
    <row r="13" spans="1:26" ht="15" customHeight="1">
      <c r="A13" s="166">
        <v>2012</v>
      </c>
      <c r="B13" s="161">
        <v>17283334</v>
      </c>
      <c r="C13" s="161">
        <v>312295</v>
      </c>
      <c r="D13" s="161">
        <v>265798</v>
      </c>
      <c r="E13" s="161">
        <v>19535</v>
      </c>
      <c r="F13" s="161">
        <v>884745</v>
      </c>
      <c r="G13" s="161"/>
      <c r="H13" s="620" t="s">
        <v>722</v>
      </c>
      <c r="I13" s="620"/>
      <c r="J13" s="620"/>
      <c r="K13" s="620"/>
      <c r="L13" s="620"/>
      <c r="M13" s="620"/>
      <c r="N13" s="620"/>
      <c r="O13" s="620"/>
      <c r="P13" s="620"/>
      <c r="Q13" s="620"/>
      <c r="R13" s="388"/>
      <c r="S13" s="619"/>
      <c r="T13" s="619"/>
      <c r="U13" s="619"/>
      <c r="V13" s="619"/>
      <c r="W13" s="619"/>
      <c r="X13" s="619"/>
      <c r="Y13" s="619"/>
    </row>
    <row r="14" spans="1:26">
      <c r="A14" s="166">
        <v>2011</v>
      </c>
      <c r="B14" s="161">
        <v>17836532</v>
      </c>
      <c r="C14" s="161">
        <v>324886</v>
      </c>
      <c r="D14" s="161">
        <v>279003</v>
      </c>
      <c r="E14" s="161">
        <v>20382</v>
      </c>
      <c r="F14" s="161">
        <v>875130</v>
      </c>
      <c r="G14" s="161"/>
      <c r="H14" s="620"/>
      <c r="I14" s="620"/>
      <c r="J14" s="620"/>
      <c r="K14" s="620"/>
      <c r="L14" s="620"/>
      <c r="M14" s="620"/>
      <c r="N14" s="620"/>
      <c r="O14" s="620"/>
      <c r="P14" s="620"/>
      <c r="Q14" s="620"/>
      <c r="R14" s="388"/>
      <c r="S14" s="619"/>
      <c r="T14" s="619"/>
      <c r="U14" s="619"/>
      <c r="V14" s="619"/>
      <c r="W14" s="619"/>
      <c r="X14" s="619"/>
      <c r="Y14" s="619"/>
    </row>
    <row r="15" spans="1:26">
      <c r="A15" s="166">
        <v>2010</v>
      </c>
      <c r="B15" s="161">
        <v>17913125</v>
      </c>
      <c r="C15" s="161">
        <v>332709</v>
      </c>
      <c r="D15" s="161">
        <v>286492</v>
      </c>
      <c r="E15" s="161">
        <v>20694</v>
      </c>
      <c r="F15" s="161">
        <v>865640</v>
      </c>
      <c r="G15" s="161"/>
      <c r="H15" s="620"/>
      <c r="I15" s="620"/>
      <c r="J15" s="620"/>
      <c r="K15" s="620"/>
      <c r="L15" s="620"/>
      <c r="M15" s="620"/>
      <c r="N15" s="620"/>
      <c r="O15" s="620"/>
      <c r="P15" s="620"/>
      <c r="Q15" s="620"/>
      <c r="R15" s="388"/>
      <c r="S15" s="619"/>
      <c r="T15" s="619"/>
      <c r="U15" s="619"/>
      <c r="V15" s="619"/>
      <c r="W15" s="619"/>
      <c r="X15" s="619"/>
      <c r="Y15" s="619"/>
    </row>
    <row r="16" spans="1:26">
      <c r="A16" s="166">
        <v>2009</v>
      </c>
      <c r="B16" s="161">
        <v>17294711</v>
      </c>
      <c r="C16" s="161">
        <v>328256</v>
      </c>
      <c r="D16" s="161">
        <v>281652</v>
      </c>
      <c r="E16" s="161">
        <v>20189</v>
      </c>
      <c r="F16" s="161">
        <v>856646</v>
      </c>
      <c r="G16" s="161"/>
      <c r="H16" s="620"/>
      <c r="I16" s="620"/>
      <c r="J16" s="620"/>
      <c r="K16" s="620"/>
      <c r="L16" s="620"/>
      <c r="M16" s="620"/>
      <c r="N16" s="620"/>
      <c r="O16" s="620"/>
      <c r="P16" s="620"/>
      <c r="Q16" s="620"/>
      <c r="R16" s="388"/>
      <c r="S16" s="619"/>
      <c r="T16" s="619"/>
      <c r="U16" s="619"/>
      <c r="V16" s="619"/>
      <c r="W16" s="619"/>
      <c r="X16" s="619"/>
      <c r="Y16" s="619"/>
    </row>
    <row r="17" spans="1:26" ht="15" customHeight="1">
      <c r="A17" s="166">
        <v>2008</v>
      </c>
      <c r="B17" s="161">
        <v>18370162</v>
      </c>
      <c r="C17" s="161">
        <v>358140</v>
      </c>
      <c r="D17" s="161">
        <v>308145</v>
      </c>
      <c r="E17" s="161">
        <v>21732</v>
      </c>
      <c r="F17" s="161">
        <v>845317</v>
      </c>
      <c r="G17" s="161"/>
      <c r="H17" s="620"/>
      <c r="I17" s="620"/>
      <c r="J17" s="620"/>
      <c r="K17" s="620"/>
      <c r="L17" s="620"/>
      <c r="M17" s="620"/>
      <c r="N17" s="620"/>
      <c r="O17" s="620"/>
      <c r="P17" s="620"/>
      <c r="Q17" s="620"/>
      <c r="R17" s="388"/>
      <c r="S17" s="619"/>
      <c r="T17" s="619"/>
      <c r="U17" s="619"/>
      <c r="V17" s="619"/>
      <c r="W17" s="619"/>
      <c r="X17" s="619"/>
      <c r="Y17" s="619"/>
    </row>
    <row r="18" spans="1:26">
      <c r="A18" s="166">
        <v>2007</v>
      </c>
      <c r="B18" s="161">
        <v>18007815</v>
      </c>
      <c r="C18" s="161">
        <v>371390</v>
      </c>
      <c r="D18" s="161">
        <v>321789</v>
      </c>
      <c r="E18" s="161">
        <v>21812</v>
      </c>
      <c r="F18" s="161">
        <v>825595</v>
      </c>
      <c r="G18" s="161"/>
      <c r="H18" s="620"/>
      <c r="I18" s="620"/>
      <c r="J18" s="620"/>
      <c r="K18" s="620"/>
      <c r="L18" s="620"/>
      <c r="M18" s="620"/>
      <c r="N18" s="620"/>
      <c r="O18" s="620"/>
      <c r="P18" s="620"/>
      <c r="Q18" s="620"/>
      <c r="R18" s="388"/>
      <c r="S18" s="619"/>
      <c r="T18" s="619"/>
      <c r="U18" s="619"/>
      <c r="V18" s="619"/>
      <c r="W18" s="619"/>
      <c r="X18" s="619"/>
      <c r="Y18" s="619"/>
    </row>
    <row r="19" spans="1:26" ht="15" customHeight="1">
      <c r="A19" s="166">
        <v>2006</v>
      </c>
      <c r="B19" s="161">
        <v>16828963</v>
      </c>
      <c r="C19" s="161">
        <v>357592</v>
      </c>
      <c r="D19" s="161">
        <v>309185</v>
      </c>
      <c r="E19" s="161">
        <v>20898</v>
      </c>
      <c r="F19" s="161">
        <v>805294</v>
      </c>
      <c r="G19" s="161"/>
      <c r="H19" s="620"/>
      <c r="I19" s="620"/>
      <c r="J19" s="620"/>
      <c r="K19" s="620"/>
      <c r="L19" s="620"/>
      <c r="M19" s="620"/>
      <c r="N19" s="620"/>
      <c r="O19" s="620"/>
      <c r="P19" s="620"/>
      <c r="Q19" s="620"/>
      <c r="R19" s="388"/>
      <c r="S19" s="619"/>
      <c r="T19" s="619"/>
      <c r="U19" s="619"/>
      <c r="V19" s="619"/>
      <c r="W19" s="619"/>
      <c r="X19" s="619"/>
      <c r="Y19" s="619"/>
    </row>
    <row r="20" spans="1:26" ht="15" customHeight="1">
      <c r="A20" s="166">
        <v>2005</v>
      </c>
      <c r="B20" s="161">
        <v>15832506</v>
      </c>
      <c r="C20" s="161">
        <v>342277</v>
      </c>
      <c r="D20" s="161">
        <v>294706</v>
      </c>
      <c r="E20" s="161">
        <v>20176</v>
      </c>
      <c r="F20" s="161">
        <v>784704</v>
      </c>
      <c r="G20" s="161"/>
      <c r="H20" s="620"/>
      <c r="I20" s="620"/>
      <c r="J20" s="620"/>
      <c r="K20" s="620"/>
      <c r="L20" s="620"/>
      <c r="M20" s="620"/>
      <c r="N20" s="620"/>
      <c r="O20" s="620"/>
      <c r="P20" s="620"/>
      <c r="Q20" s="620"/>
      <c r="R20" s="388"/>
    </row>
    <row r="21" spans="1:26" ht="31.5" customHeight="1">
      <c r="A21" s="166">
        <v>2004</v>
      </c>
      <c r="B21" s="161">
        <v>14590939</v>
      </c>
      <c r="C21" s="161">
        <v>323690</v>
      </c>
      <c r="D21" s="161">
        <v>278102</v>
      </c>
      <c r="E21" s="161">
        <v>19169</v>
      </c>
      <c r="F21" s="161">
        <v>761192</v>
      </c>
      <c r="G21" s="161"/>
      <c r="H21" s="620"/>
      <c r="I21" s="620"/>
      <c r="J21" s="620"/>
      <c r="K21" s="620"/>
      <c r="L21" s="620"/>
      <c r="M21" s="620"/>
      <c r="N21" s="620"/>
      <c r="O21" s="620"/>
      <c r="P21" s="620"/>
      <c r="Q21" s="620"/>
      <c r="R21" s="388"/>
      <c r="W21" s="616" t="s">
        <v>693</v>
      </c>
      <c r="X21" s="616"/>
      <c r="Y21" s="616"/>
      <c r="Z21" s="616"/>
    </row>
    <row r="22" spans="1:26" ht="54" customHeight="1">
      <c r="A22" s="166">
        <v>2003</v>
      </c>
      <c r="B22" s="161">
        <v>13559487</v>
      </c>
      <c r="C22" s="161">
        <v>311442</v>
      </c>
      <c r="D22" s="161">
        <v>267821</v>
      </c>
      <c r="E22" s="161">
        <v>18349</v>
      </c>
      <c r="F22" s="161">
        <v>738982</v>
      </c>
      <c r="G22" s="161"/>
      <c r="H22" s="620"/>
      <c r="I22" s="620"/>
      <c r="J22" s="620"/>
      <c r="K22" s="620"/>
      <c r="L22" s="620"/>
      <c r="M22" s="620"/>
      <c r="N22" s="620"/>
      <c r="O22" s="620"/>
      <c r="P22" s="620"/>
      <c r="Q22" s="620"/>
      <c r="R22" s="388"/>
      <c r="W22" s="616"/>
      <c r="X22" s="616"/>
      <c r="Y22" s="616"/>
      <c r="Z22" s="616"/>
    </row>
    <row r="23" spans="1:26" ht="15" customHeight="1">
      <c r="A23" s="166">
        <v>2002</v>
      </c>
      <c r="B23" s="161">
        <v>12601912</v>
      </c>
      <c r="C23" s="161">
        <v>302975</v>
      </c>
      <c r="D23" s="161">
        <v>259493</v>
      </c>
      <c r="E23" s="161">
        <v>17587</v>
      </c>
      <c r="F23" s="161">
        <v>716555</v>
      </c>
      <c r="G23" s="161"/>
      <c r="H23" s="620"/>
      <c r="I23" s="620"/>
      <c r="J23" s="620"/>
      <c r="K23" s="620"/>
      <c r="L23" s="620"/>
      <c r="M23" s="620"/>
      <c r="N23" s="620"/>
      <c r="O23" s="620"/>
      <c r="P23" s="620"/>
      <c r="Q23" s="620"/>
      <c r="R23" s="388"/>
      <c r="W23" s="616"/>
      <c r="X23" s="616"/>
      <c r="Y23" s="616"/>
      <c r="Z23" s="616"/>
    </row>
    <row r="24" spans="1:26">
      <c r="A24" s="167">
        <v>2001</v>
      </c>
      <c r="B24" s="161">
        <v>11723287</v>
      </c>
      <c r="C24" s="161">
        <v>292590</v>
      </c>
      <c r="D24" s="161">
        <v>251234</v>
      </c>
      <c r="E24" s="161">
        <v>16824</v>
      </c>
      <c r="F24" s="161">
        <v>696805</v>
      </c>
      <c r="H24" s="620"/>
      <c r="I24" s="620"/>
      <c r="J24" s="620"/>
      <c r="K24" s="620"/>
      <c r="L24" s="620"/>
      <c r="M24" s="620"/>
      <c r="N24" s="620"/>
      <c r="O24" s="620"/>
      <c r="P24" s="620"/>
      <c r="Q24" s="620"/>
      <c r="R24" s="388"/>
      <c r="W24" s="617" t="s">
        <v>499</v>
      </c>
      <c r="X24" s="618"/>
      <c r="Y24" s="618"/>
      <c r="Z24" s="618"/>
    </row>
    <row r="25" spans="1:26" ht="51" customHeight="1">
      <c r="A25" s="167">
        <v>2000</v>
      </c>
      <c r="B25" s="161">
        <v>10755822</v>
      </c>
      <c r="C25" s="161">
        <v>279513</v>
      </c>
      <c r="D25" s="161">
        <v>243556</v>
      </c>
      <c r="E25" s="161">
        <v>15623</v>
      </c>
      <c r="F25" s="161">
        <v>688455</v>
      </c>
      <c r="W25" s="386"/>
      <c r="X25" s="613" t="s">
        <v>380</v>
      </c>
      <c r="Y25" s="614"/>
      <c r="Z25" s="615"/>
    </row>
    <row r="26" spans="1:26" ht="51">
      <c r="A26" s="260" t="s">
        <v>385</v>
      </c>
      <c r="W26" s="385" t="s">
        <v>382</v>
      </c>
      <c r="X26" s="262" t="s">
        <v>381</v>
      </c>
      <c r="Y26" s="162" t="s">
        <v>386</v>
      </c>
      <c r="Z26" s="163" t="s">
        <v>387</v>
      </c>
    </row>
    <row r="27" spans="1:26">
      <c r="A27" s="260" t="s">
        <v>373</v>
      </c>
      <c r="W27" s="263">
        <v>2023</v>
      </c>
      <c r="X27" s="232">
        <v>108.52</v>
      </c>
      <c r="Y27" s="232">
        <v>7.42</v>
      </c>
      <c r="Z27" s="232">
        <v>2.89</v>
      </c>
    </row>
    <row r="28" spans="1:26">
      <c r="A28" s="260" t="s">
        <v>374</v>
      </c>
      <c r="W28" s="263">
        <v>2022</v>
      </c>
      <c r="X28" s="232">
        <v>102.2</v>
      </c>
      <c r="Y28" s="232">
        <v>12.21</v>
      </c>
      <c r="Z28" s="232">
        <v>0.47</v>
      </c>
    </row>
    <row r="29" spans="1:26">
      <c r="A29" s="260" t="s">
        <v>375</v>
      </c>
      <c r="W29" s="263">
        <v>2021</v>
      </c>
      <c r="X29" s="232">
        <v>91.08</v>
      </c>
      <c r="Y29" s="232">
        <v>-13.13</v>
      </c>
      <c r="Z29" s="232">
        <v>-1.75</v>
      </c>
    </row>
    <row r="30" spans="1:26">
      <c r="A30" s="260" t="s">
        <v>376</v>
      </c>
      <c r="C30" s="8"/>
      <c r="D30" s="8"/>
      <c r="E30" s="8"/>
      <c r="F30" s="8"/>
      <c r="G30" s="8"/>
      <c r="H30" s="8"/>
      <c r="W30" s="263">
        <v>2020</v>
      </c>
      <c r="X30" s="232">
        <v>104.84</v>
      </c>
      <c r="Y30" s="232">
        <v>-6</v>
      </c>
      <c r="Z30" s="232">
        <v>-6.45</v>
      </c>
    </row>
    <row r="31" spans="1:26">
      <c r="A31" s="260" t="s">
        <v>377</v>
      </c>
      <c r="W31" s="263">
        <v>2019</v>
      </c>
      <c r="X31" s="232">
        <v>111.53</v>
      </c>
      <c r="Y31" s="232">
        <v>2.98</v>
      </c>
      <c r="Z31" s="232">
        <v>1.8</v>
      </c>
    </row>
    <row r="32" spans="1:26">
      <c r="A32" s="241" t="s">
        <v>459</v>
      </c>
      <c r="W32" s="263">
        <v>2018</v>
      </c>
      <c r="X32" s="232">
        <v>108.3</v>
      </c>
      <c r="Y32" s="232">
        <v>2.91</v>
      </c>
      <c r="Z32" s="232">
        <v>0.18</v>
      </c>
    </row>
    <row r="33" spans="1:26">
      <c r="B33" s="8"/>
      <c r="W33" s="263">
        <v>2017</v>
      </c>
      <c r="X33" s="232">
        <v>105.23</v>
      </c>
      <c r="Y33" s="232">
        <v>3.29</v>
      </c>
      <c r="Z33" s="232">
        <v>1.27</v>
      </c>
    </row>
    <row r="34" spans="1:26">
      <c r="W34" s="263">
        <v>2016</v>
      </c>
      <c r="X34" s="232">
        <v>101.88</v>
      </c>
      <c r="Y34" s="232">
        <v>3.15</v>
      </c>
      <c r="Z34" s="232">
        <v>0.83</v>
      </c>
    </row>
    <row r="35" spans="1:26">
      <c r="W35" s="263">
        <v>2015</v>
      </c>
      <c r="X35" s="232">
        <v>98.78</v>
      </c>
      <c r="Y35" s="232">
        <v>2.1</v>
      </c>
      <c r="Z35" s="232">
        <v>0.82</v>
      </c>
    </row>
    <row r="36" spans="1:26">
      <c r="W36" s="263">
        <v>2014</v>
      </c>
      <c r="X36" s="232">
        <v>96.75</v>
      </c>
      <c r="Y36" s="232">
        <v>0.25</v>
      </c>
      <c r="Z36" s="232">
        <v>0.17</v>
      </c>
    </row>
    <row r="37" spans="1:26">
      <c r="W37" s="263">
        <v>2013</v>
      </c>
      <c r="X37" s="232">
        <v>96.51</v>
      </c>
      <c r="Y37" s="232">
        <v>-2.57</v>
      </c>
      <c r="Z37" s="232">
        <v>-7.0000000000000007E-2</v>
      </c>
    </row>
    <row r="38" spans="1:26">
      <c r="W38" s="263">
        <v>2012</v>
      </c>
      <c r="X38" s="232">
        <v>99.05</v>
      </c>
      <c r="Y38" s="232">
        <v>-1.71</v>
      </c>
      <c r="Z38" s="232">
        <v>-0.36</v>
      </c>
    </row>
    <row r="39" spans="1:26" s="386" customFormat="1">
      <c r="W39" s="263">
        <v>2011</v>
      </c>
      <c r="X39" s="232">
        <v>100.77</v>
      </c>
      <c r="Y39" s="232">
        <v>7.0000000000000007E-2</v>
      </c>
      <c r="Z39" s="232">
        <v>-0.43</v>
      </c>
    </row>
    <row r="40" spans="1:26" s="386" customFormat="1">
      <c r="W40" s="263">
        <v>2010</v>
      </c>
      <c r="X40" s="232">
        <v>100.7</v>
      </c>
      <c r="Y40" s="232">
        <v>0.21</v>
      </c>
      <c r="Z40" s="232">
        <v>0.26</v>
      </c>
    </row>
    <row r="41" spans="1:26" s="386" customFormat="1">
      <c r="W41" s="263">
        <v>2009</v>
      </c>
      <c r="X41" s="232">
        <v>100.49</v>
      </c>
      <c r="Y41" s="232">
        <v>-5.27</v>
      </c>
      <c r="Z41" s="232">
        <v>-2.69</v>
      </c>
    </row>
    <row r="42" spans="1:26" s="386" customFormat="1">
      <c r="W42" s="263">
        <v>2008</v>
      </c>
      <c r="X42" s="232">
        <v>106.07</v>
      </c>
      <c r="Y42" s="232">
        <v>0.75</v>
      </c>
      <c r="Z42" s="232">
        <v>-0.5</v>
      </c>
    </row>
    <row r="43" spans="1:26">
      <c r="W43" s="386"/>
      <c r="X43" s="386"/>
      <c r="Y43" s="386"/>
      <c r="Z43" s="386"/>
    </row>
    <row r="44" spans="1:26">
      <c r="A44" s="8" t="s">
        <v>372</v>
      </c>
      <c r="W44" s="241" t="s">
        <v>459</v>
      </c>
    </row>
    <row r="45" spans="1:26">
      <c r="A45" s="8" t="s">
        <v>41</v>
      </c>
    </row>
    <row r="47" spans="1:26">
      <c r="W47" s="8" t="s">
        <v>500</v>
      </c>
    </row>
    <row r="48" spans="1:26">
      <c r="W48" s="8" t="s">
        <v>41</v>
      </c>
    </row>
    <row r="53" spans="20:22">
      <c r="U53" s="8"/>
      <c r="V53" s="8"/>
    </row>
    <row r="56" spans="20:22">
      <c r="T56" s="8"/>
    </row>
  </sheetData>
  <sheetProtection algorithmName="SHA-512" hashValue="8LUAp+iMlM9mUCuL2YGZ9TfpAEpWtLRL0kshhOeeS26fa5GY0jME122vZj7WR0rujrc7mzFVFHAYZgoMn8/+Gg==" saltValue="xxGa+FIr76hJlQNZzgK+Tw==" spinCount="100000" sheet="1" objects="1" scenarios="1"/>
  <mergeCells count="11">
    <mergeCell ref="A1:F3"/>
    <mergeCell ref="S1:Y1"/>
    <mergeCell ref="S2:Y2"/>
    <mergeCell ref="S3:S4"/>
    <mergeCell ref="T3:V3"/>
    <mergeCell ref="W3:Y3"/>
    <mergeCell ref="X25:Z25"/>
    <mergeCell ref="W21:Z23"/>
    <mergeCell ref="W24:Z24"/>
    <mergeCell ref="S7:Y19"/>
    <mergeCell ref="H13:Q24"/>
  </mergeCells>
  <pageMargins left="0.7" right="0.7" top="0.75" bottom="0.75" header="0.3" footer="0.3"/>
  <pageSetup paperSize="9" orientation="portrait" horizontalDpi="1200" verticalDpi="12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sqref="A1:J1"/>
    </sheetView>
  </sheetViews>
  <sheetFormatPr baseColWidth="10" defaultColWidth="12.42578125" defaultRowHeight="15"/>
  <cols>
    <col min="1" max="1" width="26.42578125" style="85" customWidth="1"/>
    <col min="2" max="2" width="19" style="85" customWidth="1"/>
    <col min="3" max="3" width="14.85546875" style="85" customWidth="1"/>
    <col min="4" max="4" width="14.42578125" style="85" customWidth="1"/>
    <col min="5" max="6" width="13.7109375" style="85" customWidth="1"/>
    <col min="7" max="7" width="13.140625" style="85" customWidth="1"/>
    <col min="8" max="8" width="15.28515625" style="85" customWidth="1"/>
    <col min="9" max="9" width="14" style="85" customWidth="1"/>
    <col min="10" max="10" width="17.5703125" style="85" customWidth="1"/>
    <col min="11" max="11" width="12.42578125" style="85"/>
    <col min="12" max="12" width="14.42578125" style="85" customWidth="1"/>
    <col min="13" max="16384" width="12.42578125" style="85"/>
  </cols>
  <sheetData>
    <row r="1" spans="1:13" ht="28.5" customHeight="1">
      <c r="A1" s="629" t="s">
        <v>770</v>
      </c>
      <c r="B1" s="629"/>
      <c r="C1" s="629"/>
      <c r="D1" s="629"/>
      <c r="E1" s="629"/>
      <c r="F1" s="629"/>
      <c r="G1" s="629"/>
      <c r="H1" s="629"/>
      <c r="I1" s="629"/>
      <c r="J1" s="629"/>
    </row>
    <row r="2" spans="1:13" ht="30.75" customHeight="1">
      <c r="A2" s="100" t="s">
        <v>212</v>
      </c>
      <c r="B2" s="630" t="s">
        <v>211</v>
      </c>
      <c r="C2" s="630"/>
      <c r="D2" s="630"/>
      <c r="E2" s="630" t="s">
        <v>210</v>
      </c>
      <c r="F2" s="630"/>
      <c r="G2" s="630" t="s">
        <v>209</v>
      </c>
      <c r="H2" s="630"/>
      <c r="I2" s="630" t="s">
        <v>208</v>
      </c>
      <c r="J2" s="624" t="s">
        <v>207</v>
      </c>
    </row>
    <row r="3" spans="1:13" ht="30" customHeight="1">
      <c r="A3" s="101" t="s">
        <v>206</v>
      </c>
      <c r="B3" s="102" t="s">
        <v>205</v>
      </c>
      <c r="C3" s="103" t="s">
        <v>204</v>
      </c>
      <c r="D3" s="102" t="s">
        <v>203</v>
      </c>
      <c r="E3" s="103" t="s">
        <v>202</v>
      </c>
      <c r="F3" s="102" t="s">
        <v>201</v>
      </c>
      <c r="G3" s="103" t="s">
        <v>200</v>
      </c>
      <c r="H3" s="102" t="s">
        <v>199</v>
      </c>
      <c r="I3" s="630"/>
      <c r="J3" s="624"/>
    </row>
    <row r="4" spans="1:13" ht="18" customHeight="1">
      <c r="A4" s="108" t="s">
        <v>198</v>
      </c>
      <c r="B4" s="109">
        <v>375121</v>
      </c>
      <c r="C4" s="110">
        <v>5980</v>
      </c>
      <c r="D4" s="110">
        <v>5529</v>
      </c>
      <c r="E4" s="111">
        <v>68626</v>
      </c>
      <c r="F4" s="111">
        <v>785</v>
      </c>
      <c r="G4" s="111">
        <v>3725</v>
      </c>
      <c r="H4" s="111">
        <v>334</v>
      </c>
      <c r="I4" s="110">
        <v>0</v>
      </c>
      <c r="J4" s="112">
        <f>SUM(B4:I4)</f>
        <v>460100</v>
      </c>
    </row>
    <row r="5" spans="1:13" ht="18" customHeight="1">
      <c r="A5" s="113" t="s">
        <v>197</v>
      </c>
      <c r="B5" s="114">
        <v>332928</v>
      </c>
      <c r="C5" s="115">
        <v>7491</v>
      </c>
      <c r="D5" s="115">
        <v>4318</v>
      </c>
      <c r="E5" s="115">
        <v>67903</v>
      </c>
      <c r="F5" s="115">
        <v>1762</v>
      </c>
      <c r="G5" s="115">
        <v>2334</v>
      </c>
      <c r="H5" s="115">
        <v>325</v>
      </c>
      <c r="I5" s="116">
        <v>0</v>
      </c>
      <c r="J5" s="112">
        <f t="shared" ref="J5:J7" si="0">SUM(B5:I5)</f>
        <v>417061</v>
      </c>
    </row>
    <row r="6" spans="1:13" ht="18" customHeight="1">
      <c r="A6" s="118" t="s">
        <v>196</v>
      </c>
      <c r="B6" s="119">
        <v>708049</v>
      </c>
      <c r="C6" s="120">
        <v>13471</v>
      </c>
      <c r="D6" s="120">
        <v>9847</v>
      </c>
      <c r="E6" s="120">
        <v>136529</v>
      </c>
      <c r="F6" s="120">
        <v>2547</v>
      </c>
      <c r="G6" s="120">
        <v>6059</v>
      </c>
      <c r="H6" s="120">
        <v>659</v>
      </c>
      <c r="I6" s="121">
        <v>0</v>
      </c>
      <c r="J6" s="112">
        <f>SUM(B6:H6)</f>
        <v>877161</v>
      </c>
    </row>
    <row r="7" spans="1:13" ht="18" customHeight="1">
      <c r="A7" s="123" t="s">
        <v>221</v>
      </c>
      <c r="B7" s="119">
        <v>16181372</v>
      </c>
      <c r="C7" s="120">
        <v>713216</v>
      </c>
      <c r="D7" s="120">
        <v>380854</v>
      </c>
      <c r="E7" s="120">
        <v>3167647</v>
      </c>
      <c r="F7" s="120">
        <v>170972</v>
      </c>
      <c r="G7" s="120">
        <v>50333</v>
      </c>
      <c r="H7" s="120">
        <v>13136</v>
      </c>
      <c r="I7" s="121">
        <v>954</v>
      </c>
      <c r="J7" s="112">
        <f t="shared" si="0"/>
        <v>20678484</v>
      </c>
    </row>
    <row r="8" spans="1:13" ht="15" customHeight="1">
      <c r="A8" s="104" t="s">
        <v>195</v>
      </c>
      <c r="B8" s="105"/>
      <c r="C8" s="105"/>
      <c r="D8" s="105"/>
      <c r="E8" s="105" t="s">
        <v>738</v>
      </c>
      <c r="F8" s="105"/>
      <c r="G8" s="105"/>
      <c r="H8" s="105"/>
      <c r="I8" s="105"/>
      <c r="J8" s="105"/>
    </row>
    <row r="9" spans="1:13" ht="15.75">
      <c r="A9" s="106" t="s">
        <v>194</v>
      </c>
      <c r="B9" s="107"/>
      <c r="C9" s="107"/>
      <c r="D9" s="107"/>
      <c r="E9" s="107"/>
      <c r="F9" s="107"/>
      <c r="G9" s="107"/>
      <c r="H9" s="107"/>
      <c r="I9" s="107"/>
      <c r="J9" s="107"/>
    </row>
    <row r="10" spans="1:13" ht="15.75">
      <c r="A10" s="106" t="s">
        <v>193</v>
      </c>
      <c r="B10" s="107"/>
      <c r="C10" s="107"/>
      <c r="D10" s="107"/>
      <c r="E10" s="107"/>
      <c r="F10" s="107"/>
      <c r="G10" s="107"/>
      <c r="H10" s="107"/>
      <c r="I10" s="107"/>
      <c r="J10" s="107"/>
    </row>
    <row r="11" spans="1:13" ht="15.75">
      <c r="A11" s="106" t="s">
        <v>192</v>
      </c>
      <c r="B11" s="107"/>
      <c r="C11" s="107"/>
      <c r="D11" s="107"/>
      <c r="E11" s="107"/>
      <c r="F11" s="107"/>
      <c r="G11" s="107"/>
      <c r="H11" s="107"/>
      <c r="I11" s="107"/>
      <c r="J11" s="107"/>
    </row>
    <row r="12" spans="1:13" ht="15.75">
      <c r="A12" s="106"/>
      <c r="B12" s="107"/>
      <c r="C12" s="107"/>
      <c r="D12" s="107"/>
      <c r="E12" s="107"/>
      <c r="F12" s="107"/>
      <c r="G12" s="107"/>
      <c r="H12" s="107"/>
      <c r="I12" s="107"/>
      <c r="J12" s="107"/>
    </row>
    <row r="13" spans="1:13" ht="18.75">
      <c r="A13" s="629" t="s">
        <v>769</v>
      </c>
      <c r="B13" s="629"/>
      <c r="C13" s="629"/>
      <c r="D13" s="629"/>
      <c r="E13" s="629"/>
      <c r="F13" s="629"/>
      <c r="G13" s="629"/>
      <c r="H13" s="629"/>
      <c r="I13" s="629"/>
      <c r="J13" s="629"/>
      <c r="K13" s="629"/>
      <c r="L13" s="629"/>
      <c r="M13" s="629"/>
    </row>
    <row r="14" spans="1:13" ht="30.75" customHeight="1">
      <c r="A14" s="100" t="s">
        <v>445</v>
      </c>
      <c r="B14" s="624" t="s">
        <v>446</v>
      </c>
      <c r="C14" s="625"/>
      <c r="D14" s="625"/>
      <c r="E14" s="626"/>
      <c r="F14" s="624" t="s">
        <v>447</v>
      </c>
      <c r="G14" s="625"/>
      <c r="H14" s="625"/>
      <c r="I14" s="626"/>
      <c r="J14" s="624" t="s">
        <v>448</v>
      </c>
      <c r="K14" s="625"/>
      <c r="L14" s="625"/>
      <c r="M14" s="625"/>
    </row>
    <row r="15" spans="1:13" ht="42.75" customHeight="1">
      <c r="A15" s="101" t="s">
        <v>206</v>
      </c>
      <c r="B15" s="102" t="s">
        <v>449</v>
      </c>
      <c r="C15" s="103" t="s">
        <v>149</v>
      </c>
      <c r="D15" s="102" t="s">
        <v>450</v>
      </c>
      <c r="E15" s="103" t="s">
        <v>150</v>
      </c>
      <c r="F15" s="102" t="s">
        <v>449</v>
      </c>
      <c r="G15" s="103" t="s">
        <v>149</v>
      </c>
      <c r="H15" s="102" t="s">
        <v>450</v>
      </c>
      <c r="I15" s="103" t="s">
        <v>150</v>
      </c>
      <c r="J15" s="102" t="s">
        <v>449</v>
      </c>
      <c r="K15" s="103" t="s">
        <v>149</v>
      </c>
      <c r="L15" s="102" t="s">
        <v>450</v>
      </c>
      <c r="M15" s="238" t="s">
        <v>150</v>
      </c>
    </row>
    <row r="16" spans="1:13" ht="15.75">
      <c r="A16" s="108" t="s">
        <v>198</v>
      </c>
      <c r="B16" s="109">
        <v>189433</v>
      </c>
      <c r="C16" s="109">
        <v>185688</v>
      </c>
      <c r="D16" s="109">
        <f>E16-(B16+C16)</f>
        <v>0</v>
      </c>
      <c r="E16" s="109">
        <v>375121</v>
      </c>
      <c r="F16" s="109">
        <v>3800</v>
      </c>
      <c r="G16" s="109">
        <v>2180</v>
      </c>
      <c r="H16" s="109">
        <f>I16-(F16+G16)</f>
        <v>0</v>
      </c>
      <c r="I16" s="109">
        <v>5980</v>
      </c>
      <c r="J16" s="109">
        <v>410</v>
      </c>
      <c r="K16" s="109">
        <v>5119</v>
      </c>
      <c r="L16" s="109">
        <f>M16-(J16+K16)</f>
        <v>0</v>
      </c>
      <c r="M16" s="112">
        <v>5529</v>
      </c>
    </row>
    <row r="17" spans="1:13" ht="15.75">
      <c r="A17" s="113" t="s">
        <v>197</v>
      </c>
      <c r="B17" s="114">
        <v>166270</v>
      </c>
      <c r="C17" s="114">
        <v>166657</v>
      </c>
      <c r="D17" s="109">
        <f t="shared" ref="D17:D19" si="1">E17-(B17+C17)</f>
        <v>1</v>
      </c>
      <c r="E17" s="114">
        <v>332928</v>
      </c>
      <c r="F17" s="114">
        <v>5628</v>
      </c>
      <c r="G17" s="114">
        <v>1863</v>
      </c>
      <c r="H17" s="109">
        <f t="shared" ref="H17:H19" si="2">I17-(F17+G17)</f>
        <v>0</v>
      </c>
      <c r="I17" s="114">
        <v>7491</v>
      </c>
      <c r="J17" s="114">
        <v>263</v>
      </c>
      <c r="K17" s="114">
        <v>4055</v>
      </c>
      <c r="L17" s="109">
        <f t="shared" ref="L17:L19" si="3">M17-(J17+K17)</f>
        <v>0</v>
      </c>
      <c r="M17" s="117">
        <v>4318</v>
      </c>
    </row>
    <row r="18" spans="1:13" ht="15.75">
      <c r="A18" s="118" t="s">
        <v>196</v>
      </c>
      <c r="B18" s="119">
        <v>355703</v>
      </c>
      <c r="C18" s="119">
        <v>352345</v>
      </c>
      <c r="D18" s="109">
        <f>E18-(B18+C18)</f>
        <v>1</v>
      </c>
      <c r="E18" s="119">
        <v>708049</v>
      </c>
      <c r="F18" s="119">
        <v>9428</v>
      </c>
      <c r="G18" s="119">
        <v>4043</v>
      </c>
      <c r="H18" s="109">
        <f t="shared" si="2"/>
        <v>0</v>
      </c>
      <c r="I18" s="119">
        <v>13471</v>
      </c>
      <c r="J18" s="119">
        <v>673</v>
      </c>
      <c r="K18" s="119">
        <v>9174</v>
      </c>
      <c r="L18" s="109">
        <f t="shared" si="3"/>
        <v>0</v>
      </c>
      <c r="M18" s="122">
        <v>9847</v>
      </c>
    </row>
    <row r="19" spans="1:13" ht="15.75">
      <c r="A19" s="123" t="s">
        <v>221</v>
      </c>
      <c r="B19" s="119">
        <v>8317496</v>
      </c>
      <c r="C19" s="119">
        <v>7863862</v>
      </c>
      <c r="D19" s="109">
        <f t="shared" si="1"/>
        <v>14</v>
      </c>
      <c r="E19" s="119">
        <v>16181372</v>
      </c>
      <c r="F19" s="119">
        <v>412756</v>
      </c>
      <c r="G19" s="119">
        <v>300459</v>
      </c>
      <c r="H19" s="109">
        <f t="shared" si="2"/>
        <v>1</v>
      </c>
      <c r="I19" s="119">
        <v>713216</v>
      </c>
      <c r="J19" s="119">
        <v>17330</v>
      </c>
      <c r="K19" s="119">
        <v>363493</v>
      </c>
      <c r="L19" s="109">
        <f t="shared" si="3"/>
        <v>31</v>
      </c>
      <c r="M19" s="122">
        <v>380854</v>
      </c>
    </row>
    <row r="20" spans="1:13" ht="31.5" customHeight="1">
      <c r="A20" s="100" t="s">
        <v>445</v>
      </c>
      <c r="B20" s="624" t="s">
        <v>451</v>
      </c>
      <c r="C20" s="625"/>
      <c r="D20" s="625"/>
      <c r="E20" s="626"/>
      <c r="F20" s="624" t="s">
        <v>452</v>
      </c>
      <c r="G20" s="625"/>
      <c r="H20" s="625"/>
      <c r="I20" s="626"/>
      <c r="J20" s="627" t="s">
        <v>453</v>
      </c>
      <c r="K20" s="628"/>
      <c r="L20" s="628"/>
      <c r="M20" s="628"/>
    </row>
    <row r="21" spans="1:13" ht="42.75" customHeight="1">
      <c r="A21" s="101" t="s">
        <v>206</v>
      </c>
      <c r="B21" s="102" t="s">
        <v>449</v>
      </c>
      <c r="C21" s="103" t="s">
        <v>149</v>
      </c>
      <c r="D21" s="102" t="s">
        <v>450</v>
      </c>
      <c r="E21" s="103" t="s">
        <v>150</v>
      </c>
      <c r="F21" s="102" t="s">
        <v>449</v>
      </c>
      <c r="G21" s="103" t="s">
        <v>149</v>
      </c>
      <c r="H21" s="102" t="s">
        <v>450</v>
      </c>
      <c r="I21" s="103" t="s">
        <v>150</v>
      </c>
      <c r="J21" s="102" t="s">
        <v>449</v>
      </c>
      <c r="K21" s="103" t="s">
        <v>149</v>
      </c>
      <c r="L21" s="102" t="s">
        <v>450</v>
      </c>
      <c r="M21" s="238" t="s">
        <v>150</v>
      </c>
    </row>
    <row r="22" spans="1:13" ht="15.75">
      <c r="A22" s="108" t="s">
        <v>198</v>
      </c>
      <c r="B22" s="109">
        <v>43811</v>
      </c>
      <c r="C22" s="109">
        <v>24815</v>
      </c>
      <c r="D22" s="109">
        <f>E22-(B22+C22)</f>
        <v>0</v>
      </c>
      <c r="E22" s="109">
        <v>68626</v>
      </c>
      <c r="F22" s="109">
        <v>558</v>
      </c>
      <c r="G22" s="109">
        <v>227</v>
      </c>
      <c r="H22" s="109">
        <f>I22-(F22+G22)</f>
        <v>0</v>
      </c>
      <c r="I22" s="109">
        <v>785</v>
      </c>
      <c r="J22" s="109">
        <v>0</v>
      </c>
      <c r="K22" s="109">
        <v>0</v>
      </c>
      <c r="L22" s="109">
        <v>0</v>
      </c>
      <c r="M22" s="112">
        <v>0</v>
      </c>
    </row>
    <row r="23" spans="1:13" ht="15.75">
      <c r="A23" s="113" t="s">
        <v>197</v>
      </c>
      <c r="B23" s="114">
        <v>41639</v>
      </c>
      <c r="C23" s="114">
        <v>26264</v>
      </c>
      <c r="D23" s="109">
        <f t="shared" ref="D23:D25" si="4">E23-(B23+C23)</f>
        <v>0</v>
      </c>
      <c r="E23" s="114">
        <v>67903</v>
      </c>
      <c r="F23" s="114">
        <v>1339</v>
      </c>
      <c r="G23" s="114">
        <v>423</v>
      </c>
      <c r="H23" s="109">
        <f t="shared" ref="H23:H25" si="5">I23-(F23+G23)</f>
        <v>0</v>
      </c>
      <c r="I23" s="114">
        <v>1762</v>
      </c>
      <c r="J23" s="114">
        <v>0</v>
      </c>
      <c r="K23" s="114">
        <v>0</v>
      </c>
      <c r="L23" s="114">
        <v>0</v>
      </c>
      <c r="M23" s="117">
        <v>0</v>
      </c>
    </row>
    <row r="24" spans="1:13" ht="15.75">
      <c r="A24" s="118" t="s">
        <v>196</v>
      </c>
      <c r="B24" s="119">
        <v>85450</v>
      </c>
      <c r="C24" s="119">
        <v>51079</v>
      </c>
      <c r="D24" s="109">
        <f t="shared" si="4"/>
        <v>0</v>
      </c>
      <c r="E24" s="119">
        <v>136529</v>
      </c>
      <c r="F24" s="119">
        <v>1897</v>
      </c>
      <c r="G24" s="119">
        <v>650</v>
      </c>
      <c r="H24" s="109">
        <f t="shared" si="5"/>
        <v>0</v>
      </c>
      <c r="I24" s="119">
        <v>2547</v>
      </c>
      <c r="J24" s="119">
        <v>0</v>
      </c>
      <c r="K24" s="119">
        <v>0</v>
      </c>
      <c r="L24" s="119">
        <v>0</v>
      </c>
      <c r="M24" s="122">
        <v>0</v>
      </c>
    </row>
    <row r="25" spans="1:13" ht="15.75">
      <c r="A25" s="123" t="s">
        <v>221</v>
      </c>
      <c r="B25" s="119">
        <v>1999838</v>
      </c>
      <c r="C25" s="119">
        <v>1167807</v>
      </c>
      <c r="D25" s="109">
        <f t="shared" si="4"/>
        <v>2</v>
      </c>
      <c r="E25" s="119">
        <v>3167647</v>
      </c>
      <c r="F25" s="119">
        <v>117420</v>
      </c>
      <c r="G25" s="119">
        <v>53552</v>
      </c>
      <c r="H25" s="109">
        <f t="shared" si="5"/>
        <v>0</v>
      </c>
      <c r="I25" s="119">
        <v>170972</v>
      </c>
      <c r="J25" s="119">
        <v>883</v>
      </c>
      <c r="K25" s="119">
        <v>71</v>
      </c>
      <c r="L25" s="119">
        <v>0</v>
      </c>
      <c r="M25" s="122">
        <v>954</v>
      </c>
    </row>
    <row r="26" spans="1:13" ht="30.75" customHeight="1">
      <c r="A26" s="100" t="s">
        <v>445</v>
      </c>
      <c r="B26" s="624" t="s">
        <v>454</v>
      </c>
      <c r="C26" s="625"/>
      <c r="D26" s="625"/>
      <c r="E26" s="626"/>
      <c r="F26" s="624" t="s">
        <v>455</v>
      </c>
      <c r="G26" s="625"/>
      <c r="H26" s="625"/>
      <c r="I26" s="626"/>
      <c r="J26" s="627" t="s">
        <v>207</v>
      </c>
      <c r="K26" s="628"/>
      <c r="L26" s="628"/>
      <c r="M26" s="628"/>
    </row>
    <row r="27" spans="1:13" ht="42.75" customHeight="1">
      <c r="A27" s="101" t="s">
        <v>206</v>
      </c>
      <c r="B27" s="102" t="s">
        <v>449</v>
      </c>
      <c r="C27" s="103" t="s">
        <v>149</v>
      </c>
      <c r="D27" s="102" t="s">
        <v>450</v>
      </c>
      <c r="E27" s="103" t="s">
        <v>150</v>
      </c>
      <c r="F27" s="102" t="s">
        <v>449</v>
      </c>
      <c r="G27" s="103" t="s">
        <v>149</v>
      </c>
      <c r="H27" s="102" t="s">
        <v>450</v>
      </c>
      <c r="I27" s="103" t="s">
        <v>150</v>
      </c>
      <c r="J27" s="102" t="s">
        <v>449</v>
      </c>
      <c r="K27" s="103" t="s">
        <v>149</v>
      </c>
      <c r="L27" s="102" t="s">
        <v>450</v>
      </c>
      <c r="M27" s="238" t="s">
        <v>150</v>
      </c>
    </row>
    <row r="28" spans="1:13" ht="15.75">
      <c r="A28" s="108" t="s">
        <v>198</v>
      </c>
      <c r="B28" s="109">
        <v>3052</v>
      </c>
      <c r="C28" s="109">
        <v>673</v>
      </c>
      <c r="D28" s="109">
        <f>E28-(B28+C28)</f>
        <v>0</v>
      </c>
      <c r="E28" s="109">
        <v>3725</v>
      </c>
      <c r="F28" s="109">
        <v>319</v>
      </c>
      <c r="G28" s="109">
        <v>15</v>
      </c>
      <c r="H28" s="109">
        <f>I28-(F28+G28)</f>
        <v>0</v>
      </c>
      <c r="I28" s="109">
        <v>334</v>
      </c>
      <c r="J28" s="109">
        <v>241383</v>
      </c>
      <c r="K28" s="109">
        <v>218717</v>
      </c>
      <c r="L28" s="109">
        <f>M28-(J28+K28)</f>
        <v>0</v>
      </c>
      <c r="M28" s="112">
        <v>460100</v>
      </c>
    </row>
    <row r="29" spans="1:13" ht="15.75">
      <c r="A29" s="113" t="s">
        <v>197</v>
      </c>
      <c r="B29" s="114">
        <v>1913</v>
      </c>
      <c r="C29" s="114">
        <v>421</v>
      </c>
      <c r="D29" s="109">
        <f t="shared" ref="D29:D31" si="6">E29-(B29+C29)</f>
        <v>0</v>
      </c>
      <c r="E29" s="114">
        <v>2334</v>
      </c>
      <c r="F29" s="114">
        <v>308</v>
      </c>
      <c r="G29" s="114">
        <v>17</v>
      </c>
      <c r="H29" s="109">
        <f t="shared" ref="H29:H31" si="7">I29-(F29+G29)</f>
        <v>0</v>
      </c>
      <c r="I29" s="114">
        <v>325</v>
      </c>
      <c r="J29" s="114">
        <v>217360</v>
      </c>
      <c r="K29" s="114">
        <v>199700</v>
      </c>
      <c r="L29" s="109">
        <f t="shared" ref="L29:L31" si="8">M29-(J29+K29)</f>
        <v>1</v>
      </c>
      <c r="M29" s="117">
        <v>417061</v>
      </c>
    </row>
    <row r="30" spans="1:13" ht="15.75">
      <c r="A30" s="118" t="s">
        <v>196</v>
      </c>
      <c r="B30" s="119">
        <v>4965</v>
      </c>
      <c r="C30" s="119">
        <v>1094</v>
      </c>
      <c r="D30" s="109">
        <f t="shared" si="6"/>
        <v>0</v>
      </c>
      <c r="E30" s="119">
        <v>6059</v>
      </c>
      <c r="F30" s="119">
        <v>627</v>
      </c>
      <c r="G30" s="119">
        <v>32</v>
      </c>
      <c r="H30" s="109">
        <f t="shared" si="7"/>
        <v>0</v>
      </c>
      <c r="I30" s="119">
        <v>659</v>
      </c>
      <c r="J30" s="119">
        <v>458743</v>
      </c>
      <c r="K30" s="119">
        <v>418417</v>
      </c>
      <c r="L30" s="109">
        <f t="shared" si="8"/>
        <v>1</v>
      </c>
      <c r="M30" s="122">
        <v>877161</v>
      </c>
    </row>
    <row r="31" spans="1:13" ht="15.75">
      <c r="A31" s="123" t="s">
        <v>221</v>
      </c>
      <c r="B31" s="119">
        <v>44127</v>
      </c>
      <c r="C31" s="119">
        <v>6206</v>
      </c>
      <c r="D31" s="109">
        <f t="shared" si="6"/>
        <v>0</v>
      </c>
      <c r="E31" s="119">
        <v>50333</v>
      </c>
      <c r="F31" s="119">
        <v>9253</v>
      </c>
      <c r="G31" s="119">
        <v>3883</v>
      </c>
      <c r="H31" s="109">
        <f t="shared" si="7"/>
        <v>0</v>
      </c>
      <c r="I31" s="119">
        <v>13136</v>
      </c>
      <c r="J31" s="119">
        <v>10919103</v>
      </c>
      <c r="K31" s="119">
        <v>9759333</v>
      </c>
      <c r="L31" s="109">
        <f t="shared" si="8"/>
        <v>48</v>
      </c>
      <c r="M31" s="122">
        <v>20678484</v>
      </c>
    </row>
    <row r="32" spans="1:13">
      <c r="A32" s="187"/>
      <c r="B32" s="188"/>
      <c r="C32" s="188"/>
      <c r="D32" s="188"/>
      <c r="E32" s="188"/>
      <c r="F32" s="188"/>
      <c r="G32" s="188"/>
      <c r="H32" s="188"/>
      <c r="I32" s="188"/>
      <c r="J32" s="188"/>
      <c r="K32" s="188"/>
      <c r="L32" s="188"/>
      <c r="M32" s="188"/>
    </row>
    <row r="33" spans="1:13">
      <c r="A33" s="241" t="s">
        <v>459</v>
      </c>
      <c r="B33" s="188"/>
      <c r="C33" s="188"/>
      <c r="D33" s="188"/>
      <c r="E33" s="188"/>
      <c r="F33" s="188"/>
      <c r="G33" s="188"/>
      <c r="H33" s="188"/>
      <c r="I33" s="188"/>
      <c r="J33" s="188"/>
      <c r="K33" s="188"/>
      <c r="L33" s="188"/>
      <c r="M33" s="188"/>
    </row>
    <row r="34" spans="1:13">
      <c r="A34" s="187"/>
      <c r="B34" s="188"/>
      <c r="C34" s="188"/>
      <c r="D34" s="188"/>
      <c r="E34" s="188"/>
      <c r="F34" s="188"/>
      <c r="G34" s="188"/>
      <c r="H34" s="188"/>
      <c r="I34" s="188"/>
      <c r="J34" s="188"/>
      <c r="K34" s="188"/>
      <c r="L34" s="188"/>
      <c r="M34" s="188"/>
    </row>
    <row r="35" spans="1:13">
      <c r="A35" s="187"/>
      <c r="B35" s="188"/>
      <c r="C35" s="188"/>
      <c r="D35" s="188"/>
      <c r="E35" s="188"/>
      <c r="F35" s="188"/>
      <c r="G35" s="188"/>
      <c r="H35" s="188"/>
      <c r="I35" s="188"/>
      <c r="J35" s="188"/>
      <c r="K35" s="188"/>
      <c r="L35" s="188"/>
      <c r="M35" s="188"/>
    </row>
    <row r="36" spans="1:13" ht="15.75">
      <c r="A36" s="8" t="s">
        <v>222</v>
      </c>
      <c r="B36" s="107"/>
      <c r="C36" s="107"/>
      <c r="D36" s="107"/>
      <c r="E36" s="107"/>
      <c r="F36" s="107"/>
      <c r="G36" s="107"/>
      <c r="H36" s="107"/>
      <c r="I36" s="107"/>
      <c r="J36" s="107"/>
    </row>
    <row r="37" spans="1:13" ht="15.75">
      <c r="A37" s="8" t="s">
        <v>41</v>
      </c>
      <c r="B37" s="107"/>
      <c r="C37" s="107"/>
      <c r="D37" s="107"/>
      <c r="E37" s="107"/>
      <c r="F37" s="107"/>
      <c r="G37" s="107"/>
      <c r="H37" s="107"/>
      <c r="I37" s="107"/>
      <c r="J37" s="107"/>
    </row>
    <row r="38" spans="1:13">
      <c r="A38" s="87"/>
      <c r="B38" s="87"/>
      <c r="C38" s="87"/>
      <c r="D38" s="87"/>
      <c r="E38" s="87"/>
      <c r="F38" s="87"/>
      <c r="G38" s="87"/>
      <c r="H38" s="87"/>
      <c r="I38" s="87"/>
      <c r="J38" s="87"/>
    </row>
    <row r="39" spans="1:13">
      <c r="A39" s="87"/>
      <c r="B39" s="87"/>
      <c r="C39" s="87"/>
      <c r="D39" s="87"/>
      <c r="E39" s="87"/>
      <c r="F39" s="87"/>
      <c r="G39" s="87"/>
      <c r="H39" s="87"/>
      <c r="I39" s="87"/>
      <c r="J39" s="87"/>
      <c r="M39" s="186"/>
    </row>
    <row r="40" spans="1:13">
      <c r="A40" s="87"/>
      <c r="B40" s="87"/>
      <c r="C40" s="87"/>
      <c r="D40" s="87"/>
      <c r="E40" s="87"/>
      <c r="F40" s="87"/>
      <c r="G40" s="87"/>
      <c r="H40" s="87"/>
      <c r="I40" s="87"/>
      <c r="J40" s="87"/>
    </row>
    <row r="41" spans="1:13">
      <c r="A41" s="87"/>
      <c r="B41" s="87"/>
      <c r="C41" s="87"/>
      <c r="D41" s="87"/>
      <c r="E41" s="87"/>
      <c r="F41" s="87"/>
      <c r="G41" s="87"/>
      <c r="H41" s="87"/>
      <c r="I41" s="87"/>
      <c r="J41" s="87"/>
    </row>
    <row r="42" spans="1:13">
      <c r="A42" s="87"/>
      <c r="B42" s="87"/>
      <c r="C42" s="87"/>
      <c r="D42" s="87"/>
      <c r="E42" s="87"/>
      <c r="F42" s="87"/>
      <c r="G42" s="87"/>
      <c r="H42" s="87"/>
      <c r="I42" s="87"/>
      <c r="J42" s="87"/>
    </row>
    <row r="43" spans="1:13">
      <c r="A43" s="87"/>
      <c r="B43" s="87"/>
      <c r="C43" s="87"/>
      <c r="D43" s="87"/>
      <c r="E43" s="87"/>
      <c r="F43" s="87"/>
      <c r="G43" s="87"/>
      <c r="H43" s="87"/>
      <c r="I43" s="87"/>
      <c r="J43" s="87"/>
    </row>
    <row r="44" spans="1:13">
      <c r="A44" s="87"/>
      <c r="B44" s="87"/>
      <c r="C44" s="87"/>
      <c r="D44" s="87"/>
      <c r="E44" s="87"/>
      <c r="F44" s="87"/>
      <c r="G44" s="87"/>
      <c r="H44" s="87"/>
      <c r="I44" s="87"/>
      <c r="J44" s="87"/>
    </row>
    <row r="45" spans="1:13">
      <c r="A45" s="87"/>
      <c r="B45" s="87"/>
      <c r="C45" s="87"/>
      <c r="D45" s="87"/>
      <c r="E45" s="87"/>
      <c r="F45" s="87"/>
      <c r="G45" s="87"/>
      <c r="H45" s="87"/>
      <c r="I45" s="87"/>
      <c r="J45" s="87"/>
    </row>
    <row r="46" spans="1:13">
      <c r="A46" s="87"/>
      <c r="B46" s="87"/>
      <c r="C46" s="87"/>
      <c r="D46" s="87"/>
      <c r="E46" s="87"/>
      <c r="F46" s="87"/>
      <c r="G46" s="87"/>
      <c r="H46" s="87"/>
      <c r="I46" s="87"/>
      <c r="J46" s="87"/>
    </row>
    <row r="47" spans="1:13">
      <c r="A47" s="87"/>
      <c r="B47" s="87"/>
      <c r="C47" s="87"/>
      <c r="D47" s="87"/>
      <c r="E47" s="87"/>
      <c r="F47" s="87"/>
      <c r="G47" s="87"/>
      <c r="H47" s="87"/>
      <c r="I47" s="87"/>
      <c r="J47" s="87"/>
    </row>
    <row r="48" spans="1:13">
      <c r="A48" s="87"/>
      <c r="B48" s="87"/>
      <c r="C48" s="87"/>
      <c r="D48" s="87"/>
      <c r="E48" s="87"/>
      <c r="F48" s="87"/>
      <c r="G48" s="87"/>
      <c r="H48" s="87"/>
      <c r="I48" s="87"/>
      <c r="J48" s="87"/>
    </row>
    <row r="49" spans="6:8">
      <c r="H49" s="86"/>
    </row>
    <row r="50" spans="6:8">
      <c r="H50" s="86"/>
    </row>
    <row r="51" spans="6:8">
      <c r="H51" s="86"/>
    </row>
    <row r="52" spans="6:8">
      <c r="H52" s="86"/>
    </row>
    <row r="53" spans="6:8">
      <c r="H53" s="86"/>
    </row>
    <row r="54" spans="6:8">
      <c r="F54" s="86"/>
      <c r="G54" s="86"/>
      <c r="H54" s="86"/>
    </row>
    <row r="55" spans="6:8">
      <c r="F55" s="86"/>
      <c r="G55" s="86"/>
    </row>
    <row r="56" spans="6:8">
      <c r="F56" s="86"/>
      <c r="G56" s="86"/>
    </row>
    <row r="57" spans="6:8">
      <c r="F57" s="86"/>
      <c r="G57" s="86"/>
    </row>
    <row r="58" spans="6:8">
      <c r="F58" s="86"/>
      <c r="G58" s="86"/>
      <c r="H58" s="86"/>
    </row>
    <row r="59" spans="6:8">
      <c r="F59" s="86"/>
      <c r="G59" s="86"/>
    </row>
    <row r="60" spans="6:8">
      <c r="F60" s="86"/>
      <c r="G60" s="86"/>
      <c r="H60" s="86"/>
    </row>
    <row r="61" spans="6:8">
      <c r="F61" s="86"/>
      <c r="G61" s="86"/>
      <c r="H61" s="86"/>
    </row>
    <row r="62" spans="6:8">
      <c r="F62" s="86"/>
      <c r="G62" s="86"/>
      <c r="H62" s="86"/>
    </row>
    <row r="63" spans="6:8">
      <c r="F63" s="86"/>
      <c r="G63" s="86"/>
    </row>
    <row r="64" spans="6:8">
      <c r="H64" s="86"/>
    </row>
    <row r="65" spans="6:8">
      <c r="H65" s="86"/>
    </row>
    <row r="66" spans="6:8">
      <c r="H66" s="86"/>
    </row>
    <row r="67" spans="6:8">
      <c r="F67" s="86"/>
      <c r="G67" s="86"/>
      <c r="H67" s="86"/>
    </row>
    <row r="68" spans="6:8">
      <c r="F68" s="86"/>
      <c r="G68" s="86"/>
      <c r="H68" s="86"/>
    </row>
    <row r="69" spans="6:8">
      <c r="F69" s="86"/>
      <c r="G69" s="86"/>
      <c r="H69" s="86"/>
    </row>
    <row r="70" spans="6:8">
      <c r="F70" s="86"/>
      <c r="G70" s="86"/>
      <c r="H70" s="86"/>
    </row>
    <row r="71" spans="6:8">
      <c r="H71" s="86"/>
    </row>
    <row r="72" spans="6:8">
      <c r="G72" s="86"/>
    </row>
    <row r="73" spans="6:8">
      <c r="F73" s="86"/>
      <c r="G73" s="86"/>
      <c r="H73" s="86"/>
    </row>
    <row r="74" spans="6:8">
      <c r="F74" s="86"/>
      <c r="G74" s="86"/>
      <c r="H74" s="86"/>
    </row>
    <row r="75" spans="6:8">
      <c r="F75" s="86"/>
      <c r="G75" s="86"/>
    </row>
    <row r="76" spans="6:8">
      <c r="F76" s="86"/>
      <c r="G76" s="86"/>
    </row>
    <row r="77" spans="6:8">
      <c r="F77" s="86"/>
      <c r="G77" s="86"/>
      <c r="H77" s="86"/>
    </row>
    <row r="78" spans="6:8">
      <c r="F78" s="86"/>
      <c r="G78" s="86"/>
      <c r="H78" s="86"/>
    </row>
    <row r="79" spans="6:8">
      <c r="F79" s="86"/>
      <c r="G79" s="86"/>
      <c r="H79" s="86"/>
    </row>
    <row r="80" spans="6:8">
      <c r="F80" s="86"/>
      <c r="G80" s="86"/>
      <c r="H80" s="86"/>
    </row>
    <row r="81" spans="5:8">
      <c r="F81" s="86"/>
      <c r="G81" s="86"/>
      <c r="H81" s="86"/>
    </row>
    <row r="82" spans="5:8">
      <c r="F82" s="86"/>
      <c r="G82" s="86"/>
    </row>
    <row r="83" spans="5:8">
      <c r="E83" s="86"/>
      <c r="H83" s="86"/>
    </row>
    <row r="84" spans="5:8">
      <c r="E84" s="86"/>
      <c r="G84" s="86"/>
      <c r="H84" s="86"/>
    </row>
  </sheetData>
  <sheetProtection algorithmName="SHA-512" hashValue="s1AFwiPCj9ErMZKiaKBxOhMtH2hIC1rIr4HNXU8WScVRF0xsGSiYi1CLG+xBBGlqAJjHyZt0zz766HqHnyS/Ug==" saltValue="R0lLt8gDFhtLPZjeMersnQ==" spinCount="100000" sheet="1" objects="1" scenarios="1"/>
  <mergeCells count="16">
    <mergeCell ref="A13:M13"/>
    <mergeCell ref="B14:E14"/>
    <mergeCell ref="F14:I14"/>
    <mergeCell ref="J14:M14"/>
    <mergeCell ref="A1:J1"/>
    <mergeCell ref="B2:D2"/>
    <mergeCell ref="E2:F2"/>
    <mergeCell ref="G2:H2"/>
    <mergeCell ref="I2:I3"/>
    <mergeCell ref="J2:J3"/>
    <mergeCell ref="B26:E26"/>
    <mergeCell ref="F26:I26"/>
    <mergeCell ref="J26:M26"/>
    <mergeCell ref="B20:E20"/>
    <mergeCell ref="F20:I20"/>
    <mergeCell ref="J20:M20"/>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showGridLines="0" topLeftCell="A52" zoomScale="80" zoomScaleNormal="80" workbookViewId="0">
      <selection activeCell="A52" sqref="A52:E52"/>
    </sheetView>
  </sheetViews>
  <sheetFormatPr baseColWidth="10" defaultColWidth="9.140625" defaultRowHeight="12.75"/>
  <cols>
    <col min="1" max="1" width="39" style="377" customWidth="1"/>
    <col min="2" max="4" width="27" style="377" customWidth="1"/>
    <col min="5" max="5" width="24.140625" style="377" customWidth="1"/>
    <col min="6" max="16384" width="9.140625" style="239"/>
  </cols>
  <sheetData>
    <row r="1" spans="1:4" ht="34.5" customHeight="1">
      <c r="A1" s="632" t="s">
        <v>523</v>
      </c>
      <c r="B1" s="632"/>
      <c r="C1" s="632"/>
      <c r="D1" s="632"/>
    </row>
    <row r="2" spans="1:4">
      <c r="A2" s="634" t="s">
        <v>220</v>
      </c>
      <c r="B2" s="634"/>
      <c r="C2" s="634"/>
    </row>
    <row r="3" spans="1:4" ht="30.75" customHeight="1" thickBot="1">
      <c r="A3" s="286" t="s">
        <v>522</v>
      </c>
      <c r="B3" s="631" t="s">
        <v>782</v>
      </c>
      <c r="C3" s="631"/>
      <c r="D3" s="631"/>
    </row>
    <row r="4" spans="1:4" ht="30" customHeight="1">
      <c r="A4" s="91" t="s">
        <v>36</v>
      </c>
      <c r="B4" s="215" t="s">
        <v>219</v>
      </c>
      <c r="C4" s="216" t="s">
        <v>218</v>
      </c>
      <c r="D4" s="216" t="s">
        <v>217</v>
      </c>
    </row>
    <row r="5" spans="1:4" ht="15" thickBot="1">
      <c r="A5" s="89" t="s">
        <v>1</v>
      </c>
      <c r="B5" s="249">
        <v>21033</v>
      </c>
      <c r="C5" s="250">
        <v>15921</v>
      </c>
      <c r="D5" s="250">
        <v>5112</v>
      </c>
    </row>
    <row r="6" spans="1:4" ht="15" thickBot="1">
      <c r="A6" s="90" t="s">
        <v>2</v>
      </c>
      <c r="B6" s="251">
        <v>2370</v>
      </c>
      <c r="C6" s="252">
        <v>2008</v>
      </c>
      <c r="D6" s="252">
        <v>362</v>
      </c>
    </row>
    <row r="7" spans="1:4" ht="15" thickBot="1">
      <c r="A7" s="90" t="s">
        <v>3</v>
      </c>
      <c r="B7" s="251">
        <v>3623</v>
      </c>
      <c r="C7" s="252">
        <v>3023</v>
      </c>
      <c r="D7" s="252">
        <v>600</v>
      </c>
    </row>
    <row r="8" spans="1:4" ht="15" thickBot="1">
      <c r="A8" s="90" t="s">
        <v>4</v>
      </c>
      <c r="B8" s="251">
        <v>35424</v>
      </c>
      <c r="C8" s="252">
        <v>28661</v>
      </c>
      <c r="D8" s="252">
        <v>6763</v>
      </c>
    </row>
    <row r="9" spans="1:4" ht="15" thickBot="1">
      <c r="A9" s="90" t="s">
        <v>5</v>
      </c>
      <c r="B9" s="251">
        <v>1748</v>
      </c>
      <c r="C9" s="252">
        <v>1374</v>
      </c>
      <c r="D9" s="252">
        <v>374</v>
      </c>
    </row>
    <row r="10" spans="1:4" ht="15" thickBot="1">
      <c r="A10" s="90" t="s">
        <v>6</v>
      </c>
      <c r="B10" s="251">
        <v>11593</v>
      </c>
      <c r="C10" s="252">
        <v>9767</v>
      </c>
      <c r="D10" s="252">
        <v>1826</v>
      </c>
    </row>
    <row r="11" spans="1:4" ht="15" thickBot="1">
      <c r="A11" s="90" t="s">
        <v>7</v>
      </c>
      <c r="B11" s="251">
        <v>1172</v>
      </c>
      <c r="C11" s="253">
        <v>986</v>
      </c>
      <c r="D11" s="253">
        <v>186</v>
      </c>
    </row>
    <row r="12" spans="1:4" ht="15" thickBot="1">
      <c r="A12" s="90" t="s">
        <v>8</v>
      </c>
      <c r="B12" s="251">
        <v>1722</v>
      </c>
      <c r="C12" s="252">
        <v>1416</v>
      </c>
      <c r="D12" s="252">
        <v>306</v>
      </c>
    </row>
    <row r="13" spans="1:4" ht="15" thickBot="1">
      <c r="A13" s="90" t="s">
        <v>9</v>
      </c>
      <c r="B13" s="251">
        <v>23521</v>
      </c>
      <c r="C13" s="252">
        <v>20019</v>
      </c>
      <c r="D13" s="252">
        <v>3502</v>
      </c>
    </row>
    <row r="14" spans="1:4" ht="15" thickBot="1">
      <c r="A14" s="90" t="s">
        <v>10</v>
      </c>
      <c r="B14" s="251">
        <v>2063</v>
      </c>
      <c r="C14" s="252">
        <v>1707</v>
      </c>
      <c r="D14" s="252">
        <v>356</v>
      </c>
    </row>
    <row r="15" spans="1:4" ht="15" thickBot="1">
      <c r="A15" s="90" t="s">
        <v>11</v>
      </c>
      <c r="B15" s="251">
        <v>9384</v>
      </c>
      <c r="C15" s="252">
        <v>7947</v>
      </c>
      <c r="D15" s="252">
        <v>1437</v>
      </c>
    </row>
    <row r="16" spans="1:4" ht="15" thickBot="1">
      <c r="A16" s="90" t="s">
        <v>12</v>
      </c>
      <c r="B16" s="251">
        <v>8723</v>
      </c>
      <c r="C16" s="252">
        <v>7522</v>
      </c>
      <c r="D16" s="252">
        <v>1201</v>
      </c>
    </row>
    <row r="17" spans="1:4" ht="15" thickBot="1">
      <c r="A17" s="90" t="s">
        <v>13</v>
      </c>
      <c r="B17" s="251">
        <v>8627</v>
      </c>
      <c r="C17" s="252">
        <v>7036</v>
      </c>
      <c r="D17" s="252">
        <v>1591</v>
      </c>
    </row>
    <row r="18" spans="1:4" ht="15" thickBot="1">
      <c r="A18" s="90" t="s">
        <v>14</v>
      </c>
      <c r="B18" s="251">
        <v>63523</v>
      </c>
      <c r="C18" s="252">
        <v>54407</v>
      </c>
      <c r="D18" s="252">
        <v>9116</v>
      </c>
    </row>
    <row r="19" spans="1:4" ht="15" thickBot="1">
      <c r="A19" s="90" t="s">
        <v>15</v>
      </c>
      <c r="B19" s="251">
        <v>3778</v>
      </c>
      <c r="C19" s="252">
        <v>3194</v>
      </c>
      <c r="D19" s="252">
        <v>584</v>
      </c>
    </row>
    <row r="20" spans="1:4" ht="15" thickBot="1">
      <c r="A20" s="90" t="s">
        <v>16</v>
      </c>
      <c r="B20" s="251">
        <v>16682</v>
      </c>
      <c r="C20" s="252">
        <v>13892</v>
      </c>
      <c r="D20" s="252">
        <v>2790</v>
      </c>
    </row>
    <row r="21" spans="1:4" ht="15" thickBot="1">
      <c r="A21" s="90" t="s">
        <v>17</v>
      </c>
      <c r="B21" s="251">
        <v>10151</v>
      </c>
      <c r="C21" s="252">
        <v>7863</v>
      </c>
      <c r="D21" s="250">
        <v>2288</v>
      </c>
    </row>
    <row r="22" spans="1:4" ht="15" thickBot="1">
      <c r="A22" s="90" t="s">
        <v>18</v>
      </c>
      <c r="B22" s="251">
        <v>14767</v>
      </c>
      <c r="C22" s="252">
        <v>12325</v>
      </c>
      <c r="D22" s="252">
        <v>2442</v>
      </c>
    </row>
    <row r="23" spans="1:4" ht="15" thickBot="1">
      <c r="A23" s="90" t="s">
        <v>19</v>
      </c>
      <c r="B23" s="251">
        <v>7561</v>
      </c>
      <c r="C23" s="252">
        <v>5986</v>
      </c>
      <c r="D23" s="252">
        <v>1575</v>
      </c>
    </row>
    <row r="24" spans="1:4" ht="15" thickBot="1">
      <c r="A24" s="90" t="s">
        <v>20</v>
      </c>
      <c r="B24" s="251">
        <v>1920</v>
      </c>
      <c r="C24" s="252">
        <v>1630</v>
      </c>
      <c r="D24" s="252">
        <v>290</v>
      </c>
    </row>
    <row r="25" spans="1:4" ht="15" thickBot="1">
      <c r="A25" s="90" t="s">
        <v>21</v>
      </c>
      <c r="B25" s="251">
        <v>9581</v>
      </c>
      <c r="C25" s="252">
        <v>7650</v>
      </c>
      <c r="D25" s="252">
        <v>1931</v>
      </c>
    </row>
    <row r="26" spans="1:4" ht="15" thickBot="1">
      <c r="A26" s="90" t="s">
        <v>22</v>
      </c>
      <c r="B26" s="251">
        <v>77801</v>
      </c>
      <c r="C26" s="252">
        <v>65944</v>
      </c>
      <c r="D26" s="252">
        <v>11857</v>
      </c>
    </row>
    <row r="27" spans="1:4" ht="15" thickBot="1">
      <c r="A27" s="90" t="s">
        <v>23</v>
      </c>
      <c r="B27" s="251">
        <v>6069</v>
      </c>
      <c r="C27" s="252">
        <v>4868</v>
      </c>
      <c r="D27" s="253">
        <v>1201</v>
      </c>
    </row>
    <row r="28" spans="1:4" ht="15" thickBot="1">
      <c r="A28" s="90" t="s">
        <v>24</v>
      </c>
      <c r="B28" s="251">
        <v>4398</v>
      </c>
      <c r="C28" s="252">
        <v>3419</v>
      </c>
      <c r="D28" s="252">
        <v>979</v>
      </c>
    </row>
    <row r="29" spans="1:4" ht="15" thickBot="1">
      <c r="A29" s="90" t="s">
        <v>25</v>
      </c>
      <c r="B29" s="251">
        <v>3613</v>
      </c>
      <c r="C29" s="252">
        <v>2974</v>
      </c>
      <c r="D29" s="252">
        <v>639</v>
      </c>
    </row>
    <row r="30" spans="1:4" ht="15" thickBot="1">
      <c r="A30" s="90" t="s">
        <v>26</v>
      </c>
      <c r="B30" s="251">
        <v>1681</v>
      </c>
      <c r="C30" s="252">
        <v>1359</v>
      </c>
      <c r="D30" s="252">
        <v>322</v>
      </c>
    </row>
    <row r="31" spans="1:4" ht="15" thickBot="1">
      <c r="A31" s="90" t="s">
        <v>27</v>
      </c>
      <c r="B31" s="251">
        <v>9692</v>
      </c>
      <c r="C31" s="252">
        <v>8110</v>
      </c>
      <c r="D31" s="252">
        <v>1582</v>
      </c>
    </row>
    <row r="32" spans="1:4" ht="15" thickBot="1">
      <c r="A32" s="90" t="s">
        <v>28</v>
      </c>
      <c r="B32" s="254">
        <v>1051</v>
      </c>
      <c r="C32" s="253">
        <v>904</v>
      </c>
      <c r="D32" s="252">
        <v>147</v>
      </c>
    </row>
    <row r="33" spans="1:4" ht="15" thickBot="1">
      <c r="A33" s="90" t="s">
        <v>29</v>
      </c>
      <c r="B33" s="251">
        <v>4931</v>
      </c>
      <c r="C33" s="252">
        <v>4064</v>
      </c>
      <c r="D33" s="252">
        <v>867</v>
      </c>
    </row>
    <row r="34" spans="1:4" ht="15" thickBot="1">
      <c r="A34" s="90" t="s">
        <v>30</v>
      </c>
      <c r="B34" s="251">
        <v>3599</v>
      </c>
      <c r="C34" s="252">
        <v>3074</v>
      </c>
      <c r="D34" s="252">
        <v>525</v>
      </c>
    </row>
    <row r="35" spans="1:4" ht="15" thickBot="1">
      <c r="A35" s="90" t="s">
        <v>31</v>
      </c>
      <c r="B35" s="254">
        <v>776</v>
      </c>
      <c r="C35" s="253">
        <v>618</v>
      </c>
      <c r="D35" s="252">
        <v>158</v>
      </c>
    </row>
    <row r="36" spans="1:4" ht="14.25">
      <c r="A36" s="91" t="s">
        <v>223</v>
      </c>
      <c r="B36" s="255">
        <v>372577</v>
      </c>
      <c r="C36" s="256">
        <v>309668</v>
      </c>
      <c r="D36" s="256">
        <v>62909</v>
      </c>
    </row>
    <row r="37" spans="1:4">
      <c r="B37" s="258"/>
      <c r="C37" s="258"/>
    </row>
    <row r="38" spans="1:4" ht="12.75" customHeight="1">
      <c r="A38" s="635" t="s">
        <v>766</v>
      </c>
      <c r="B38" s="635"/>
      <c r="C38" s="635"/>
      <c r="D38" s="258"/>
    </row>
    <row r="39" spans="1:4">
      <c r="A39" s="635"/>
      <c r="B39" s="635"/>
      <c r="C39" s="635"/>
      <c r="D39" s="258"/>
    </row>
    <row r="40" spans="1:4">
      <c r="A40" s="635"/>
      <c r="B40" s="635"/>
      <c r="C40" s="635"/>
      <c r="D40" s="258"/>
    </row>
    <row r="41" spans="1:4">
      <c r="A41" s="635"/>
      <c r="B41" s="635"/>
      <c r="C41" s="635"/>
      <c r="D41" s="258"/>
    </row>
    <row r="42" spans="1:4">
      <c r="A42" s="635"/>
      <c r="B42" s="635"/>
      <c r="C42" s="635"/>
      <c r="D42" s="258"/>
    </row>
    <row r="43" spans="1:4">
      <c r="A43" s="635"/>
      <c r="B43" s="635"/>
      <c r="C43" s="635"/>
      <c r="D43" s="258"/>
    </row>
    <row r="44" spans="1:4">
      <c r="A44" s="635"/>
      <c r="B44" s="635"/>
      <c r="C44" s="635"/>
      <c r="D44" s="258"/>
    </row>
    <row r="45" spans="1:4">
      <c r="A45" s="635"/>
      <c r="B45" s="635"/>
      <c r="C45" s="635"/>
    </row>
    <row r="46" spans="1:4">
      <c r="A46" s="635"/>
      <c r="B46" s="635"/>
      <c r="C46" s="635"/>
    </row>
    <row r="47" spans="1:4">
      <c r="A47" s="635"/>
      <c r="B47" s="635"/>
      <c r="C47" s="635"/>
    </row>
    <row r="48" spans="1:4">
      <c r="A48" s="635"/>
      <c r="B48" s="635"/>
      <c r="C48" s="635"/>
      <c r="D48" s="258"/>
    </row>
    <row r="49" spans="1:5">
      <c r="A49" s="635"/>
      <c r="B49" s="635"/>
      <c r="C49" s="635"/>
    </row>
    <row r="50" spans="1:5">
      <c r="C50" s="258"/>
      <c r="D50" s="258"/>
    </row>
    <row r="52" spans="1:5" ht="15">
      <c r="A52" s="636" t="s">
        <v>525</v>
      </c>
      <c r="B52" s="636"/>
      <c r="C52" s="636"/>
      <c r="D52" s="636"/>
      <c r="E52" s="636"/>
    </row>
    <row r="53" spans="1:5">
      <c r="A53" s="634" t="s">
        <v>220</v>
      </c>
      <c r="B53" s="634"/>
    </row>
    <row r="54" spans="1:5" s="257" customFormat="1" ht="47.25" customHeight="1">
      <c r="A54" s="286" t="s">
        <v>522</v>
      </c>
      <c r="B54" s="286"/>
      <c r="C54" s="440" t="s">
        <v>767</v>
      </c>
      <c r="D54" s="378" t="s">
        <v>768</v>
      </c>
      <c r="E54" s="378" t="s">
        <v>524</v>
      </c>
    </row>
    <row r="55" spans="1:5" ht="15">
      <c r="A55" s="638" t="s">
        <v>474</v>
      </c>
      <c r="B55" s="638"/>
    </row>
    <row r="56" spans="1:5" ht="29.25" customHeight="1">
      <c r="A56" s="633" t="s">
        <v>475</v>
      </c>
      <c r="B56" s="633"/>
      <c r="C56" s="428">
        <v>9639</v>
      </c>
      <c r="D56" s="424">
        <v>9831</v>
      </c>
      <c r="E56" s="561">
        <f>((D56-C56)/C56)*100</f>
        <v>1.9919078742608156</v>
      </c>
    </row>
    <row r="57" spans="1:5" ht="15" customHeight="1">
      <c r="A57" s="633" t="s">
        <v>476</v>
      </c>
      <c r="B57" s="633"/>
      <c r="C57" s="429">
        <v>123</v>
      </c>
      <c r="D57" s="423">
        <v>123</v>
      </c>
      <c r="E57" s="562">
        <f t="shared" ref="E57:E77" si="0">((D57-C57)/C57)*100</f>
        <v>0</v>
      </c>
    </row>
    <row r="58" spans="1:5" ht="15" customHeight="1">
      <c r="A58" s="633" t="s">
        <v>477</v>
      </c>
      <c r="B58" s="633"/>
      <c r="C58" s="430">
        <v>12138</v>
      </c>
      <c r="D58" s="424">
        <v>12184</v>
      </c>
      <c r="E58" s="562">
        <f t="shared" si="0"/>
        <v>0.37897511945954854</v>
      </c>
    </row>
    <row r="59" spans="1:5" ht="29.25" customHeight="1">
      <c r="A59" s="633" t="s">
        <v>478</v>
      </c>
      <c r="B59" s="633"/>
      <c r="C59" s="429">
        <v>426</v>
      </c>
      <c r="D59" s="423">
        <v>431</v>
      </c>
      <c r="E59" s="562">
        <f t="shared" si="0"/>
        <v>1.1737089201877933</v>
      </c>
    </row>
    <row r="60" spans="1:5" ht="43.5" customHeight="1">
      <c r="A60" s="633" t="s">
        <v>479</v>
      </c>
      <c r="B60" s="633"/>
      <c r="C60" s="430">
        <v>3806</v>
      </c>
      <c r="D60" s="423">
        <v>3833</v>
      </c>
      <c r="E60" s="562">
        <f t="shared" si="0"/>
        <v>0.7094062007356805</v>
      </c>
    </row>
    <row r="61" spans="1:5" ht="15" customHeight="1">
      <c r="A61" s="633" t="s">
        <v>480</v>
      </c>
      <c r="B61" s="633"/>
      <c r="C61" s="430">
        <v>24951</v>
      </c>
      <c r="D61" s="423">
        <v>25157</v>
      </c>
      <c r="E61" s="562">
        <f t="shared" si="0"/>
        <v>0.825618211694922</v>
      </c>
    </row>
    <row r="62" spans="1:5" ht="43.5" customHeight="1">
      <c r="A62" s="633" t="s">
        <v>481</v>
      </c>
      <c r="B62" s="633"/>
      <c r="C62" s="430">
        <v>67317</v>
      </c>
      <c r="D62" s="423">
        <v>67509</v>
      </c>
      <c r="E62" s="562">
        <f t="shared" si="0"/>
        <v>0.28521770132358837</v>
      </c>
    </row>
    <row r="63" spans="1:5" ht="15" customHeight="1">
      <c r="A63" s="633" t="s">
        <v>482</v>
      </c>
      <c r="B63" s="633"/>
      <c r="C63" s="430">
        <v>19862</v>
      </c>
      <c r="D63" s="423">
        <v>19834</v>
      </c>
      <c r="E63" s="562">
        <f t="shared" si="0"/>
        <v>-0.14097271171080455</v>
      </c>
    </row>
    <row r="64" spans="1:5" ht="15" customHeight="1">
      <c r="A64" s="633" t="s">
        <v>483</v>
      </c>
      <c r="B64" s="633"/>
      <c r="C64" s="430">
        <v>64633</v>
      </c>
      <c r="D64" s="423">
        <v>64646</v>
      </c>
      <c r="E64" s="562">
        <f t="shared" si="0"/>
        <v>2.0113564278309841E-2</v>
      </c>
    </row>
    <row r="65" spans="1:9" ht="15" customHeight="1">
      <c r="A65" s="633" t="s">
        <v>484</v>
      </c>
      <c r="B65" s="633"/>
      <c r="C65" s="430">
        <v>6673</v>
      </c>
      <c r="D65" s="423">
        <v>6514</v>
      </c>
      <c r="E65" s="562">
        <f t="shared" si="0"/>
        <v>-2.3827364004196014</v>
      </c>
    </row>
    <row r="66" spans="1:9" ht="29.25" customHeight="1">
      <c r="A66" s="633" t="s">
        <v>485</v>
      </c>
      <c r="B66" s="633"/>
      <c r="C66" s="430">
        <v>4119</v>
      </c>
      <c r="D66" s="423">
        <v>4124</v>
      </c>
      <c r="E66" s="562">
        <f t="shared" si="0"/>
        <v>0.12138868657441126</v>
      </c>
    </row>
    <row r="67" spans="1:9" ht="15" customHeight="1">
      <c r="A67" s="633" t="s">
        <v>486</v>
      </c>
      <c r="B67" s="633"/>
      <c r="C67" s="430">
        <v>4279</v>
      </c>
      <c r="D67" s="423">
        <v>4323</v>
      </c>
      <c r="E67" s="562">
        <f t="shared" si="0"/>
        <v>1.0282776349614395</v>
      </c>
    </row>
    <row r="68" spans="1:9" ht="29.25" customHeight="1">
      <c r="A68" s="633" t="s">
        <v>487</v>
      </c>
      <c r="B68" s="633"/>
      <c r="C68" s="430">
        <v>16515</v>
      </c>
      <c r="D68" s="423">
        <v>16584</v>
      </c>
      <c r="E68" s="562">
        <f t="shared" si="0"/>
        <v>0.41780199818346958</v>
      </c>
    </row>
    <row r="69" spans="1:9" ht="29.25" customHeight="1">
      <c r="A69" s="633" t="s">
        <v>488</v>
      </c>
      <c r="B69" s="633"/>
      <c r="C69" s="430">
        <v>29079</v>
      </c>
      <c r="D69" s="423">
        <v>29097</v>
      </c>
      <c r="E69" s="562">
        <f t="shared" si="0"/>
        <v>6.1900340451872482E-2</v>
      </c>
    </row>
    <row r="70" spans="1:9" ht="29.25" customHeight="1">
      <c r="A70" s="633" t="s">
        <v>489</v>
      </c>
      <c r="B70" s="633"/>
      <c r="C70" s="430">
        <v>20631</v>
      </c>
      <c r="D70" s="423">
        <v>21033</v>
      </c>
      <c r="E70" s="562">
        <f t="shared" si="0"/>
        <v>1.9485240657263341</v>
      </c>
    </row>
    <row r="71" spans="1:9" ht="15" customHeight="1">
      <c r="A71" s="633" t="s">
        <v>490</v>
      </c>
      <c r="B71" s="633"/>
      <c r="C71" s="430">
        <v>23322</v>
      </c>
      <c r="D71" s="423">
        <v>23509</v>
      </c>
      <c r="E71" s="562">
        <f t="shared" si="0"/>
        <v>0.80181802589829343</v>
      </c>
    </row>
    <row r="72" spans="1:9" ht="29.25" customHeight="1">
      <c r="A72" s="633" t="s">
        <v>491</v>
      </c>
      <c r="B72" s="633"/>
      <c r="C72" s="430">
        <v>37426</v>
      </c>
      <c r="D72" s="423">
        <v>37741</v>
      </c>
      <c r="E72" s="562">
        <f t="shared" si="0"/>
        <v>0.84166087746486395</v>
      </c>
    </row>
    <row r="73" spans="1:9" ht="29.25" customHeight="1">
      <c r="A73" s="633" t="s">
        <v>492</v>
      </c>
      <c r="B73" s="633"/>
      <c r="C73" s="430">
        <v>8525</v>
      </c>
      <c r="D73" s="423">
        <v>8548</v>
      </c>
      <c r="E73" s="562">
        <f t="shared" si="0"/>
        <v>0.26979472140762462</v>
      </c>
    </row>
    <row r="74" spans="1:9" ht="15" customHeight="1">
      <c r="A74" s="633" t="s">
        <v>493</v>
      </c>
      <c r="B74" s="633"/>
      <c r="C74" s="430">
        <v>12535</v>
      </c>
      <c r="D74" s="423">
        <v>12593</v>
      </c>
      <c r="E74" s="562">
        <f t="shared" si="0"/>
        <v>0.46270442760271241</v>
      </c>
    </row>
    <row r="75" spans="1:9" ht="43.5" customHeight="1">
      <c r="A75" s="633" t="s">
        <v>494</v>
      </c>
      <c r="B75" s="633"/>
      <c r="C75" s="430">
        <v>4927</v>
      </c>
      <c r="D75" s="426">
        <v>4937</v>
      </c>
      <c r="E75" s="562">
        <f t="shared" si="0"/>
        <v>0.20296326364927947</v>
      </c>
    </row>
    <row r="76" spans="1:9" ht="29.25" customHeight="1">
      <c r="A76" s="633" t="s">
        <v>495</v>
      </c>
      <c r="B76" s="633"/>
      <c r="C76" s="431">
        <v>25</v>
      </c>
      <c r="D76" s="377">
        <v>26</v>
      </c>
      <c r="E76" s="563">
        <f t="shared" si="0"/>
        <v>4</v>
      </c>
    </row>
    <row r="77" spans="1:9" ht="15" customHeight="1">
      <c r="A77" s="640" t="s">
        <v>496</v>
      </c>
      <c r="B77" s="640"/>
      <c r="C77" s="427">
        <v>370951</v>
      </c>
      <c r="D77" s="427">
        <v>372577</v>
      </c>
      <c r="E77" s="564">
        <f t="shared" si="0"/>
        <v>0.43833282562926101</v>
      </c>
    </row>
    <row r="78" spans="1:9">
      <c r="A78" s="637" t="s">
        <v>216</v>
      </c>
      <c r="B78" s="637"/>
      <c r="C78" s="637"/>
      <c r="D78" s="258"/>
    </row>
    <row r="79" spans="1:9">
      <c r="A79" s="637" t="s">
        <v>215</v>
      </c>
      <c r="B79" s="637"/>
      <c r="C79" s="637"/>
      <c r="E79" s="258"/>
    </row>
    <row r="80" spans="1:9" ht="12.75" customHeight="1">
      <c r="A80" s="641" t="s">
        <v>214</v>
      </c>
      <c r="B80" s="641"/>
      <c r="C80" s="641"/>
      <c r="E80" s="258"/>
      <c r="I80" s="258"/>
    </row>
    <row r="81" spans="1:9">
      <c r="A81" s="637" t="s">
        <v>497</v>
      </c>
      <c r="B81" s="637"/>
      <c r="C81" s="637"/>
      <c r="E81" s="258"/>
      <c r="G81" s="287"/>
    </row>
    <row r="82" spans="1:9" ht="30.75" customHeight="1">
      <c r="A82" s="639" t="s">
        <v>498</v>
      </c>
      <c r="B82" s="639"/>
      <c r="C82" s="639"/>
      <c r="E82" s="258"/>
      <c r="G82" s="258"/>
      <c r="I82" s="258"/>
    </row>
    <row r="83" spans="1:9">
      <c r="A83" s="349" t="s">
        <v>463</v>
      </c>
    </row>
    <row r="84" spans="1:9" ht="15">
      <c r="B84" s="376"/>
    </row>
    <row r="85" spans="1:9" ht="15">
      <c r="A85" s="8" t="s">
        <v>213</v>
      </c>
      <c r="B85" s="376"/>
    </row>
    <row r="86" spans="1:9" ht="15">
      <c r="A86" s="8" t="s">
        <v>41</v>
      </c>
      <c r="B86" s="376"/>
    </row>
    <row r="107" spans="5:5">
      <c r="E107" s="259"/>
    </row>
  </sheetData>
  <sheetProtection algorithmName="SHA-512" hashValue="QXazab1XtcCbC1TwpksrHVtgMM937lrkghMN+5EYLkaTqMrqBM4pcbeTBCS8mJ2NIMf1EVnd5iM3yl19azOXxQ==" saltValue="afhbDHk/E+KGfNQpgDYpag==" spinCount="100000" sheet="1" objects="1" scenarios="1"/>
  <mergeCells count="34">
    <mergeCell ref="A82:C82"/>
    <mergeCell ref="A77:B77"/>
    <mergeCell ref="A78:C78"/>
    <mergeCell ref="A80:C80"/>
    <mergeCell ref="A81:C81"/>
    <mergeCell ref="A59:B59"/>
    <mergeCell ref="A79:C79"/>
    <mergeCell ref="A55:B55"/>
    <mergeCell ref="A56:B56"/>
    <mergeCell ref="A73:B73"/>
    <mergeCell ref="A74:B74"/>
    <mergeCell ref="A75:B75"/>
    <mergeCell ref="A76:B76"/>
    <mergeCell ref="A67:B67"/>
    <mergeCell ref="A68:B68"/>
    <mergeCell ref="A69:B69"/>
    <mergeCell ref="A70:B70"/>
    <mergeCell ref="A71:B7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90" zoomScaleNormal="90" workbookViewId="0">
      <selection sqref="A1:B1"/>
    </sheetView>
  </sheetViews>
  <sheetFormatPr baseColWidth="10" defaultRowHeight="15"/>
  <cols>
    <col min="1" max="1" width="58.140625" customWidth="1"/>
    <col min="2" max="2" width="24.5703125" customWidth="1"/>
  </cols>
  <sheetData>
    <row r="1" spans="1:2" ht="42.75" customHeight="1">
      <c r="A1" s="643" t="s">
        <v>527</v>
      </c>
      <c r="B1" s="643"/>
    </row>
    <row r="2" spans="1:2" ht="15.75" thickBot="1">
      <c r="A2" s="634" t="s">
        <v>460</v>
      </c>
      <c r="B2" s="644"/>
    </row>
    <row r="3" spans="1:2" ht="15.75" thickBot="1">
      <c r="A3" s="91" t="s">
        <v>461</v>
      </c>
      <c r="B3" s="309" t="s">
        <v>756</v>
      </c>
    </row>
    <row r="4" spans="1:2" ht="20.25" customHeight="1" thickBot="1">
      <c r="A4" s="279" t="s">
        <v>510</v>
      </c>
      <c r="B4" s="242">
        <v>1024</v>
      </c>
    </row>
    <row r="5" spans="1:2" ht="57.75" thickBot="1">
      <c r="A5" s="279" t="s">
        <v>511</v>
      </c>
      <c r="B5" s="243">
        <v>1303</v>
      </c>
    </row>
    <row r="6" spans="1:2" ht="25.5" customHeight="1" thickBot="1">
      <c r="A6" s="279" t="s">
        <v>102</v>
      </c>
      <c r="B6" s="243">
        <v>2633</v>
      </c>
    </row>
    <row r="7" spans="1:2" ht="25.5" customHeight="1" thickBot="1">
      <c r="A7" s="279" t="s">
        <v>512</v>
      </c>
      <c r="B7" s="243">
        <v>22678</v>
      </c>
    </row>
    <row r="8" spans="1:2" s="389" customFormat="1" ht="29.25" thickBot="1">
      <c r="A8" s="278" t="s">
        <v>624</v>
      </c>
      <c r="B8" s="243">
        <v>929</v>
      </c>
    </row>
    <row r="9" spans="1:2" s="389" customFormat="1" ht="29.25" thickBot="1">
      <c r="A9" s="278" t="s">
        <v>625</v>
      </c>
      <c r="B9" s="243">
        <v>1508</v>
      </c>
    </row>
    <row r="10" spans="1:2" s="389" customFormat="1" ht="29.25" thickBot="1">
      <c r="A10" s="278" t="s">
        <v>626</v>
      </c>
      <c r="B10" s="243">
        <v>4092</v>
      </c>
    </row>
    <row r="11" spans="1:2" s="389" customFormat="1" ht="15.75" thickBot="1">
      <c r="A11" s="278" t="s">
        <v>627</v>
      </c>
      <c r="B11" s="243">
        <v>1346</v>
      </c>
    </row>
    <row r="12" spans="1:2" s="389" customFormat="1" ht="15.75" thickBot="1">
      <c r="A12" s="278" t="s">
        <v>628</v>
      </c>
      <c r="B12" s="243">
        <v>78</v>
      </c>
    </row>
    <row r="13" spans="1:2" s="389" customFormat="1" ht="15.75" thickBot="1">
      <c r="A13" s="278" t="s">
        <v>629</v>
      </c>
      <c r="B13" s="243">
        <v>15</v>
      </c>
    </row>
    <row r="14" spans="1:2" s="389" customFormat="1" ht="15.75" thickBot="1">
      <c r="A14" s="278" t="s">
        <v>630</v>
      </c>
      <c r="B14" s="243">
        <v>240</v>
      </c>
    </row>
    <row r="15" spans="1:2" s="389" customFormat="1" ht="15.75" thickBot="1">
      <c r="A15" s="278" t="s">
        <v>631</v>
      </c>
      <c r="B15" s="243">
        <v>30</v>
      </c>
    </row>
    <row r="16" spans="1:2" s="389" customFormat="1" ht="15.75" thickBot="1">
      <c r="A16" s="278" t="s">
        <v>103</v>
      </c>
      <c r="B16" s="243">
        <v>4755</v>
      </c>
    </row>
    <row r="17" spans="1:2" s="389" customFormat="1" ht="15.75" thickBot="1">
      <c r="A17" s="278" t="s">
        <v>632</v>
      </c>
      <c r="B17" s="243">
        <v>36</v>
      </c>
    </row>
    <row r="18" spans="1:2" s="389" customFormat="1" ht="57.75" thickBot="1">
      <c r="A18" s="278" t="s">
        <v>633</v>
      </c>
      <c r="B18" s="243">
        <v>118</v>
      </c>
    </row>
    <row r="19" spans="1:2" s="389" customFormat="1" ht="15.75" thickBot="1">
      <c r="A19" s="278" t="s">
        <v>613</v>
      </c>
      <c r="B19" s="243">
        <v>63</v>
      </c>
    </row>
    <row r="20" spans="1:2" s="389" customFormat="1" ht="43.5" thickBot="1">
      <c r="A20" s="278" t="s">
        <v>614</v>
      </c>
      <c r="B20" s="243">
        <v>275</v>
      </c>
    </row>
    <row r="21" spans="1:2" s="389" customFormat="1" ht="29.25" thickBot="1">
      <c r="A21" s="278" t="s">
        <v>634</v>
      </c>
      <c r="B21" s="243">
        <v>42</v>
      </c>
    </row>
    <row r="22" spans="1:2" s="389" customFormat="1" ht="29.25" thickBot="1">
      <c r="A22" s="278" t="s">
        <v>635</v>
      </c>
      <c r="B22" s="243">
        <v>51</v>
      </c>
    </row>
    <row r="23" spans="1:2" s="389" customFormat="1" ht="29.25" thickBot="1">
      <c r="A23" s="278" t="s">
        <v>636</v>
      </c>
      <c r="B23" s="243">
        <v>243</v>
      </c>
    </row>
    <row r="24" spans="1:2" s="389" customFormat="1" ht="15.75" thickBot="1">
      <c r="A24" s="278" t="s">
        <v>279</v>
      </c>
      <c r="B24" s="243">
        <v>851</v>
      </c>
    </row>
    <row r="25" spans="1:2" s="389" customFormat="1" ht="43.5" thickBot="1">
      <c r="A25" s="278" t="s">
        <v>637</v>
      </c>
      <c r="B25" s="243">
        <v>1101</v>
      </c>
    </row>
    <row r="26" spans="1:2" s="389" customFormat="1" ht="29.25" thickBot="1">
      <c r="A26" s="278" t="s">
        <v>638</v>
      </c>
      <c r="B26" s="243">
        <v>274</v>
      </c>
    </row>
    <row r="27" spans="1:2" s="389" customFormat="1" ht="15.75" thickBot="1">
      <c r="A27" s="278" t="s">
        <v>615</v>
      </c>
      <c r="B27" s="243">
        <v>36</v>
      </c>
    </row>
    <row r="28" spans="1:2" s="389" customFormat="1" ht="15.75" thickBot="1">
      <c r="A28" s="278" t="s">
        <v>639</v>
      </c>
      <c r="B28" s="243">
        <v>173</v>
      </c>
    </row>
    <row r="29" spans="1:2" s="389" customFormat="1" ht="29.25" thickBot="1">
      <c r="A29" s="278" t="s">
        <v>640</v>
      </c>
      <c r="B29" s="243">
        <v>286</v>
      </c>
    </row>
    <row r="30" spans="1:2" s="389" customFormat="1" ht="15.75" thickBot="1">
      <c r="A30" s="278" t="s">
        <v>281</v>
      </c>
      <c r="B30" s="243">
        <v>246</v>
      </c>
    </row>
    <row r="31" spans="1:2" s="389" customFormat="1" ht="15.75" thickBot="1">
      <c r="A31" s="278" t="s">
        <v>641</v>
      </c>
      <c r="B31" s="243">
        <v>42</v>
      </c>
    </row>
    <row r="32" spans="1:2" s="389" customFormat="1" ht="43.5" thickBot="1">
      <c r="A32" s="278" t="s">
        <v>642</v>
      </c>
      <c r="B32" s="243">
        <v>189</v>
      </c>
    </row>
    <row r="33" spans="1:6" s="389" customFormat="1" ht="57.75" thickBot="1">
      <c r="A33" s="278" t="s">
        <v>643</v>
      </c>
      <c r="B33" s="243">
        <v>1014</v>
      </c>
    </row>
    <row r="34" spans="1:6" s="389" customFormat="1" ht="29.25" thickBot="1">
      <c r="A34" s="278" t="s">
        <v>513</v>
      </c>
      <c r="B34" s="243">
        <v>0</v>
      </c>
    </row>
    <row r="35" spans="1:6" s="389" customFormat="1" ht="15.75" thickBot="1">
      <c r="A35" s="278" t="s">
        <v>514</v>
      </c>
      <c r="B35" s="243">
        <v>693</v>
      </c>
    </row>
    <row r="36" spans="1:6" s="389" customFormat="1" ht="15.75" thickBot="1">
      <c r="A36" s="278" t="s">
        <v>644</v>
      </c>
      <c r="B36" s="243">
        <v>824</v>
      </c>
    </row>
    <row r="37" spans="1:6" s="389" customFormat="1" ht="15.75" thickBot="1">
      <c r="A37" s="278" t="s">
        <v>616</v>
      </c>
      <c r="B37" s="243">
        <v>206</v>
      </c>
    </row>
    <row r="38" spans="1:6" s="389" customFormat="1" ht="57.75" thickBot="1">
      <c r="A38" s="278" t="s">
        <v>645</v>
      </c>
      <c r="B38" s="243">
        <v>223</v>
      </c>
    </row>
    <row r="39" spans="1:6" s="389" customFormat="1" ht="29.25" thickBot="1">
      <c r="A39" s="278" t="s">
        <v>291</v>
      </c>
      <c r="B39" s="243">
        <v>497</v>
      </c>
    </row>
    <row r="40" spans="1:6" s="389" customFormat="1" ht="15.75" thickBot="1">
      <c r="A40" s="278" t="s">
        <v>646</v>
      </c>
      <c r="B40" s="243">
        <v>382</v>
      </c>
    </row>
    <row r="41" spans="1:6" s="389" customFormat="1" ht="29.25" thickBot="1">
      <c r="A41" s="278" t="s">
        <v>647</v>
      </c>
      <c r="B41" s="243">
        <v>109</v>
      </c>
    </row>
    <row r="42" spans="1:6" s="389" customFormat="1" ht="15.75" thickBot="1">
      <c r="A42" s="278" t="s">
        <v>648</v>
      </c>
      <c r="B42" s="243">
        <v>1217</v>
      </c>
    </row>
    <row r="43" spans="1:6" s="389" customFormat="1" ht="43.5" thickBot="1">
      <c r="A43" s="278" t="s">
        <v>515</v>
      </c>
      <c r="B43" s="243">
        <v>490</v>
      </c>
    </row>
    <row r="44" spans="1:6" s="389" customFormat="1" ht="29.25" thickBot="1">
      <c r="A44" s="278" t="s">
        <v>516</v>
      </c>
      <c r="B44" s="243">
        <v>4</v>
      </c>
    </row>
    <row r="45" spans="1:6" s="389" customFormat="1">
      <c r="A45" s="91" t="s">
        <v>462</v>
      </c>
      <c r="B45" s="456">
        <f>SUM(B4+B5+B6+B7)</f>
        <v>27638</v>
      </c>
      <c r="C45" s="6"/>
      <c r="D45" s="6"/>
    </row>
    <row r="46" spans="1:6">
      <c r="C46" s="6"/>
      <c r="D46" s="6"/>
    </row>
    <row r="47" spans="1:6">
      <c r="A47" s="576" t="s">
        <v>739</v>
      </c>
      <c r="B47" s="576"/>
    </row>
    <row r="48" spans="1:6" ht="15" customHeight="1">
      <c r="A48" s="576"/>
      <c r="B48" s="576"/>
      <c r="F48" s="6"/>
    </row>
    <row r="49" spans="1:6">
      <c r="A49" s="576"/>
      <c r="B49" s="576"/>
      <c r="D49" s="371"/>
      <c r="E49" s="371"/>
      <c r="F49" s="6"/>
    </row>
    <row r="50" spans="1:6">
      <c r="A50" s="576"/>
      <c r="B50" s="576"/>
      <c r="D50" s="370"/>
      <c r="E50" s="370"/>
    </row>
    <row r="51" spans="1:6">
      <c r="A51" s="576"/>
      <c r="B51" s="576"/>
    </row>
    <row r="52" spans="1:6">
      <c r="A52" s="576"/>
      <c r="B52" s="576"/>
    </row>
    <row r="54" spans="1:6">
      <c r="A54" s="642" t="s">
        <v>216</v>
      </c>
      <c r="B54" s="618"/>
    </row>
    <row r="55" spans="1:6">
      <c r="A55" s="642" t="s">
        <v>463</v>
      </c>
      <c r="B55" s="618"/>
    </row>
    <row r="56" spans="1:6">
      <c r="A56" s="308" t="s">
        <v>526</v>
      </c>
      <c r="B56" s="245"/>
      <c r="C56" s="307"/>
    </row>
    <row r="58" spans="1:6">
      <c r="A58" s="8" t="s">
        <v>464</v>
      </c>
      <c r="B58" s="8"/>
    </row>
    <row r="59" spans="1:6">
      <c r="A59" s="8" t="s">
        <v>41</v>
      </c>
    </row>
  </sheetData>
  <sheetProtection algorithmName="SHA-512" hashValue="vso1CVFO+Nr5aoOkZ5cutQvB/BVamxtSI9epPF6gldYqCLChidkB3MBlD1uzrE6Xcst210DXnLapIhPo90Zr1g==" saltValue="WqCj2pUz4H/bdY2i5jTXbw=="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80" zoomScaleNormal="80" workbookViewId="0">
      <selection activeCell="A21" sqref="A21:F21"/>
    </sheetView>
  </sheetViews>
  <sheetFormatPr baseColWidth="10" defaultColWidth="9.140625" defaultRowHeight="12.75"/>
  <cols>
    <col min="1" max="1" width="39" style="88" customWidth="1"/>
    <col min="2" max="2" width="30.7109375" style="88" bestFit="1" customWidth="1"/>
    <col min="3" max="3" width="20.140625" style="88" bestFit="1" customWidth="1"/>
    <col min="4" max="4" width="19.85546875" style="88" bestFit="1" customWidth="1"/>
    <col min="5" max="5" width="26" style="88" bestFit="1" customWidth="1"/>
    <col min="6" max="6" width="22.140625" style="88" bestFit="1" customWidth="1"/>
    <col min="7" max="256" width="9.140625" style="88"/>
    <col min="257" max="257" width="39" style="88" customWidth="1"/>
    <col min="258" max="512" width="9.140625" style="88"/>
    <col min="513" max="513" width="39" style="88" customWidth="1"/>
    <col min="514" max="768" width="9.140625" style="88"/>
    <col min="769" max="769" width="39" style="88" customWidth="1"/>
    <col min="770" max="1024" width="9.140625" style="88"/>
    <col min="1025" max="1025" width="39" style="88" customWidth="1"/>
    <col min="1026" max="1280" width="9.140625" style="88"/>
    <col min="1281" max="1281" width="39" style="88" customWidth="1"/>
    <col min="1282" max="1536" width="9.140625" style="88"/>
    <col min="1537" max="1537" width="39" style="88" customWidth="1"/>
    <col min="1538" max="1792" width="9.140625" style="88"/>
    <col min="1793" max="1793" width="39" style="88" customWidth="1"/>
    <col min="1794" max="2048" width="9.140625" style="88"/>
    <col min="2049" max="2049" width="39" style="88" customWidth="1"/>
    <col min="2050" max="2304" width="9.140625" style="88"/>
    <col min="2305" max="2305" width="39" style="88" customWidth="1"/>
    <col min="2306" max="2560" width="9.140625" style="88"/>
    <col min="2561" max="2561" width="39" style="88" customWidth="1"/>
    <col min="2562" max="2816" width="9.140625" style="88"/>
    <col min="2817" max="2817" width="39" style="88" customWidth="1"/>
    <col min="2818" max="3072" width="9.140625" style="88"/>
    <col min="3073" max="3073" width="39" style="88" customWidth="1"/>
    <col min="3074" max="3328" width="9.140625" style="88"/>
    <col min="3329" max="3329" width="39" style="88" customWidth="1"/>
    <col min="3330" max="3584" width="9.140625" style="88"/>
    <col min="3585" max="3585" width="39" style="88" customWidth="1"/>
    <col min="3586" max="3840" width="9.140625" style="88"/>
    <col min="3841" max="3841" width="39" style="88" customWidth="1"/>
    <col min="3842" max="4096" width="9.140625" style="88"/>
    <col min="4097" max="4097" width="39" style="88" customWidth="1"/>
    <col min="4098" max="4352" width="9.140625" style="88"/>
    <col min="4353" max="4353" width="39" style="88" customWidth="1"/>
    <col min="4354" max="4608" width="9.140625" style="88"/>
    <col min="4609" max="4609" width="39" style="88" customWidth="1"/>
    <col min="4610" max="4864" width="9.140625" style="88"/>
    <col min="4865" max="4865" width="39" style="88" customWidth="1"/>
    <col min="4866" max="5120" width="9.140625" style="88"/>
    <col min="5121" max="5121" width="39" style="88" customWidth="1"/>
    <col min="5122" max="5376" width="9.140625" style="88"/>
    <col min="5377" max="5377" width="39" style="88" customWidth="1"/>
    <col min="5378" max="5632" width="9.140625" style="88"/>
    <col min="5633" max="5633" width="39" style="88" customWidth="1"/>
    <col min="5634" max="5888" width="9.140625" style="88"/>
    <col min="5889" max="5889" width="39" style="88" customWidth="1"/>
    <col min="5890" max="6144" width="9.140625" style="88"/>
    <col min="6145" max="6145" width="39" style="88" customWidth="1"/>
    <col min="6146" max="6400" width="9.140625" style="88"/>
    <col min="6401" max="6401" width="39" style="88" customWidth="1"/>
    <col min="6402" max="6656" width="9.140625" style="88"/>
    <col min="6657" max="6657" width="39" style="88" customWidth="1"/>
    <col min="6658" max="6912" width="9.140625" style="88"/>
    <col min="6913" max="6913" width="39" style="88" customWidth="1"/>
    <col min="6914" max="7168" width="9.140625" style="88"/>
    <col min="7169" max="7169" width="39" style="88" customWidth="1"/>
    <col min="7170" max="7424" width="9.140625" style="88"/>
    <col min="7425" max="7425" width="39" style="88" customWidth="1"/>
    <col min="7426" max="7680" width="9.140625" style="88"/>
    <col min="7681" max="7681" width="39" style="88" customWidth="1"/>
    <col min="7682" max="7936" width="9.140625" style="88"/>
    <col min="7937" max="7937" width="39" style="88" customWidth="1"/>
    <col min="7938" max="8192" width="9.140625" style="88"/>
    <col min="8193" max="8193" width="39" style="88" customWidth="1"/>
    <col min="8194" max="8448" width="9.140625" style="88"/>
    <col min="8449" max="8449" width="39" style="88" customWidth="1"/>
    <col min="8450" max="8704" width="9.140625" style="88"/>
    <col min="8705" max="8705" width="39" style="88" customWidth="1"/>
    <col min="8706" max="8960" width="9.140625" style="88"/>
    <col min="8961" max="8961" width="39" style="88" customWidth="1"/>
    <col min="8962" max="9216" width="9.140625" style="88"/>
    <col min="9217" max="9217" width="39" style="88" customWidth="1"/>
    <col min="9218" max="9472" width="9.140625" style="88"/>
    <col min="9473" max="9473" width="39" style="88" customWidth="1"/>
    <col min="9474" max="9728" width="9.140625" style="88"/>
    <col min="9729" max="9729" width="39" style="88" customWidth="1"/>
    <col min="9730" max="9984" width="9.140625" style="88"/>
    <col min="9985" max="9985" width="39" style="88" customWidth="1"/>
    <col min="9986" max="10240" width="9.140625" style="88"/>
    <col min="10241" max="10241" width="39" style="88" customWidth="1"/>
    <col min="10242" max="10496" width="9.140625" style="88"/>
    <col min="10497" max="10497" width="39" style="88" customWidth="1"/>
    <col min="10498" max="10752" width="9.140625" style="88"/>
    <col min="10753" max="10753" width="39" style="88" customWidth="1"/>
    <col min="10754" max="11008" width="9.140625" style="88"/>
    <col min="11009" max="11009" width="39" style="88" customWidth="1"/>
    <col min="11010" max="11264" width="9.140625" style="88"/>
    <col min="11265" max="11265" width="39" style="88" customWidth="1"/>
    <col min="11266" max="11520" width="9.140625" style="88"/>
    <col min="11521" max="11521" width="39" style="88" customWidth="1"/>
    <col min="11522" max="11776" width="9.140625" style="88"/>
    <col min="11777" max="11777" width="39" style="88" customWidth="1"/>
    <col min="11778" max="12032" width="9.140625" style="88"/>
    <col min="12033" max="12033" width="39" style="88" customWidth="1"/>
    <col min="12034" max="12288" width="9.140625" style="88"/>
    <col min="12289" max="12289" width="39" style="88" customWidth="1"/>
    <col min="12290" max="12544" width="9.140625" style="88"/>
    <col min="12545" max="12545" width="39" style="88" customWidth="1"/>
    <col min="12546" max="12800" width="9.140625" style="88"/>
    <col min="12801" max="12801" width="39" style="88" customWidth="1"/>
    <col min="12802" max="13056" width="9.140625" style="88"/>
    <col min="13057" max="13057" width="39" style="88" customWidth="1"/>
    <col min="13058" max="13312" width="9.140625" style="88"/>
    <col min="13313" max="13313" width="39" style="88" customWidth="1"/>
    <col min="13314" max="13568" width="9.140625" style="88"/>
    <col min="13569" max="13569" width="39" style="88" customWidth="1"/>
    <col min="13570" max="13824" width="9.140625" style="88"/>
    <col min="13825" max="13825" width="39" style="88" customWidth="1"/>
    <col min="13826" max="14080" width="9.140625" style="88"/>
    <col min="14081" max="14081" width="39" style="88" customWidth="1"/>
    <col min="14082" max="14336" width="9.140625" style="88"/>
    <col min="14337" max="14337" width="39" style="88" customWidth="1"/>
    <col min="14338" max="14592" width="9.140625" style="88"/>
    <col min="14593" max="14593" width="39" style="88" customWidth="1"/>
    <col min="14594" max="14848" width="9.140625" style="88"/>
    <col min="14849" max="14849" width="39" style="88" customWidth="1"/>
    <col min="14850" max="15104" width="9.140625" style="88"/>
    <col min="15105" max="15105" width="39" style="88" customWidth="1"/>
    <col min="15106" max="15360" width="9.140625" style="88"/>
    <col min="15361" max="15361" width="39" style="88" customWidth="1"/>
    <col min="15362" max="15616" width="9.140625" style="88"/>
    <col min="15617" max="15617" width="39" style="88" customWidth="1"/>
    <col min="15618" max="15872" width="9.140625" style="88"/>
    <col min="15873" max="15873" width="39" style="88" customWidth="1"/>
    <col min="15874" max="16128" width="9.140625" style="88"/>
    <col min="16129" max="16129" width="39" style="88" customWidth="1"/>
    <col min="16130" max="16384" width="9.140625" style="88"/>
  </cols>
  <sheetData>
    <row r="1" spans="1:7" ht="27" customHeight="1">
      <c r="A1" s="645" t="s">
        <v>622</v>
      </c>
      <c r="B1" s="646"/>
      <c r="C1" s="646"/>
      <c r="D1" s="646"/>
      <c r="E1" s="646"/>
      <c r="F1" s="646"/>
    </row>
    <row r="2" spans="1:7">
      <c r="A2" s="634" t="s">
        <v>224</v>
      </c>
      <c r="B2" s="644"/>
      <c r="C2" s="644"/>
      <c r="D2" s="644"/>
      <c r="E2" s="634"/>
      <c r="F2" s="644"/>
    </row>
    <row r="3" spans="1:7">
      <c r="B3" s="647" t="s">
        <v>773</v>
      </c>
      <c r="C3" s="647"/>
      <c r="D3" s="647"/>
      <c r="E3" s="647"/>
      <c r="F3" s="647"/>
    </row>
    <row r="4" spans="1:7" ht="18" customHeight="1">
      <c r="B4" s="217" t="s">
        <v>574</v>
      </c>
      <c r="C4" s="218" t="s">
        <v>258</v>
      </c>
      <c r="D4" s="218" t="s">
        <v>225</v>
      </c>
      <c r="E4" s="218" t="s">
        <v>575</v>
      </c>
      <c r="F4" s="218" t="s">
        <v>259</v>
      </c>
    </row>
    <row r="5" spans="1:7">
      <c r="A5" s="93" t="s">
        <v>226</v>
      </c>
      <c r="B5" s="351">
        <v>366.69</v>
      </c>
      <c r="C5" s="219">
        <v>205.56</v>
      </c>
      <c r="D5" s="219">
        <v>166.93</v>
      </c>
      <c r="E5" s="219">
        <v>38.630000000000003</v>
      </c>
      <c r="F5" s="220">
        <v>161.13</v>
      </c>
    </row>
    <row r="6" spans="1:7">
      <c r="A6" s="93" t="s">
        <v>227</v>
      </c>
      <c r="B6" s="352">
        <v>61.09</v>
      </c>
      <c r="C6" s="222">
        <v>35.619999999999997</v>
      </c>
      <c r="D6" s="222">
        <v>28.36</v>
      </c>
      <c r="E6" s="222">
        <v>7.26</v>
      </c>
      <c r="F6" s="223">
        <v>25.47</v>
      </c>
      <c r="G6" s="350"/>
    </row>
    <row r="7" spans="1:7">
      <c r="A7" s="93" t="s">
        <v>228</v>
      </c>
      <c r="B7" s="352">
        <v>16.100000000000001</v>
      </c>
      <c r="C7" s="222">
        <v>9.32</v>
      </c>
      <c r="D7" s="222">
        <v>6.97</v>
      </c>
      <c r="E7" s="222">
        <v>2.36</v>
      </c>
      <c r="F7" s="223">
        <v>6.78</v>
      </c>
      <c r="G7" s="350"/>
    </row>
    <row r="8" spans="1:7">
      <c r="A8" s="93" t="s">
        <v>229</v>
      </c>
      <c r="B8" s="352">
        <v>31.39</v>
      </c>
      <c r="C8" s="222">
        <v>17.61</v>
      </c>
      <c r="D8" s="222">
        <v>14.04</v>
      </c>
      <c r="E8" s="222">
        <v>3.57</v>
      </c>
      <c r="F8" s="223">
        <v>13.78</v>
      </c>
      <c r="G8" s="350"/>
    </row>
    <row r="9" spans="1:7">
      <c r="A9" s="93" t="s">
        <v>230</v>
      </c>
      <c r="B9" s="352">
        <v>101.64</v>
      </c>
      <c r="C9" s="222">
        <v>56.85</v>
      </c>
      <c r="D9" s="222">
        <v>45.76</v>
      </c>
      <c r="E9" s="222">
        <v>11.09</v>
      </c>
      <c r="F9" s="223">
        <v>44.79</v>
      </c>
      <c r="G9" s="350"/>
    </row>
    <row r="10" spans="1:7">
      <c r="A10" s="93" t="s">
        <v>231</v>
      </c>
      <c r="B10" s="352">
        <v>78.540000000000006</v>
      </c>
      <c r="C10" s="222">
        <v>47.04</v>
      </c>
      <c r="D10" s="222">
        <v>38.450000000000003</v>
      </c>
      <c r="E10" s="222">
        <v>8.58</v>
      </c>
      <c r="F10" s="223">
        <v>31.5</v>
      </c>
      <c r="G10" s="350"/>
    </row>
    <row r="11" spans="1:7">
      <c r="A11" s="93" t="s">
        <v>232</v>
      </c>
      <c r="B11" s="352">
        <v>150.22</v>
      </c>
      <c r="C11" s="222">
        <v>88.62</v>
      </c>
      <c r="D11" s="222">
        <v>73.17</v>
      </c>
      <c r="E11" s="222">
        <v>15.45</v>
      </c>
      <c r="F11" s="223">
        <v>61.59</v>
      </c>
      <c r="G11" s="350"/>
    </row>
    <row r="12" spans="1:7">
      <c r="A12" s="93" t="s">
        <v>233</v>
      </c>
      <c r="B12" s="352">
        <v>50.28</v>
      </c>
      <c r="C12" s="222">
        <v>29.55</v>
      </c>
      <c r="D12" s="222">
        <v>23.49</v>
      </c>
      <c r="E12" s="222">
        <v>6.06</v>
      </c>
      <c r="F12" s="223">
        <v>20.73</v>
      </c>
      <c r="G12" s="350"/>
    </row>
    <row r="13" spans="1:7">
      <c r="A13" s="94" t="s">
        <v>256</v>
      </c>
      <c r="B13" s="352">
        <v>855.95</v>
      </c>
      <c r="C13" s="224">
        <v>490.17</v>
      </c>
      <c r="D13" s="224">
        <v>397.18</v>
      </c>
      <c r="E13" s="224">
        <v>92.99</v>
      </c>
      <c r="F13" s="225">
        <v>365.78</v>
      </c>
      <c r="G13" s="350"/>
    </row>
    <row r="14" spans="1:7">
      <c r="A14" s="95" t="s">
        <v>257</v>
      </c>
      <c r="B14" s="353">
        <v>1972.94</v>
      </c>
      <c r="C14" s="226">
        <v>1179.67</v>
      </c>
      <c r="D14" s="227">
        <v>977.16</v>
      </c>
      <c r="E14" s="227">
        <v>202.52</v>
      </c>
      <c r="F14" s="228">
        <v>793.27</v>
      </c>
      <c r="G14" s="350"/>
    </row>
    <row r="15" spans="1:7">
      <c r="B15" s="92"/>
      <c r="C15" s="92"/>
      <c r="D15" s="92"/>
      <c r="E15" s="92"/>
      <c r="F15" s="92"/>
    </row>
    <row r="16" spans="1:7">
      <c r="A16" s="637" t="s">
        <v>216</v>
      </c>
      <c r="B16" s="648"/>
      <c r="C16" s="648"/>
      <c r="D16" s="648"/>
      <c r="E16" s="648"/>
      <c r="F16" s="648"/>
    </row>
    <row r="17" spans="1:6">
      <c r="A17" s="88" t="s">
        <v>167</v>
      </c>
    </row>
    <row r="18" spans="1:6">
      <c r="A18" s="637" t="s">
        <v>234</v>
      </c>
      <c r="B18" s="648"/>
      <c r="C18" s="648"/>
      <c r="D18" s="648"/>
      <c r="E18" s="648"/>
      <c r="F18" s="648"/>
    </row>
    <row r="19" spans="1:6">
      <c r="A19" s="637" t="s">
        <v>235</v>
      </c>
      <c r="B19" s="648"/>
      <c r="C19" s="648"/>
      <c r="D19" s="648"/>
      <c r="E19" s="648"/>
      <c r="F19" s="648"/>
    </row>
    <row r="20" spans="1:6">
      <c r="A20" s="637" t="s">
        <v>236</v>
      </c>
      <c r="B20" s="648"/>
      <c r="C20" s="648"/>
      <c r="D20" s="648"/>
      <c r="E20" s="648"/>
      <c r="F20" s="648"/>
    </row>
    <row r="21" spans="1:6">
      <c r="A21" s="637" t="s">
        <v>237</v>
      </c>
      <c r="B21" s="648"/>
      <c r="C21" s="648"/>
      <c r="D21" s="648"/>
      <c r="E21" s="648"/>
      <c r="F21" s="648"/>
    </row>
    <row r="22" spans="1:6">
      <c r="A22" s="637" t="s">
        <v>238</v>
      </c>
      <c r="B22" s="648"/>
      <c r="C22" s="648"/>
      <c r="D22" s="648"/>
      <c r="E22" s="648"/>
      <c r="F22" s="648"/>
    </row>
    <row r="23" spans="1:6">
      <c r="A23" s="637" t="s">
        <v>239</v>
      </c>
      <c r="B23" s="648"/>
      <c r="C23" s="648"/>
      <c r="D23" s="648"/>
      <c r="E23" s="648"/>
      <c r="F23" s="648"/>
    </row>
    <row r="24" spans="1:6">
      <c r="A24" s="637" t="s">
        <v>240</v>
      </c>
      <c r="B24" s="648"/>
      <c r="C24" s="648"/>
      <c r="D24" s="648"/>
      <c r="E24" s="648"/>
      <c r="F24" s="648"/>
    </row>
    <row r="25" spans="1:6">
      <c r="A25" s="637" t="s">
        <v>241</v>
      </c>
      <c r="B25" s="648"/>
      <c r="C25" s="648"/>
      <c r="D25" s="648"/>
      <c r="E25" s="648"/>
      <c r="F25" s="648"/>
    </row>
    <row r="26" spans="1:6">
      <c r="A26" s="637" t="s">
        <v>242</v>
      </c>
      <c r="B26" s="648"/>
      <c r="C26" s="648"/>
      <c r="D26" s="648"/>
      <c r="E26" s="648"/>
      <c r="F26" s="648"/>
    </row>
    <row r="27" spans="1:6">
      <c r="A27" s="637" t="s">
        <v>243</v>
      </c>
      <c r="B27" s="648"/>
      <c r="C27" s="648"/>
      <c r="D27" s="648"/>
      <c r="E27" s="648"/>
      <c r="F27" s="648"/>
    </row>
    <row r="28" spans="1:6">
      <c r="A28" s="637" t="s">
        <v>244</v>
      </c>
      <c r="B28" s="648"/>
      <c r="C28" s="648"/>
      <c r="D28" s="648"/>
      <c r="E28" s="648"/>
      <c r="F28" s="648"/>
    </row>
    <row r="29" spans="1:6">
      <c r="A29" s="637" t="s">
        <v>245</v>
      </c>
      <c r="B29" s="648"/>
      <c r="C29" s="648"/>
      <c r="D29" s="648"/>
      <c r="E29" s="648"/>
      <c r="F29" s="648"/>
    </row>
    <row r="30" spans="1:6">
      <c r="A30" s="637" t="s">
        <v>246</v>
      </c>
      <c r="B30" s="648"/>
      <c r="C30" s="648"/>
      <c r="D30" s="648"/>
      <c r="E30" s="648"/>
      <c r="F30" s="648"/>
    </row>
    <row r="31" spans="1:6">
      <c r="A31" s="637" t="s">
        <v>247</v>
      </c>
      <c r="B31" s="648"/>
      <c r="C31" s="648"/>
      <c r="D31" s="648"/>
      <c r="E31" s="648"/>
      <c r="F31" s="648"/>
    </row>
    <row r="32" spans="1:6">
      <c r="A32" s="637" t="s">
        <v>248</v>
      </c>
      <c r="B32" s="648"/>
      <c r="C32" s="648"/>
      <c r="D32" s="648"/>
      <c r="E32" s="648"/>
      <c r="F32" s="648"/>
    </row>
    <row r="33" spans="1:6">
      <c r="A33" s="637" t="s">
        <v>249</v>
      </c>
      <c r="B33" s="648"/>
      <c r="C33" s="648"/>
      <c r="D33" s="648"/>
      <c r="E33" s="648"/>
      <c r="F33" s="648"/>
    </row>
    <row r="34" spans="1:6">
      <c r="A34" s="637" t="s">
        <v>250</v>
      </c>
      <c r="B34" s="648"/>
      <c r="C34" s="648"/>
      <c r="D34" s="648"/>
      <c r="E34" s="648"/>
      <c r="F34" s="648"/>
    </row>
    <row r="35" spans="1:6">
      <c r="A35" s="88" t="s">
        <v>167</v>
      </c>
    </row>
    <row r="36" spans="1:6">
      <c r="A36" s="8" t="s">
        <v>260</v>
      </c>
      <c r="B36" s="96"/>
      <c r="C36" s="96"/>
      <c r="D36" s="96"/>
      <c r="E36" s="96"/>
      <c r="F36" s="96"/>
    </row>
    <row r="37" spans="1:6">
      <c r="A37" s="8" t="s">
        <v>41</v>
      </c>
    </row>
    <row r="39" spans="1:6">
      <c r="A39" s="637"/>
      <c r="B39" s="648"/>
      <c r="C39" s="648"/>
      <c r="D39" s="648"/>
      <c r="E39" s="648"/>
      <c r="F39" s="648"/>
    </row>
    <row r="40" spans="1:6">
      <c r="A40" s="637"/>
      <c r="B40" s="648"/>
      <c r="C40" s="648"/>
      <c r="D40" s="648"/>
      <c r="E40" s="648"/>
      <c r="F40" s="648"/>
    </row>
    <row r="41" spans="1:6">
      <c r="A41" s="637"/>
      <c r="B41" s="648"/>
      <c r="C41" s="648"/>
      <c r="D41" s="648"/>
      <c r="E41" s="648"/>
      <c r="F41" s="648"/>
    </row>
  </sheetData>
  <sheetProtection algorithmName="SHA-512" hashValue="t4nSAOXPsYv/FQRFbP8hL7RE3mO2nTnc4DB/Jpay8T/BuHSmCKbRqunADzKHk+0mS/cnWEo5DPZTTC+XpSaKew==" saltValue="Yd3w6fB1gleMx8mCwI2cxA=="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tabSelected="1" zoomScale="80" zoomScaleNormal="80" workbookViewId="0">
      <selection sqref="A1:D1"/>
    </sheetView>
  </sheetViews>
  <sheetFormatPr baseColWidth="10" defaultColWidth="9.140625" defaultRowHeight="12.75"/>
  <cols>
    <col min="1" max="1" width="39" style="88" customWidth="1"/>
    <col min="2" max="2" width="19.42578125" style="88" bestFit="1" customWidth="1"/>
    <col min="3" max="3" width="18.42578125" style="88" bestFit="1" customWidth="1"/>
    <col min="4" max="4" width="15.140625" style="88" bestFit="1" customWidth="1"/>
    <col min="5" max="256" width="9.140625" style="88"/>
    <col min="257" max="257" width="39" style="88" customWidth="1"/>
    <col min="258" max="512" width="9.140625" style="88"/>
    <col min="513" max="513" width="39" style="88" customWidth="1"/>
    <col min="514" max="768" width="9.140625" style="88"/>
    <col min="769" max="769" width="39" style="88" customWidth="1"/>
    <col min="770" max="1024" width="9.140625" style="88"/>
    <col min="1025" max="1025" width="39" style="88" customWidth="1"/>
    <col min="1026" max="1280" width="9.140625" style="88"/>
    <col min="1281" max="1281" width="39" style="88" customWidth="1"/>
    <col min="1282" max="1536" width="9.140625" style="88"/>
    <col min="1537" max="1537" width="39" style="88" customWidth="1"/>
    <col min="1538" max="1792" width="9.140625" style="88"/>
    <col min="1793" max="1793" width="39" style="88" customWidth="1"/>
    <col min="1794" max="2048" width="9.140625" style="88"/>
    <col min="2049" max="2049" width="39" style="88" customWidth="1"/>
    <col min="2050" max="2304" width="9.140625" style="88"/>
    <col min="2305" max="2305" width="39" style="88" customWidth="1"/>
    <col min="2306" max="2560" width="9.140625" style="88"/>
    <col min="2561" max="2561" width="39" style="88" customWidth="1"/>
    <col min="2562" max="2816" width="9.140625" style="88"/>
    <col min="2817" max="2817" width="39" style="88" customWidth="1"/>
    <col min="2818" max="3072" width="9.140625" style="88"/>
    <col min="3073" max="3073" width="39" style="88" customWidth="1"/>
    <col min="3074" max="3328" width="9.140625" style="88"/>
    <col min="3329" max="3329" width="39" style="88" customWidth="1"/>
    <col min="3330" max="3584" width="9.140625" style="88"/>
    <col min="3585" max="3585" width="39" style="88" customWidth="1"/>
    <col min="3586" max="3840" width="9.140625" style="88"/>
    <col min="3841" max="3841" width="39" style="88" customWidth="1"/>
    <col min="3842" max="4096" width="9.140625" style="88"/>
    <col min="4097" max="4097" width="39" style="88" customWidth="1"/>
    <col min="4098" max="4352" width="9.140625" style="88"/>
    <col min="4353" max="4353" width="39" style="88" customWidth="1"/>
    <col min="4354" max="4608" width="9.140625" style="88"/>
    <col min="4609" max="4609" width="39" style="88" customWidth="1"/>
    <col min="4610" max="4864" width="9.140625" style="88"/>
    <col min="4865" max="4865" width="39" style="88" customWidth="1"/>
    <col min="4866" max="5120" width="9.140625" style="88"/>
    <col min="5121" max="5121" width="39" style="88" customWidth="1"/>
    <col min="5122" max="5376" width="9.140625" style="88"/>
    <col min="5377" max="5377" width="39" style="88" customWidth="1"/>
    <col min="5378" max="5632" width="9.140625" style="88"/>
    <col min="5633" max="5633" width="39" style="88" customWidth="1"/>
    <col min="5634" max="5888" width="9.140625" style="88"/>
    <col min="5889" max="5889" width="39" style="88" customWidth="1"/>
    <col min="5890" max="6144" width="9.140625" style="88"/>
    <col min="6145" max="6145" width="39" style="88" customWidth="1"/>
    <col min="6146" max="6400" width="9.140625" style="88"/>
    <col min="6401" max="6401" width="39" style="88" customWidth="1"/>
    <col min="6402" max="6656" width="9.140625" style="88"/>
    <col min="6657" max="6657" width="39" style="88" customWidth="1"/>
    <col min="6658" max="6912" width="9.140625" style="88"/>
    <col min="6913" max="6913" width="39" style="88" customWidth="1"/>
    <col min="6914" max="7168" width="9.140625" style="88"/>
    <col min="7169" max="7169" width="39" style="88" customWidth="1"/>
    <col min="7170" max="7424" width="9.140625" style="88"/>
    <col min="7425" max="7425" width="39" style="88" customWidth="1"/>
    <col min="7426" max="7680" width="9.140625" style="88"/>
    <col min="7681" max="7681" width="39" style="88" customWidth="1"/>
    <col min="7682" max="7936" width="9.140625" style="88"/>
    <col min="7937" max="7937" width="39" style="88" customWidth="1"/>
    <col min="7938" max="8192" width="9.140625" style="88"/>
    <col min="8193" max="8193" width="39" style="88" customWidth="1"/>
    <col min="8194" max="8448" width="9.140625" style="88"/>
    <col min="8449" max="8449" width="39" style="88" customWidth="1"/>
    <col min="8450" max="8704" width="9.140625" style="88"/>
    <col min="8705" max="8705" width="39" style="88" customWidth="1"/>
    <col min="8706" max="8960" width="9.140625" style="88"/>
    <col min="8961" max="8961" width="39" style="88" customWidth="1"/>
    <col min="8962" max="9216" width="9.140625" style="88"/>
    <col min="9217" max="9217" width="39" style="88" customWidth="1"/>
    <col min="9218" max="9472" width="9.140625" style="88"/>
    <col min="9473" max="9473" width="39" style="88" customWidth="1"/>
    <col min="9474" max="9728" width="9.140625" style="88"/>
    <col min="9729" max="9729" width="39" style="88" customWidth="1"/>
    <col min="9730" max="9984" width="9.140625" style="88"/>
    <col min="9985" max="9985" width="39" style="88" customWidth="1"/>
    <col min="9986" max="10240" width="9.140625" style="88"/>
    <col min="10241" max="10241" width="39" style="88" customWidth="1"/>
    <col min="10242" max="10496" width="9.140625" style="88"/>
    <col min="10497" max="10497" width="39" style="88" customWidth="1"/>
    <col min="10498" max="10752" width="9.140625" style="88"/>
    <col min="10753" max="10753" width="39" style="88" customWidth="1"/>
    <col min="10754" max="11008" width="9.140625" style="88"/>
    <col min="11009" max="11009" width="39" style="88" customWidth="1"/>
    <col min="11010" max="11264" width="9.140625" style="88"/>
    <col min="11265" max="11265" width="39" style="88" customWidth="1"/>
    <col min="11266" max="11520" width="9.140625" style="88"/>
    <col min="11521" max="11521" width="39" style="88" customWidth="1"/>
    <col min="11522" max="11776" width="9.140625" style="88"/>
    <col min="11777" max="11777" width="39" style="88" customWidth="1"/>
    <col min="11778" max="12032" width="9.140625" style="88"/>
    <col min="12033" max="12033" width="39" style="88" customWidth="1"/>
    <col min="12034" max="12288" width="9.140625" style="88"/>
    <col min="12289" max="12289" width="39" style="88" customWidth="1"/>
    <col min="12290" max="12544" width="9.140625" style="88"/>
    <col min="12545" max="12545" width="39" style="88" customWidth="1"/>
    <col min="12546" max="12800" width="9.140625" style="88"/>
    <col min="12801" max="12801" width="39" style="88" customWidth="1"/>
    <col min="12802" max="13056" width="9.140625" style="88"/>
    <col min="13057" max="13057" width="39" style="88" customWidth="1"/>
    <col min="13058" max="13312" width="9.140625" style="88"/>
    <col min="13313" max="13313" width="39" style="88" customWidth="1"/>
    <col min="13314" max="13568" width="9.140625" style="88"/>
    <col min="13569" max="13569" width="39" style="88" customWidth="1"/>
    <col min="13570" max="13824" width="9.140625" style="88"/>
    <col min="13825" max="13825" width="39" style="88" customWidth="1"/>
    <col min="13826" max="14080" width="9.140625" style="88"/>
    <col min="14081" max="14081" width="39" style="88" customWidth="1"/>
    <col min="14082" max="14336" width="9.140625" style="88"/>
    <col min="14337" max="14337" width="39" style="88" customWidth="1"/>
    <col min="14338" max="14592" width="9.140625" style="88"/>
    <col min="14593" max="14593" width="39" style="88" customWidth="1"/>
    <col min="14594" max="14848" width="9.140625" style="88"/>
    <col min="14849" max="14849" width="39" style="88" customWidth="1"/>
    <col min="14850" max="15104" width="9.140625" style="88"/>
    <col min="15105" max="15105" width="39" style="88" customWidth="1"/>
    <col min="15106" max="15360" width="9.140625" style="88"/>
    <col min="15361" max="15361" width="39" style="88" customWidth="1"/>
    <col min="15362" max="15616" width="9.140625" style="88"/>
    <col min="15617" max="15617" width="39" style="88" customWidth="1"/>
    <col min="15618" max="15872" width="9.140625" style="88"/>
    <col min="15873" max="15873" width="39" style="88" customWidth="1"/>
    <col min="15874" max="16128" width="9.140625" style="88"/>
    <col min="16129" max="16129" width="39" style="88" customWidth="1"/>
    <col min="16130" max="16384" width="9.140625" style="88"/>
  </cols>
  <sheetData>
    <row r="1" spans="1:4" ht="26.25" customHeight="1">
      <c r="A1" s="645" t="s">
        <v>255</v>
      </c>
      <c r="B1" s="646"/>
      <c r="C1" s="646"/>
      <c r="D1" s="646"/>
    </row>
    <row r="2" spans="1:4">
      <c r="A2" s="634" t="s">
        <v>251</v>
      </c>
      <c r="B2" s="644"/>
      <c r="C2" s="644"/>
      <c r="D2" s="644"/>
    </row>
    <row r="3" spans="1:4">
      <c r="B3" s="647" t="s">
        <v>773</v>
      </c>
      <c r="C3" s="647"/>
      <c r="D3" s="647"/>
    </row>
    <row r="4" spans="1:4" ht="16.5" customHeight="1">
      <c r="B4" s="218" t="s">
        <v>252</v>
      </c>
      <c r="C4" s="218" t="s">
        <v>253</v>
      </c>
      <c r="D4" s="218" t="s">
        <v>254</v>
      </c>
    </row>
    <row r="5" spans="1:4">
      <c r="A5" s="93" t="s">
        <v>226</v>
      </c>
      <c r="B5" s="229">
        <v>56.06</v>
      </c>
      <c r="C5" s="219">
        <v>45.53</v>
      </c>
      <c r="D5" s="220">
        <v>18.79</v>
      </c>
    </row>
    <row r="6" spans="1:4">
      <c r="A6" s="93" t="s">
        <v>227</v>
      </c>
      <c r="B6" s="230">
        <v>58.3</v>
      </c>
      <c r="C6" s="222">
        <v>46.42</v>
      </c>
      <c r="D6" s="223">
        <v>20.39</v>
      </c>
    </row>
    <row r="7" spans="1:4">
      <c r="A7" s="93" t="s">
        <v>228</v>
      </c>
      <c r="B7" s="230">
        <v>57.89</v>
      </c>
      <c r="C7" s="222">
        <v>43.27</v>
      </c>
      <c r="D7" s="223">
        <v>25.26</v>
      </c>
    </row>
    <row r="8" spans="1:4">
      <c r="A8" s="93" t="s">
        <v>229</v>
      </c>
      <c r="B8" s="230">
        <v>56.1</v>
      </c>
      <c r="C8" s="222">
        <v>44.74</v>
      </c>
      <c r="D8" s="223">
        <v>20.25</v>
      </c>
    </row>
    <row r="9" spans="1:4">
      <c r="A9" s="93" t="s">
        <v>230</v>
      </c>
      <c r="B9" s="230">
        <v>55.93</v>
      </c>
      <c r="C9" s="222">
        <v>45.02</v>
      </c>
      <c r="D9" s="223">
        <v>19.5</v>
      </c>
    </row>
    <row r="10" spans="1:4">
      <c r="A10" s="93" t="s">
        <v>231</v>
      </c>
      <c r="B10" s="230">
        <v>59.89</v>
      </c>
      <c r="C10" s="222">
        <v>48.96</v>
      </c>
      <c r="D10" s="223">
        <v>18.25</v>
      </c>
    </row>
    <row r="11" spans="1:4">
      <c r="A11" s="93" t="s">
        <v>232</v>
      </c>
      <c r="B11" s="230">
        <v>59</v>
      </c>
      <c r="C11" s="222">
        <v>48.71</v>
      </c>
      <c r="D11" s="223">
        <v>17.440000000000001</v>
      </c>
    </row>
    <row r="12" spans="1:4">
      <c r="A12" s="93" t="s">
        <v>233</v>
      </c>
      <c r="B12" s="230">
        <v>58.77</v>
      </c>
      <c r="C12" s="222">
        <v>46.73</v>
      </c>
      <c r="D12" s="223">
        <v>20.5</v>
      </c>
    </row>
    <row r="13" spans="1:4">
      <c r="A13" s="94" t="s">
        <v>256</v>
      </c>
      <c r="B13" s="221">
        <v>57.27</v>
      </c>
      <c r="C13" s="224">
        <v>46.4</v>
      </c>
      <c r="D13" s="225">
        <v>18.97</v>
      </c>
    </row>
    <row r="14" spans="1:4">
      <c r="A14" s="95" t="s">
        <v>257</v>
      </c>
      <c r="B14" s="231">
        <v>59.79</v>
      </c>
      <c r="C14" s="227">
        <v>49.53</v>
      </c>
      <c r="D14" s="228">
        <v>17.170000000000002</v>
      </c>
    </row>
    <row r="16" spans="1:4">
      <c r="A16" s="637" t="s">
        <v>216</v>
      </c>
      <c r="B16" s="648"/>
      <c r="C16" s="648"/>
      <c r="D16" s="648"/>
    </row>
    <row r="17" spans="1:4">
      <c r="A17" s="637" t="s">
        <v>234</v>
      </c>
      <c r="B17" s="648"/>
      <c r="C17" s="648"/>
      <c r="D17" s="648"/>
    </row>
    <row r="18" spans="1:4">
      <c r="A18" s="637" t="s">
        <v>235</v>
      </c>
      <c r="B18" s="648"/>
      <c r="C18" s="648"/>
      <c r="D18" s="648"/>
    </row>
    <row r="19" spans="1:4">
      <c r="A19" s="637" t="s">
        <v>236</v>
      </c>
      <c r="B19" s="648"/>
      <c r="C19" s="648"/>
      <c r="D19" s="648"/>
    </row>
    <row r="20" spans="1:4">
      <c r="A20" s="637" t="s">
        <v>237</v>
      </c>
      <c r="B20" s="648"/>
      <c r="C20" s="648"/>
      <c r="D20" s="648"/>
    </row>
    <row r="21" spans="1:4">
      <c r="A21" s="637" t="s">
        <v>238</v>
      </c>
      <c r="B21" s="648"/>
      <c r="C21" s="648"/>
      <c r="D21" s="648"/>
    </row>
    <row r="22" spans="1:4">
      <c r="A22" s="637" t="s">
        <v>239</v>
      </c>
      <c r="B22" s="648"/>
      <c r="C22" s="648"/>
      <c r="D22" s="648"/>
    </row>
    <row r="23" spans="1:4">
      <c r="A23" s="637" t="s">
        <v>240</v>
      </c>
      <c r="B23" s="648"/>
      <c r="C23" s="648"/>
      <c r="D23" s="648"/>
    </row>
    <row r="24" spans="1:4">
      <c r="A24" s="637" t="s">
        <v>241</v>
      </c>
      <c r="B24" s="648"/>
      <c r="C24" s="648"/>
      <c r="D24" s="648"/>
    </row>
    <row r="25" spans="1:4">
      <c r="A25" s="637" t="s">
        <v>242</v>
      </c>
      <c r="B25" s="648"/>
      <c r="C25" s="648"/>
      <c r="D25" s="648"/>
    </row>
    <row r="26" spans="1:4">
      <c r="A26" s="637" t="s">
        <v>243</v>
      </c>
      <c r="B26" s="648"/>
      <c r="C26" s="648"/>
      <c r="D26" s="648"/>
    </row>
    <row r="27" spans="1:4">
      <c r="A27" s="637" t="s">
        <v>244</v>
      </c>
      <c r="B27" s="648"/>
      <c r="C27" s="648"/>
      <c r="D27" s="648"/>
    </row>
    <row r="28" spans="1:4">
      <c r="A28" s="637" t="s">
        <v>245</v>
      </c>
      <c r="B28" s="648"/>
      <c r="C28" s="648"/>
      <c r="D28" s="648"/>
    </row>
    <row r="29" spans="1:4">
      <c r="A29" s="637" t="s">
        <v>246</v>
      </c>
      <c r="B29" s="648"/>
      <c r="C29" s="648"/>
      <c r="D29" s="648"/>
    </row>
    <row r="30" spans="1:4">
      <c r="A30" s="637" t="s">
        <v>247</v>
      </c>
      <c r="B30" s="648"/>
      <c r="C30" s="648"/>
      <c r="D30" s="648"/>
    </row>
    <row r="31" spans="1:4">
      <c r="A31" s="637" t="s">
        <v>248</v>
      </c>
      <c r="B31" s="648"/>
      <c r="C31" s="648"/>
      <c r="D31" s="648"/>
    </row>
    <row r="32" spans="1:4">
      <c r="A32" s="637" t="s">
        <v>249</v>
      </c>
      <c r="B32" s="648"/>
      <c r="C32" s="648"/>
      <c r="D32" s="648"/>
    </row>
    <row r="33" spans="1:4">
      <c r="A33" s="637" t="s">
        <v>250</v>
      </c>
      <c r="B33" s="648"/>
      <c r="C33" s="648"/>
      <c r="D33" s="648"/>
    </row>
    <row r="34" spans="1:4">
      <c r="A34" s="88" t="s">
        <v>167</v>
      </c>
    </row>
    <row r="35" spans="1:4">
      <c r="A35" s="8" t="s">
        <v>260</v>
      </c>
    </row>
    <row r="36" spans="1:4">
      <c r="A36" s="8" t="s">
        <v>41</v>
      </c>
      <c r="B36" s="97"/>
      <c r="C36" s="97"/>
      <c r="D36" s="97"/>
    </row>
    <row r="38" spans="1:4">
      <c r="A38" s="637"/>
      <c r="B38" s="648"/>
      <c r="C38" s="648"/>
      <c r="D38" s="648"/>
    </row>
    <row r="41" spans="1:4">
      <c r="A41" s="637"/>
      <c r="B41" s="648"/>
      <c r="C41" s="648"/>
      <c r="D41" s="648"/>
    </row>
    <row r="42" spans="1:4">
      <c r="A42" s="637"/>
      <c r="B42" s="648"/>
      <c r="C42" s="648"/>
      <c r="D42" s="648"/>
    </row>
    <row r="43" spans="1:4">
      <c r="A43" s="637"/>
      <c r="B43" s="648"/>
      <c r="C43" s="648"/>
      <c r="D43" s="648"/>
    </row>
  </sheetData>
  <sheetProtection algorithmName="SHA-512" hashValue="lkkYSXYKdIthFtMoCYS+EfYG3d+TeHvZ0CFhF1bEYPHuDhO2o4ShoTtpmd7BNG8uX3NVrYWQGPz9t/ditG4gzw==" saltValue="wR/jGftXO9EgVvzOS9iGhQ=="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showGridLines="0" topLeftCell="AM1" zoomScale="80" zoomScaleNormal="80" workbookViewId="0">
      <selection sqref="A1:AX1"/>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1" ht="21">
      <c r="A1" s="573" t="s">
        <v>394</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573"/>
      <c r="AO1" s="573"/>
      <c r="AP1" s="573"/>
      <c r="AQ1" s="573"/>
      <c r="AR1" s="573"/>
      <c r="AS1" s="573"/>
      <c r="AT1" s="573"/>
      <c r="AU1" s="573"/>
      <c r="AV1" s="573"/>
      <c r="AW1" s="573"/>
      <c r="AX1" s="573"/>
    </row>
    <row r="2" spans="1:51" ht="63">
      <c r="A2" s="1">
        <v>2013</v>
      </c>
      <c r="B2" s="2" t="s">
        <v>32</v>
      </c>
      <c r="C2" s="2" t="s">
        <v>33</v>
      </c>
      <c r="D2" s="2" t="s">
        <v>34</v>
      </c>
      <c r="E2" s="2" t="s">
        <v>35</v>
      </c>
      <c r="F2" s="1">
        <v>2014</v>
      </c>
      <c r="G2" s="2" t="s">
        <v>32</v>
      </c>
      <c r="H2" s="2" t="s">
        <v>33</v>
      </c>
      <c r="I2" s="2" t="s">
        <v>34</v>
      </c>
      <c r="J2" s="2" t="s">
        <v>35</v>
      </c>
      <c r="K2" s="1">
        <v>2015</v>
      </c>
      <c r="L2" s="2" t="s">
        <v>32</v>
      </c>
      <c r="M2" s="2" t="s">
        <v>33</v>
      </c>
      <c r="N2" s="2" t="s">
        <v>34</v>
      </c>
      <c r="O2" s="2" t="s">
        <v>35</v>
      </c>
      <c r="P2" s="1">
        <v>2016</v>
      </c>
      <c r="Q2" s="2" t="s">
        <v>32</v>
      </c>
      <c r="R2" s="2" t="s">
        <v>33</v>
      </c>
      <c r="S2" s="2" t="s">
        <v>34</v>
      </c>
      <c r="T2" s="2" t="s">
        <v>35</v>
      </c>
      <c r="U2" s="1">
        <v>2017</v>
      </c>
      <c r="V2" s="2" t="s">
        <v>32</v>
      </c>
      <c r="W2" s="2" t="s">
        <v>33</v>
      </c>
      <c r="X2" s="2" t="s">
        <v>34</v>
      </c>
      <c r="Y2" s="2" t="s">
        <v>35</v>
      </c>
      <c r="Z2" s="1">
        <v>2018</v>
      </c>
      <c r="AA2" s="2" t="s">
        <v>32</v>
      </c>
      <c r="AB2" s="2" t="s">
        <v>33</v>
      </c>
      <c r="AC2" s="2" t="s">
        <v>34</v>
      </c>
      <c r="AD2" s="2" t="s">
        <v>35</v>
      </c>
      <c r="AE2" s="1">
        <v>2019</v>
      </c>
      <c r="AF2" s="2" t="s">
        <v>32</v>
      </c>
      <c r="AG2" s="2" t="s">
        <v>33</v>
      </c>
      <c r="AH2" s="2" t="s">
        <v>34</v>
      </c>
      <c r="AI2" s="2" t="s">
        <v>35</v>
      </c>
      <c r="AJ2" s="1">
        <v>2020</v>
      </c>
      <c r="AK2" s="2" t="s">
        <v>32</v>
      </c>
      <c r="AL2" s="2" t="s">
        <v>33</v>
      </c>
      <c r="AM2" s="2" t="s">
        <v>34</v>
      </c>
      <c r="AN2" s="2" t="s">
        <v>35</v>
      </c>
      <c r="AO2" s="1">
        <v>2021</v>
      </c>
      <c r="AP2" s="2" t="s">
        <v>32</v>
      </c>
      <c r="AQ2" s="2" t="s">
        <v>33</v>
      </c>
      <c r="AR2" s="2" t="s">
        <v>34</v>
      </c>
      <c r="AS2" s="2" t="s">
        <v>35</v>
      </c>
      <c r="AT2" s="1">
        <v>2022</v>
      </c>
      <c r="AU2" s="2" t="s">
        <v>32</v>
      </c>
      <c r="AV2" s="2" t="s">
        <v>33</v>
      </c>
      <c r="AW2" s="2" t="s">
        <v>34</v>
      </c>
      <c r="AX2" s="2" t="s">
        <v>35</v>
      </c>
    </row>
    <row r="3" spans="1:51">
      <c r="A3" s="3" t="s">
        <v>1</v>
      </c>
      <c r="B3" s="479">
        <v>49387</v>
      </c>
      <c r="C3" s="479">
        <v>2493</v>
      </c>
      <c r="D3" s="480">
        <v>5.32</v>
      </c>
      <c r="E3" s="480">
        <v>2.33</v>
      </c>
      <c r="F3" s="3" t="s">
        <v>1</v>
      </c>
      <c r="G3" s="477">
        <v>46667</v>
      </c>
      <c r="H3" s="477">
        <v>-2720</v>
      </c>
      <c r="I3" s="415">
        <v>-5.51</v>
      </c>
      <c r="J3" s="415">
        <v>2.2200000000000002</v>
      </c>
      <c r="K3" s="3" t="s">
        <v>1</v>
      </c>
      <c r="L3" s="477">
        <v>45405</v>
      </c>
      <c r="M3" s="477">
        <v>-1262</v>
      </c>
      <c r="N3" s="415">
        <v>-2.7</v>
      </c>
      <c r="O3" s="415">
        <v>2.16</v>
      </c>
      <c r="P3" s="3" t="s">
        <v>1</v>
      </c>
      <c r="Q3" s="477">
        <v>47316</v>
      </c>
      <c r="R3" s="477">
        <v>1911</v>
      </c>
      <c r="S3" s="415">
        <v>4.21</v>
      </c>
      <c r="T3" s="415">
        <v>2.25</v>
      </c>
      <c r="U3" s="3" t="s">
        <v>1</v>
      </c>
      <c r="V3" s="477">
        <v>46833</v>
      </c>
      <c r="W3" s="477">
        <v>-483</v>
      </c>
      <c r="X3" s="415">
        <v>-1.02</v>
      </c>
      <c r="Y3" s="415">
        <v>2.2200000000000002</v>
      </c>
      <c r="Z3" s="3" t="s">
        <v>1</v>
      </c>
      <c r="AA3" s="477">
        <v>47280</v>
      </c>
      <c r="AB3" s="477">
        <v>447</v>
      </c>
      <c r="AC3" s="415">
        <v>0.95</v>
      </c>
      <c r="AD3" s="415">
        <v>2.2200000000000002</v>
      </c>
      <c r="AE3" s="3" t="s">
        <v>1</v>
      </c>
      <c r="AF3" s="477">
        <v>47869</v>
      </c>
      <c r="AG3" s="477">
        <v>589</v>
      </c>
      <c r="AH3" s="415">
        <v>1.25</v>
      </c>
      <c r="AI3" s="415">
        <v>2.2200000000000002</v>
      </c>
      <c r="AJ3" s="3" t="s">
        <v>1</v>
      </c>
      <c r="AK3" s="477">
        <v>49030</v>
      </c>
      <c r="AL3" s="477">
        <v>1161</v>
      </c>
      <c r="AM3" s="415">
        <v>2.4300000000000002</v>
      </c>
      <c r="AN3" s="415">
        <v>2.25</v>
      </c>
      <c r="AO3" s="3" t="s">
        <v>1</v>
      </c>
      <c r="AP3" s="477">
        <v>48733</v>
      </c>
      <c r="AQ3" s="477">
        <v>-297</v>
      </c>
      <c r="AR3" s="415">
        <v>-0.61</v>
      </c>
      <c r="AS3" s="415">
        <v>2.2400000000000002</v>
      </c>
      <c r="AT3" s="3" t="s">
        <v>1</v>
      </c>
      <c r="AU3" s="477">
        <v>49270</v>
      </c>
      <c r="AV3" s="477">
        <v>537</v>
      </c>
      <c r="AW3" s="415">
        <v>1.1000000000000001</v>
      </c>
      <c r="AX3" s="415">
        <v>2.2599999999999998</v>
      </c>
      <c r="AY3" s="415"/>
    </row>
    <row r="4" spans="1:51">
      <c r="A4" s="3" t="s">
        <v>2</v>
      </c>
      <c r="B4" s="479">
        <v>5497</v>
      </c>
      <c r="C4" s="479">
        <v>-10</v>
      </c>
      <c r="D4" s="480">
        <v>-0.18</v>
      </c>
      <c r="E4" s="480">
        <v>0.26</v>
      </c>
      <c r="F4" s="3" t="s">
        <v>2</v>
      </c>
      <c r="G4" s="477">
        <v>5464</v>
      </c>
      <c r="H4" s="477">
        <v>-33</v>
      </c>
      <c r="I4" s="415">
        <v>-0.6</v>
      </c>
      <c r="J4" s="415">
        <v>0.26</v>
      </c>
      <c r="K4" s="3" t="s">
        <v>2</v>
      </c>
      <c r="L4" s="477">
        <v>5499</v>
      </c>
      <c r="M4" s="477">
        <v>35</v>
      </c>
      <c r="N4" s="415">
        <v>0.64</v>
      </c>
      <c r="O4" s="415">
        <v>0.26</v>
      </c>
      <c r="P4" s="3" t="s">
        <v>2</v>
      </c>
      <c r="Q4" s="477">
        <v>5458</v>
      </c>
      <c r="R4" s="477">
        <v>-41</v>
      </c>
      <c r="S4" s="415">
        <v>-0.75</v>
      </c>
      <c r="T4" s="415">
        <v>0.26</v>
      </c>
      <c r="U4" s="3" t="s">
        <v>2</v>
      </c>
      <c r="V4" s="477">
        <v>5531</v>
      </c>
      <c r="W4" s="477">
        <v>73</v>
      </c>
      <c r="X4" s="415">
        <v>1.34</v>
      </c>
      <c r="Y4" s="415">
        <v>0.26</v>
      </c>
      <c r="Z4" s="3" t="s">
        <v>2</v>
      </c>
      <c r="AA4" s="477">
        <v>5562</v>
      </c>
      <c r="AB4" s="477">
        <v>31</v>
      </c>
      <c r="AC4" s="415">
        <v>0.56000000000000005</v>
      </c>
      <c r="AD4" s="415">
        <v>0.26</v>
      </c>
      <c r="AE4" s="3" t="s">
        <v>2</v>
      </c>
      <c r="AF4" s="477">
        <v>5551</v>
      </c>
      <c r="AG4" s="477">
        <v>-11</v>
      </c>
      <c r="AH4" s="415">
        <v>-0.2</v>
      </c>
      <c r="AI4" s="415">
        <v>0.26</v>
      </c>
      <c r="AJ4" s="3" t="s">
        <v>2</v>
      </c>
      <c r="AK4" s="477">
        <v>5593</v>
      </c>
      <c r="AL4" s="477">
        <v>42</v>
      </c>
      <c r="AM4" s="415">
        <v>0.76</v>
      </c>
      <c r="AN4" s="415">
        <v>0.26</v>
      </c>
      <c r="AO4" s="3" t="s">
        <v>2</v>
      </c>
      <c r="AP4" s="477">
        <v>5604</v>
      </c>
      <c r="AQ4" s="477">
        <v>11</v>
      </c>
      <c r="AR4" s="415">
        <v>0.2</v>
      </c>
      <c r="AS4" s="415">
        <v>0.26</v>
      </c>
      <c r="AT4" s="3" t="s">
        <v>2</v>
      </c>
      <c r="AU4" s="477">
        <v>5623</v>
      </c>
      <c r="AV4" s="477">
        <v>19</v>
      </c>
      <c r="AW4" s="415">
        <v>0.34</v>
      </c>
      <c r="AX4" s="415">
        <v>0.26</v>
      </c>
      <c r="AY4" s="415"/>
    </row>
    <row r="5" spans="1:51">
      <c r="A5" s="3" t="s">
        <v>3</v>
      </c>
      <c r="B5" s="479">
        <v>7392</v>
      </c>
      <c r="C5" s="479">
        <v>-698</v>
      </c>
      <c r="D5" s="480">
        <v>-8.6300000000000008</v>
      </c>
      <c r="E5" s="480">
        <v>0.35</v>
      </c>
      <c r="F5" s="3" t="s">
        <v>3</v>
      </c>
      <c r="G5" s="477">
        <v>7670</v>
      </c>
      <c r="H5" s="477">
        <v>278</v>
      </c>
      <c r="I5" s="415">
        <v>3.76</v>
      </c>
      <c r="J5" s="415">
        <v>0.36</v>
      </c>
      <c r="K5" s="3" t="s">
        <v>3</v>
      </c>
      <c r="L5" s="477">
        <v>7327</v>
      </c>
      <c r="M5" s="477">
        <v>-343</v>
      </c>
      <c r="N5" s="415">
        <v>-4.47</v>
      </c>
      <c r="O5" s="415">
        <v>0.35</v>
      </c>
      <c r="P5" s="3" t="s">
        <v>3</v>
      </c>
      <c r="Q5" s="477">
        <v>7423</v>
      </c>
      <c r="R5" s="477">
        <v>96</v>
      </c>
      <c r="S5" s="415">
        <v>1.31</v>
      </c>
      <c r="T5" s="415">
        <v>0.35</v>
      </c>
      <c r="U5" s="3" t="s">
        <v>3</v>
      </c>
      <c r="V5" s="477">
        <v>7594</v>
      </c>
      <c r="W5" s="477">
        <v>171</v>
      </c>
      <c r="X5" s="415">
        <v>2.2999999999999998</v>
      </c>
      <c r="Y5" s="415">
        <v>0.36</v>
      </c>
      <c r="Z5" s="3" t="s">
        <v>3</v>
      </c>
      <c r="AA5" s="477">
        <v>7831</v>
      </c>
      <c r="AB5" s="477">
        <v>237</v>
      </c>
      <c r="AC5" s="415">
        <v>3.12</v>
      </c>
      <c r="AD5" s="415">
        <v>0.37</v>
      </c>
      <c r="AE5" s="3" t="s">
        <v>3</v>
      </c>
      <c r="AF5" s="477">
        <v>7988</v>
      </c>
      <c r="AG5" s="477">
        <v>157</v>
      </c>
      <c r="AH5" s="415">
        <v>2</v>
      </c>
      <c r="AI5" s="415">
        <v>0.37</v>
      </c>
      <c r="AJ5" s="3" t="s">
        <v>3</v>
      </c>
      <c r="AK5" s="477">
        <v>8111</v>
      </c>
      <c r="AL5" s="477">
        <v>123</v>
      </c>
      <c r="AM5" s="415">
        <v>1.54</v>
      </c>
      <c r="AN5" s="415">
        <v>0.37</v>
      </c>
      <c r="AO5" s="3" t="s">
        <v>3</v>
      </c>
      <c r="AP5" s="477">
        <v>8234</v>
      </c>
      <c r="AQ5" s="477">
        <v>123</v>
      </c>
      <c r="AR5" s="415">
        <v>1.52</v>
      </c>
      <c r="AS5" s="415">
        <v>0.38</v>
      </c>
      <c r="AT5" s="3" t="s">
        <v>3</v>
      </c>
      <c r="AU5" s="477">
        <v>8754</v>
      </c>
      <c r="AV5" s="477">
        <v>520</v>
      </c>
      <c r="AW5" s="415">
        <v>6.32</v>
      </c>
      <c r="AX5" s="415">
        <v>0.4</v>
      </c>
      <c r="AY5" s="415"/>
    </row>
    <row r="6" spans="1:51">
      <c r="A6" s="3" t="s">
        <v>4</v>
      </c>
      <c r="B6" s="479">
        <v>80987</v>
      </c>
      <c r="C6" s="479">
        <v>3269</v>
      </c>
      <c r="D6" s="480">
        <v>4.21</v>
      </c>
      <c r="E6" s="480">
        <v>3.82</v>
      </c>
      <c r="F6" s="3" t="s">
        <v>4</v>
      </c>
      <c r="G6" s="477">
        <v>79890</v>
      </c>
      <c r="H6" s="477">
        <v>-1097</v>
      </c>
      <c r="I6" s="415">
        <v>-1.35</v>
      </c>
      <c r="J6" s="415">
        <v>3.8</v>
      </c>
      <c r="K6" s="3" t="s">
        <v>4</v>
      </c>
      <c r="L6" s="477">
        <v>79928</v>
      </c>
      <c r="M6" s="477">
        <v>38</v>
      </c>
      <c r="N6" s="415">
        <v>0.05</v>
      </c>
      <c r="O6" s="415">
        <v>3.81</v>
      </c>
      <c r="P6" s="3" t="s">
        <v>4</v>
      </c>
      <c r="Q6" s="477">
        <v>79172</v>
      </c>
      <c r="R6" s="477">
        <v>-756</v>
      </c>
      <c r="S6" s="415">
        <v>-0.95</v>
      </c>
      <c r="T6" s="415">
        <v>3.77</v>
      </c>
      <c r="U6" s="3" t="s">
        <v>4</v>
      </c>
      <c r="V6" s="477">
        <v>78930</v>
      </c>
      <c r="W6" s="477">
        <v>-242</v>
      </c>
      <c r="X6" s="415">
        <v>-0.31</v>
      </c>
      <c r="Y6" s="415">
        <v>3.74</v>
      </c>
      <c r="Z6" s="3" t="s">
        <v>4</v>
      </c>
      <c r="AA6" s="477">
        <v>79448</v>
      </c>
      <c r="AB6" s="477">
        <v>518</v>
      </c>
      <c r="AC6" s="415">
        <v>0.66</v>
      </c>
      <c r="AD6" s="415">
        <v>3.73</v>
      </c>
      <c r="AE6" s="3" t="s">
        <v>4</v>
      </c>
      <c r="AF6" s="477">
        <v>81216</v>
      </c>
      <c r="AG6" s="477">
        <v>1768</v>
      </c>
      <c r="AH6" s="415">
        <v>2.23</v>
      </c>
      <c r="AI6" s="415">
        <v>3.77</v>
      </c>
      <c r="AJ6" s="3" t="s">
        <v>4</v>
      </c>
      <c r="AK6" s="477">
        <v>82777</v>
      </c>
      <c r="AL6" s="477">
        <v>1561</v>
      </c>
      <c r="AM6" s="415">
        <v>1.92</v>
      </c>
      <c r="AN6" s="415">
        <v>3.8</v>
      </c>
      <c r="AO6" s="3" t="s">
        <v>4</v>
      </c>
      <c r="AP6" s="477">
        <v>82563</v>
      </c>
      <c r="AQ6" s="477">
        <v>-214</v>
      </c>
      <c r="AR6" s="415">
        <v>-0.26</v>
      </c>
      <c r="AS6" s="415">
        <v>3.8</v>
      </c>
      <c r="AT6" s="3" t="s">
        <v>4</v>
      </c>
      <c r="AU6" s="477">
        <v>82982</v>
      </c>
      <c r="AV6" s="477">
        <v>419</v>
      </c>
      <c r="AW6" s="415">
        <v>0.51</v>
      </c>
      <c r="AX6" s="415">
        <v>3.81</v>
      </c>
      <c r="AY6" s="415"/>
    </row>
    <row r="7" spans="1:51">
      <c r="A7" s="3" t="s">
        <v>5</v>
      </c>
      <c r="B7" s="479">
        <v>4961</v>
      </c>
      <c r="C7" s="479">
        <v>45</v>
      </c>
      <c r="D7" s="480">
        <v>0.92</v>
      </c>
      <c r="E7" s="480">
        <v>0.23</v>
      </c>
      <c r="F7" s="3" t="s">
        <v>5</v>
      </c>
      <c r="G7" s="477">
        <v>4884</v>
      </c>
      <c r="H7" s="477">
        <v>-77</v>
      </c>
      <c r="I7" s="415">
        <v>-1.55</v>
      </c>
      <c r="J7" s="415">
        <v>0.23</v>
      </c>
      <c r="K7" s="3" t="s">
        <v>5</v>
      </c>
      <c r="L7" s="477">
        <v>4859</v>
      </c>
      <c r="M7" s="477">
        <v>-25</v>
      </c>
      <c r="N7" s="415">
        <v>-0.51</v>
      </c>
      <c r="O7" s="415">
        <v>0.23</v>
      </c>
      <c r="P7" s="3" t="s">
        <v>5</v>
      </c>
      <c r="Q7" s="477">
        <v>4832</v>
      </c>
      <c r="R7" s="477">
        <v>-27</v>
      </c>
      <c r="S7" s="415">
        <v>-0.56000000000000005</v>
      </c>
      <c r="T7" s="415">
        <v>0.23</v>
      </c>
      <c r="U7" s="3" t="s">
        <v>5</v>
      </c>
      <c r="V7" s="477">
        <v>4797</v>
      </c>
      <c r="W7" s="477">
        <v>-35</v>
      </c>
      <c r="X7" s="415">
        <v>-0.72</v>
      </c>
      <c r="Y7" s="415">
        <v>0.23</v>
      </c>
      <c r="Z7" s="3" t="s">
        <v>5</v>
      </c>
      <c r="AA7" s="477">
        <v>4755</v>
      </c>
      <c r="AB7" s="477">
        <v>-42</v>
      </c>
      <c r="AC7" s="415">
        <v>-0.88</v>
      </c>
      <c r="AD7" s="415">
        <v>0.22</v>
      </c>
      <c r="AE7" s="3" t="s">
        <v>5</v>
      </c>
      <c r="AF7" s="477">
        <v>4778</v>
      </c>
      <c r="AG7" s="477">
        <v>23</v>
      </c>
      <c r="AH7" s="415">
        <v>0.48</v>
      </c>
      <c r="AI7" s="415">
        <v>0.22</v>
      </c>
      <c r="AJ7" s="3" t="s">
        <v>5</v>
      </c>
      <c r="AK7" s="477">
        <v>4786</v>
      </c>
      <c r="AL7" s="477">
        <v>8</v>
      </c>
      <c r="AM7" s="415">
        <v>0.17</v>
      </c>
      <c r="AN7" s="415">
        <v>0.22</v>
      </c>
      <c r="AO7" s="3" t="s">
        <v>5</v>
      </c>
      <c r="AP7" s="477">
        <v>4766</v>
      </c>
      <c r="AQ7" s="477">
        <v>-20</v>
      </c>
      <c r="AR7" s="415">
        <v>-0.42</v>
      </c>
      <c r="AS7" s="415">
        <v>0.22</v>
      </c>
      <c r="AT7" s="3" t="s">
        <v>5</v>
      </c>
      <c r="AU7" s="477">
        <v>4753</v>
      </c>
      <c r="AV7" s="477">
        <v>-13</v>
      </c>
      <c r="AW7" s="415">
        <v>-0.27</v>
      </c>
      <c r="AX7" s="415">
        <v>0.22</v>
      </c>
      <c r="AY7" s="415"/>
    </row>
    <row r="8" spans="1:51">
      <c r="A8" s="3" t="s">
        <v>6</v>
      </c>
      <c r="B8" s="479">
        <v>26134</v>
      </c>
      <c r="C8" s="479">
        <v>-156</v>
      </c>
      <c r="D8" s="480">
        <v>-0.59</v>
      </c>
      <c r="E8" s="480">
        <v>1.23</v>
      </c>
      <c r="F8" s="3" t="s">
        <v>6</v>
      </c>
      <c r="G8" s="477">
        <v>26543</v>
      </c>
      <c r="H8" s="477">
        <v>409</v>
      </c>
      <c r="I8" s="415">
        <v>1.57</v>
      </c>
      <c r="J8" s="415">
        <v>1.26</v>
      </c>
      <c r="K8" s="3" t="s">
        <v>6</v>
      </c>
      <c r="L8" s="477">
        <v>26490</v>
      </c>
      <c r="M8" s="477">
        <v>-53</v>
      </c>
      <c r="N8" s="415">
        <v>-0.2</v>
      </c>
      <c r="O8" s="415">
        <v>1.26</v>
      </c>
      <c r="P8" s="3" t="s">
        <v>6</v>
      </c>
      <c r="Q8" s="477">
        <v>26746</v>
      </c>
      <c r="R8" s="477">
        <v>256</v>
      </c>
      <c r="S8" s="415">
        <v>0.97</v>
      </c>
      <c r="T8" s="415">
        <v>1.27</v>
      </c>
      <c r="U8" s="3" t="s">
        <v>6</v>
      </c>
      <c r="V8" s="477">
        <v>27149</v>
      </c>
      <c r="W8" s="477">
        <v>403</v>
      </c>
      <c r="X8" s="415">
        <v>1.51</v>
      </c>
      <c r="Y8" s="415">
        <v>1.29</v>
      </c>
      <c r="Z8" s="3" t="s">
        <v>6</v>
      </c>
      <c r="AA8" s="477">
        <v>27641</v>
      </c>
      <c r="AB8" s="477">
        <v>492</v>
      </c>
      <c r="AC8" s="415">
        <v>1.81</v>
      </c>
      <c r="AD8" s="415">
        <v>1.3</v>
      </c>
      <c r="AE8" s="3" t="s">
        <v>6</v>
      </c>
      <c r="AF8" s="477">
        <v>27985</v>
      </c>
      <c r="AG8" s="477">
        <v>344</v>
      </c>
      <c r="AH8" s="415">
        <v>1.24</v>
      </c>
      <c r="AI8" s="415">
        <v>1.3</v>
      </c>
      <c r="AJ8" s="3" t="s">
        <v>6</v>
      </c>
      <c r="AK8" s="477">
        <v>28383</v>
      </c>
      <c r="AL8" s="477">
        <v>398</v>
      </c>
      <c r="AM8" s="415">
        <v>1.42</v>
      </c>
      <c r="AN8" s="415">
        <v>1.3</v>
      </c>
      <c r="AO8" s="3" t="s">
        <v>6</v>
      </c>
      <c r="AP8" s="477">
        <v>28463</v>
      </c>
      <c r="AQ8" s="477">
        <v>80</v>
      </c>
      <c r="AR8" s="415">
        <v>0.28000000000000003</v>
      </c>
      <c r="AS8" s="415">
        <v>1.31</v>
      </c>
      <c r="AT8" s="3" t="s">
        <v>6</v>
      </c>
      <c r="AU8" s="477">
        <v>28485</v>
      </c>
      <c r="AV8" s="477">
        <v>22</v>
      </c>
      <c r="AW8" s="415">
        <v>0.08</v>
      </c>
      <c r="AX8" s="415">
        <v>1.31</v>
      </c>
      <c r="AY8" s="415"/>
    </row>
    <row r="9" spans="1:51">
      <c r="A9" s="3" t="s">
        <v>7</v>
      </c>
      <c r="B9" s="479">
        <v>2873</v>
      </c>
      <c r="C9" s="479">
        <v>-90</v>
      </c>
      <c r="D9" s="480">
        <v>-3.04</v>
      </c>
      <c r="E9" s="480">
        <v>0.14000000000000001</v>
      </c>
      <c r="F9" s="3" t="s">
        <v>7</v>
      </c>
      <c r="G9" s="477">
        <v>2846</v>
      </c>
      <c r="H9" s="477">
        <v>-27</v>
      </c>
      <c r="I9" s="415">
        <v>-0.94</v>
      </c>
      <c r="J9" s="415">
        <v>0.14000000000000001</v>
      </c>
      <c r="K9" s="3" t="s">
        <v>7</v>
      </c>
      <c r="L9" s="477">
        <v>2820</v>
      </c>
      <c r="M9" s="477">
        <v>-26</v>
      </c>
      <c r="N9" s="415">
        <v>-0.91</v>
      </c>
      <c r="O9" s="415">
        <v>0.13</v>
      </c>
      <c r="P9" s="3" t="s">
        <v>7</v>
      </c>
      <c r="Q9" s="477">
        <v>2783</v>
      </c>
      <c r="R9" s="477">
        <v>-37</v>
      </c>
      <c r="S9" s="415">
        <v>-1.31</v>
      </c>
      <c r="T9" s="415">
        <v>0.13</v>
      </c>
      <c r="U9" s="3" t="s">
        <v>7</v>
      </c>
      <c r="V9" s="477">
        <v>2743</v>
      </c>
      <c r="W9" s="477">
        <v>-40</v>
      </c>
      <c r="X9" s="415">
        <v>-1.44</v>
      </c>
      <c r="Y9" s="415">
        <v>0.13</v>
      </c>
      <c r="Z9" s="3" t="s">
        <v>7</v>
      </c>
      <c r="AA9" s="477">
        <v>2768</v>
      </c>
      <c r="AB9" s="477">
        <v>25</v>
      </c>
      <c r="AC9" s="415">
        <v>0.91</v>
      </c>
      <c r="AD9" s="415">
        <v>0.13</v>
      </c>
      <c r="AE9" s="3" t="s">
        <v>7</v>
      </c>
      <c r="AF9" s="477">
        <v>2786</v>
      </c>
      <c r="AG9" s="477">
        <v>18</v>
      </c>
      <c r="AH9" s="415">
        <v>0.65</v>
      </c>
      <c r="AI9" s="415">
        <v>0.13</v>
      </c>
      <c r="AJ9" s="3" t="s">
        <v>7</v>
      </c>
      <c r="AK9" s="477">
        <v>2818</v>
      </c>
      <c r="AL9" s="477">
        <v>32</v>
      </c>
      <c r="AM9" s="415">
        <v>1.1499999999999999</v>
      </c>
      <c r="AN9" s="415">
        <v>0.13</v>
      </c>
      <c r="AO9" s="3" t="s">
        <v>7</v>
      </c>
      <c r="AP9" s="477">
        <v>2807</v>
      </c>
      <c r="AQ9" s="477">
        <v>-11</v>
      </c>
      <c r="AR9" s="415">
        <v>-0.39</v>
      </c>
      <c r="AS9" s="415">
        <v>0.13</v>
      </c>
      <c r="AT9" s="3" t="s">
        <v>7</v>
      </c>
      <c r="AU9" s="477">
        <v>2849</v>
      </c>
      <c r="AV9" s="477">
        <v>42</v>
      </c>
      <c r="AW9" s="415">
        <v>1.5</v>
      </c>
      <c r="AX9" s="415">
        <v>0.13</v>
      </c>
      <c r="AY9" s="415"/>
    </row>
    <row r="10" spans="1:51">
      <c r="A10" s="3" t="s">
        <v>8</v>
      </c>
      <c r="B10" s="479">
        <v>5086</v>
      </c>
      <c r="C10" s="479">
        <v>-4</v>
      </c>
      <c r="D10" s="480">
        <v>-0.08</v>
      </c>
      <c r="E10" s="480">
        <v>0.24</v>
      </c>
      <c r="F10" s="3" t="s">
        <v>8</v>
      </c>
      <c r="G10" s="477">
        <v>5169</v>
      </c>
      <c r="H10" s="477">
        <v>83</v>
      </c>
      <c r="I10" s="415">
        <v>1.63</v>
      </c>
      <c r="J10" s="415">
        <v>0.25</v>
      </c>
      <c r="K10" s="3" t="s">
        <v>8</v>
      </c>
      <c r="L10" s="477">
        <v>4966</v>
      </c>
      <c r="M10" s="477">
        <v>-203</v>
      </c>
      <c r="N10" s="415">
        <v>-3.93</v>
      </c>
      <c r="O10" s="415">
        <v>0.24</v>
      </c>
      <c r="P10" s="3" t="s">
        <v>8</v>
      </c>
      <c r="Q10" s="477">
        <v>4916</v>
      </c>
      <c r="R10" s="477">
        <v>-50</v>
      </c>
      <c r="S10" s="415">
        <v>-1.01</v>
      </c>
      <c r="T10" s="415">
        <v>0.23</v>
      </c>
      <c r="U10" s="3" t="s">
        <v>8</v>
      </c>
      <c r="V10" s="477">
        <v>4827</v>
      </c>
      <c r="W10" s="477">
        <v>-89</v>
      </c>
      <c r="X10" s="415">
        <v>-1.81</v>
      </c>
      <c r="Y10" s="415">
        <v>0.23</v>
      </c>
      <c r="Z10" s="3" t="s">
        <v>8</v>
      </c>
      <c r="AA10" s="477">
        <v>4819</v>
      </c>
      <c r="AB10" s="477">
        <v>-8</v>
      </c>
      <c r="AC10" s="415">
        <v>-0.17</v>
      </c>
      <c r="AD10" s="415">
        <v>0.23</v>
      </c>
      <c r="AE10" s="3" t="s">
        <v>8</v>
      </c>
      <c r="AF10" s="477">
        <v>4871</v>
      </c>
      <c r="AG10" s="477">
        <v>52</v>
      </c>
      <c r="AH10" s="415">
        <v>1.08</v>
      </c>
      <c r="AI10" s="415">
        <v>0.23</v>
      </c>
      <c r="AJ10" s="3" t="s">
        <v>8</v>
      </c>
      <c r="AK10" s="477">
        <v>4869</v>
      </c>
      <c r="AL10" s="477">
        <v>-2</v>
      </c>
      <c r="AM10" s="415">
        <v>-0.04</v>
      </c>
      <c r="AN10" s="415">
        <v>0.22</v>
      </c>
      <c r="AO10" s="3" t="s">
        <v>8</v>
      </c>
      <c r="AP10" s="477">
        <v>4895</v>
      </c>
      <c r="AQ10" s="477">
        <v>26</v>
      </c>
      <c r="AR10" s="415">
        <v>0.53</v>
      </c>
      <c r="AS10" s="415">
        <v>0.23</v>
      </c>
      <c r="AT10" s="3" t="s">
        <v>8</v>
      </c>
      <c r="AU10" s="477">
        <v>4920</v>
      </c>
      <c r="AV10" s="477">
        <v>25</v>
      </c>
      <c r="AW10" s="415">
        <v>0.51</v>
      </c>
      <c r="AX10" s="415">
        <v>0.23</v>
      </c>
      <c r="AY10" s="415"/>
    </row>
    <row r="11" spans="1:51">
      <c r="A11" s="3" t="s">
        <v>9</v>
      </c>
      <c r="B11" s="479">
        <v>43608</v>
      </c>
      <c r="C11" s="479">
        <v>1063</v>
      </c>
      <c r="D11" s="480">
        <v>2.5</v>
      </c>
      <c r="E11" s="480">
        <v>2.06</v>
      </c>
      <c r="F11" s="3" t="s">
        <v>9</v>
      </c>
      <c r="G11" s="477">
        <v>43455</v>
      </c>
      <c r="H11" s="477">
        <v>-153</v>
      </c>
      <c r="I11" s="415">
        <v>-0.35</v>
      </c>
      <c r="J11" s="415">
        <v>2.06</v>
      </c>
      <c r="K11" s="3" t="s">
        <v>9</v>
      </c>
      <c r="L11" s="477">
        <v>44846</v>
      </c>
      <c r="M11" s="477">
        <v>1391</v>
      </c>
      <c r="N11" s="415">
        <v>3.2</v>
      </c>
      <c r="O11" s="415">
        <v>2.14</v>
      </c>
      <c r="P11" s="3" t="s">
        <v>9</v>
      </c>
      <c r="Q11" s="477">
        <v>45332</v>
      </c>
      <c r="R11" s="477">
        <v>486</v>
      </c>
      <c r="S11" s="415">
        <v>1.08</v>
      </c>
      <c r="T11" s="415">
        <v>2.16</v>
      </c>
      <c r="U11" s="3" t="s">
        <v>9</v>
      </c>
      <c r="V11" s="477">
        <v>46816</v>
      </c>
      <c r="W11" s="477">
        <v>1484</v>
      </c>
      <c r="X11" s="415">
        <v>3.27</v>
      </c>
      <c r="Y11" s="415">
        <v>2.2200000000000002</v>
      </c>
      <c r="Z11" s="3" t="s">
        <v>9</v>
      </c>
      <c r="AA11" s="477">
        <v>48374</v>
      </c>
      <c r="AB11" s="477">
        <v>1558</v>
      </c>
      <c r="AC11" s="415">
        <v>3.33</v>
      </c>
      <c r="AD11" s="415">
        <v>2.27</v>
      </c>
      <c r="AE11" s="3" t="s">
        <v>9</v>
      </c>
      <c r="AF11" s="477">
        <v>50146</v>
      </c>
      <c r="AG11" s="477">
        <v>1772</v>
      </c>
      <c r="AH11" s="415">
        <v>3.66</v>
      </c>
      <c r="AI11" s="415">
        <v>2.33</v>
      </c>
      <c r="AJ11" s="3" t="s">
        <v>9</v>
      </c>
      <c r="AK11" s="477">
        <v>51233</v>
      </c>
      <c r="AL11" s="477">
        <v>1087</v>
      </c>
      <c r="AM11" s="415">
        <v>2.17</v>
      </c>
      <c r="AN11" s="415">
        <v>2.35</v>
      </c>
      <c r="AO11" s="3" t="s">
        <v>9</v>
      </c>
      <c r="AP11" s="477">
        <v>51850</v>
      </c>
      <c r="AQ11" s="477">
        <v>617</v>
      </c>
      <c r="AR11" s="415">
        <v>1.2</v>
      </c>
      <c r="AS11" s="415">
        <v>2.39</v>
      </c>
      <c r="AT11" s="3" t="s">
        <v>9</v>
      </c>
      <c r="AU11" s="477">
        <v>52447</v>
      </c>
      <c r="AV11" s="477">
        <v>597</v>
      </c>
      <c r="AW11" s="415">
        <v>1.1499999999999999</v>
      </c>
      <c r="AX11" s="415">
        <v>2.41</v>
      </c>
      <c r="AY11" s="415"/>
    </row>
    <row r="12" spans="1:51">
      <c r="A12" s="3" t="s">
        <v>10</v>
      </c>
      <c r="B12" s="479">
        <v>5448</v>
      </c>
      <c r="C12" s="479">
        <v>7</v>
      </c>
      <c r="D12" s="480">
        <v>0.13</v>
      </c>
      <c r="E12" s="480">
        <v>0.26</v>
      </c>
      <c r="F12" s="3" t="s">
        <v>10</v>
      </c>
      <c r="G12" s="477">
        <v>5482</v>
      </c>
      <c r="H12" s="477">
        <v>34</v>
      </c>
      <c r="I12" s="415">
        <v>0.62</v>
      </c>
      <c r="J12" s="415">
        <v>0.26</v>
      </c>
      <c r="K12" s="3" t="s">
        <v>10</v>
      </c>
      <c r="L12" s="477">
        <v>5433</v>
      </c>
      <c r="M12" s="477">
        <v>-49</v>
      </c>
      <c r="N12" s="415">
        <v>-0.89</v>
      </c>
      <c r="O12" s="415">
        <v>0.26</v>
      </c>
      <c r="P12" s="3" t="s">
        <v>10</v>
      </c>
      <c r="Q12" s="477">
        <v>5423</v>
      </c>
      <c r="R12" s="477">
        <v>-10</v>
      </c>
      <c r="S12" s="415">
        <v>-0.18</v>
      </c>
      <c r="T12" s="415">
        <v>0.26</v>
      </c>
      <c r="U12" s="3" t="s">
        <v>10</v>
      </c>
      <c r="V12" s="477">
        <v>5426</v>
      </c>
      <c r="W12" s="477">
        <v>3</v>
      </c>
      <c r="X12" s="415">
        <v>0.06</v>
      </c>
      <c r="Y12" s="415">
        <v>0.26</v>
      </c>
      <c r="Z12" s="3" t="s">
        <v>10</v>
      </c>
      <c r="AA12" s="477">
        <v>5428</v>
      </c>
      <c r="AB12" s="477">
        <v>2</v>
      </c>
      <c r="AC12" s="415">
        <v>0.04</v>
      </c>
      <c r="AD12" s="415">
        <v>0.26</v>
      </c>
      <c r="AE12" s="3" t="s">
        <v>10</v>
      </c>
      <c r="AF12" s="477">
        <v>5520</v>
      </c>
      <c r="AG12" s="477">
        <v>92</v>
      </c>
      <c r="AH12" s="415">
        <v>1.69</v>
      </c>
      <c r="AI12" s="415">
        <v>0.26</v>
      </c>
      <c r="AJ12" s="3" t="s">
        <v>10</v>
      </c>
      <c r="AK12" s="477">
        <v>5540</v>
      </c>
      <c r="AL12" s="477">
        <v>20</v>
      </c>
      <c r="AM12" s="415">
        <v>0.36</v>
      </c>
      <c r="AN12" s="415">
        <v>0.25</v>
      </c>
      <c r="AO12" s="3" t="s">
        <v>10</v>
      </c>
      <c r="AP12" s="477">
        <v>5553</v>
      </c>
      <c r="AQ12" s="477">
        <v>13</v>
      </c>
      <c r="AR12" s="415">
        <v>0.23</v>
      </c>
      <c r="AS12" s="415">
        <v>0.26</v>
      </c>
      <c r="AT12" s="3" t="s">
        <v>10</v>
      </c>
      <c r="AU12" s="477">
        <v>5561</v>
      </c>
      <c r="AV12" s="477">
        <v>8</v>
      </c>
      <c r="AW12" s="415">
        <v>0.14000000000000001</v>
      </c>
      <c r="AX12" s="415">
        <v>0.26</v>
      </c>
      <c r="AY12" s="415"/>
    </row>
    <row r="13" spans="1:51">
      <c r="A13" s="3" t="s">
        <v>11</v>
      </c>
      <c r="B13" s="479">
        <v>20537</v>
      </c>
      <c r="C13" s="479">
        <v>150</v>
      </c>
      <c r="D13" s="480">
        <v>0.74</v>
      </c>
      <c r="E13" s="480">
        <v>0.97</v>
      </c>
      <c r="F13" s="3" t="s">
        <v>11</v>
      </c>
      <c r="G13" s="477">
        <v>20061</v>
      </c>
      <c r="H13" s="477">
        <v>-476</v>
      </c>
      <c r="I13" s="415">
        <v>-2.3199999999999998</v>
      </c>
      <c r="J13" s="415">
        <v>0.95</v>
      </c>
      <c r="K13" s="3" t="s">
        <v>11</v>
      </c>
      <c r="L13" s="477">
        <v>20373</v>
      </c>
      <c r="M13" s="477">
        <v>312</v>
      </c>
      <c r="N13" s="415">
        <v>1.56</v>
      </c>
      <c r="O13" s="415">
        <v>0.97</v>
      </c>
      <c r="P13" s="3" t="s">
        <v>11</v>
      </c>
      <c r="Q13" s="477">
        <v>20460</v>
      </c>
      <c r="R13" s="477">
        <v>87</v>
      </c>
      <c r="S13" s="415">
        <v>0.43</v>
      </c>
      <c r="T13" s="415">
        <v>0.97</v>
      </c>
      <c r="U13" s="3" t="s">
        <v>11</v>
      </c>
      <c r="V13" s="477">
        <v>20537</v>
      </c>
      <c r="W13" s="477">
        <v>77</v>
      </c>
      <c r="X13" s="415">
        <v>0.38</v>
      </c>
      <c r="Y13" s="415">
        <v>0.97</v>
      </c>
      <c r="Z13" s="3" t="s">
        <v>11</v>
      </c>
      <c r="AA13" s="477">
        <v>20991</v>
      </c>
      <c r="AB13" s="477">
        <v>454</v>
      </c>
      <c r="AC13" s="415">
        <v>2.21</v>
      </c>
      <c r="AD13" s="415">
        <v>0.99</v>
      </c>
      <c r="AE13" s="3" t="s">
        <v>11</v>
      </c>
      <c r="AF13" s="477">
        <v>21368</v>
      </c>
      <c r="AG13" s="477">
        <v>377</v>
      </c>
      <c r="AH13" s="415">
        <v>1.8</v>
      </c>
      <c r="AI13" s="415">
        <v>0.99</v>
      </c>
      <c r="AJ13" s="3" t="s">
        <v>11</v>
      </c>
      <c r="AK13" s="477">
        <v>21796</v>
      </c>
      <c r="AL13" s="477">
        <v>428</v>
      </c>
      <c r="AM13" s="415">
        <v>2</v>
      </c>
      <c r="AN13" s="415">
        <v>1</v>
      </c>
      <c r="AO13" s="3" t="s">
        <v>11</v>
      </c>
      <c r="AP13" s="477">
        <v>21827</v>
      </c>
      <c r="AQ13" s="477">
        <v>31</v>
      </c>
      <c r="AR13" s="415">
        <v>0.14000000000000001</v>
      </c>
      <c r="AS13" s="415">
        <v>1</v>
      </c>
      <c r="AT13" s="3" t="s">
        <v>11</v>
      </c>
      <c r="AU13" s="477">
        <v>21711</v>
      </c>
      <c r="AV13" s="477">
        <v>-116</v>
      </c>
      <c r="AW13" s="415">
        <v>-0.53</v>
      </c>
      <c r="AX13" s="415">
        <v>1</v>
      </c>
      <c r="AY13" s="415"/>
    </row>
    <row r="14" spans="1:51">
      <c r="A14" s="3" t="s">
        <v>12</v>
      </c>
      <c r="B14" s="479">
        <v>18589</v>
      </c>
      <c r="C14" s="479">
        <v>144</v>
      </c>
      <c r="D14" s="480">
        <v>0.78</v>
      </c>
      <c r="E14" s="480">
        <v>0.88</v>
      </c>
      <c r="F14" s="3" t="s">
        <v>12</v>
      </c>
      <c r="G14" s="477">
        <v>18751</v>
      </c>
      <c r="H14" s="477">
        <v>162</v>
      </c>
      <c r="I14" s="415">
        <v>0.87</v>
      </c>
      <c r="J14" s="415">
        <v>0.89</v>
      </c>
      <c r="K14" s="3" t="s">
        <v>12</v>
      </c>
      <c r="L14" s="477">
        <v>18777</v>
      </c>
      <c r="M14" s="477">
        <v>26</v>
      </c>
      <c r="N14" s="415">
        <v>0.14000000000000001</v>
      </c>
      <c r="O14" s="415">
        <v>0.89</v>
      </c>
      <c r="P14" s="3" t="s">
        <v>12</v>
      </c>
      <c r="Q14" s="477">
        <v>19000</v>
      </c>
      <c r="R14" s="477">
        <v>223</v>
      </c>
      <c r="S14" s="415">
        <v>1.19</v>
      </c>
      <c r="T14" s="415">
        <v>0.9</v>
      </c>
      <c r="U14" s="3" t="s">
        <v>12</v>
      </c>
      <c r="V14" s="477">
        <v>19273</v>
      </c>
      <c r="W14" s="477">
        <v>273</v>
      </c>
      <c r="X14" s="415">
        <v>1.44</v>
      </c>
      <c r="Y14" s="415">
        <v>0.91</v>
      </c>
      <c r="Z14" s="3" t="s">
        <v>12</v>
      </c>
      <c r="AA14" s="477">
        <v>19739</v>
      </c>
      <c r="AB14" s="477">
        <v>466</v>
      </c>
      <c r="AC14" s="415">
        <v>2.42</v>
      </c>
      <c r="AD14" s="415">
        <v>0.93</v>
      </c>
      <c r="AE14" s="3" t="s">
        <v>12</v>
      </c>
      <c r="AF14" s="477">
        <v>20190</v>
      </c>
      <c r="AG14" s="477">
        <v>451</v>
      </c>
      <c r="AH14" s="415">
        <v>2.2799999999999998</v>
      </c>
      <c r="AI14" s="415">
        <v>0.94</v>
      </c>
      <c r="AJ14" s="3" t="s">
        <v>12</v>
      </c>
      <c r="AK14" s="477">
        <v>20662</v>
      </c>
      <c r="AL14" s="477">
        <v>472</v>
      </c>
      <c r="AM14" s="415">
        <v>2.34</v>
      </c>
      <c r="AN14" s="415">
        <v>0.95</v>
      </c>
      <c r="AO14" s="3" t="s">
        <v>12</v>
      </c>
      <c r="AP14" s="477">
        <v>21000</v>
      </c>
      <c r="AQ14" s="477">
        <v>338</v>
      </c>
      <c r="AR14" s="415">
        <v>1.64</v>
      </c>
      <c r="AS14" s="415">
        <v>0.97</v>
      </c>
      <c r="AT14" s="3" t="s">
        <v>12</v>
      </c>
      <c r="AU14" s="477">
        <v>21224</v>
      </c>
      <c r="AV14" s="477">
        <v>224</v>
      </c>
      <c r="AW14" s="415">
        <v>1.07</v>
      </c>
      <c r="AX14" s="415">
        <v>0.97</v>
      </c>
      <c r="AY14" s="415"/>
    </row>
    <row r="15" spans="1:51">
      <c r="A15" s="3" t="s">
        <v>13</v>
      </c>
      <c r="B15" s="479">
        <v>23092</v>
      </c>
      <c r="C15" s="479">
        <v>-634</v>
      </c>
      <c r="D15" s="480">
        <v>-2.67</v>
      </c>
      <c r="E15" s="480">
        <v>1.0900000000000001</v>
      </c>
      <c r="F15" s="3" t="s">
        <v>13</v>
      </c>
      <c r="G15" s="477">
        <v>22913</v>
      </c>
      <c r="H15" s="477">
        <v>-179</v>
      </c>
      <c r="I15" s="415">
        <v>-0.78</v>
      </c>
      <c r="J15" s="415">
        <v>1.0900000000000001</v>
      </c>
      <c r="K15" s="3" t="s">
        <v>13</v>
      </c>
      <c r="L15" s="477">
        <v>22659</v>
      </c>
      <c r="M15" s="477">
        <v>-254</v>
      </c>
      <c r="N15" s="415">
        <v>-1.1100000000000001</v>
      </c>
      <c r="O15" s="415">
        <v>1.08</v>
      </c>
      <c r="P15" s="3" t="s">
        <v>13</v>
      </c>
      <c r="Q15" s="477">
        <v>22606</v>
      </c>
      <c r="R15" s="477">
        <v>-53</v>
      </c>
      <c r="S15" s="415">
        <v>-0.23</v>
      </c>
      <c r="T15" s="415">
        <v>1.08</v>
      </c>
      <c r="U15" s="3" t="s">
        <v>13</v>
      </c>
      <c r="V15" s="477">
        <v>22558</v>
      </c>
      <c r="W15" s="477">
        <v>-48</v>
      </c>
      <c r="X15" s="415">
        <v>-0.21</v>
      </c>
      <c r="Y15" s="415">
        <v>1.07</v>
      </c>
      <c r="Z15" s="3" t="s">
        <v>13</v>
      </c>
      <c r="AA15" s="477">
        <v>22749</v>
      </c>
      <c r="AB15" s="477">
        <v>191</v>
      </c>
      <c r="AC15" s="415">
        <v>0.85</v>
      </c>
      <c r="AD15" s="415">
        <v>1.07</v>
      </c>
      <c r="AE15" s="3" t="s">
        <v>13</v>
      </c>
      <c r="AF15" s="477">
        <v>23254</v>
      </c>
      <c r="AG15" s="477">
        <v>505</v>
      </c>
      <c r="AH15" s="415">
        <v>2.2200000000000002</v>
      </c>
      <c r="AI15" s="415">
        <v>1.08</v>
      </c>
      <c r="AJ15" s="3" t="s">
        <v>13</v>
      </c>
      <c r="AK15" s="477">
        <v>23316</v>
      </c>
      <c r="AL15" s="477">
        <v>62</v>
      </c>
      <c r="AM15" s="415">
        <v>0.27</v>
      </c>
      <c r="AN15" s="415">
        <v>1.07</v>
      </c>
      <c r="AO15" s="3" t="s">
        <v>13</v>
      </c>
      <c r="AP15" s="477">
        <v>23310</v>
      </c>
      <c r="AQ15" s="477">
        <v>-6</v>
      </c>
      <c r="AR15" s="415">
        <v>-0.03</v>
      </c>
      <c r="AS15" s="415">
        <v>1.07</v>
      </c>
      <c r="AT15" s="3" t="s">
        <v>13</v>
      </c>
      <c r="AU15" s="477">
        <v>23496</v>
      </c>
      <c r="AV15" s="477">
        <v>186</v>
      </c>
      <c r="AW15" s="415">
        <v>0.8</v>
      </c>
      <c r="AX15" s="415">
        <v>1.08</v>
      </c>
      <c r="AY15" s="415"/>
    </row>
    <row r="16" spans="1:51">
      <c r="A16" s="3" t="s">
        <v>14</v>
      </c>
      <c r="B16" s="479">
        <v>151718</v>
      </c>
      <c r="C16" s="479">
        <v>-1506</v>
      </c>
      <c r="D16" s="480">
        <v>-0.98</v>
      </c>
      <c r="E16" s="480">
        <v>7.16</v>
      </c>
      <c r="F16" s="3" t="s">
        <v>14</v>
      </c>
      <c r="G16" s="477">
        <v>153009</v>
      </c>
      <c r="H16" s="477">
        <v>1291</v>
      </c>
      <c r="I16" s="415">
        <v>0.85</v>
      </c>
      <c r="J16" s="415">
        <v>7.27</v>
      </c>
      <c r="K16" s="3" t="s">
        <v>14</v>
      </c>
      <c r="L16" s="477">
        <v>152843</v>
      </c>
      <c r="M16" s="477">
        <v>-166</v>
      </c>
      <c r="N16" s="415">
        <v>-0.11</v>
      </c>
      <c r="O16" s="415">
        <v>7.28</v>
      </c>
      <c r="P16" s="3" t="s">
        <v>14</v>
      </c>
      <c r="Q16" s="477">
        <v>153111</v>
      </c>
      <c r="R16" s="477">
        <v>268</v>
      </c>
      <c r="S16" s="415">
        <v>0.18</v>
      </c>
      <c r="T16" s="415">
        <v>7.28</v>
      </c>
      <c r="U16" s="3" t="s">
        <v>14</v>
      </c>
      <c r="V16" s="477">
        <v>153655</v>
      </c>
      <c r="W16" s="477">
        <v>544</v>
      </c>
      <c r="X16" s="415">
        <v>0.36</v>
      </c>
      <c r="Y16" s="415">
        <v>7.29</v>
      </c>
      <c r="Z16" s="3" t="s">
        <v>14</v>
      </c>
      <c r="AA16" s="477">
        <v>155549</v>
      </c>
      <c r="AB16" s="477">
        <v>1894</v>
      </c>
      <c r="AC16" s="415">
        <v>1.23</v>
      </c>
      <c r="AD16" s="415">
        <v>7.31</v>
      </c>
      <c r="AE16" s="3" t="s">
        <v>14</v>
      </c>
      <c r="AF16" s="477">
        <v>157503</v>
      </c>
      <c r="AG16" s="477">
        <v>1954</v>
      </c>
      <c r="AH16" s="415">
        <v>1.26</v>
      </c>
      <c r="AI16" s="415">
        <v>7.31</v>
      </c>
      <c r="AJ16" s="3" t="s">
        <v>14</v>
      </c>
      <c r="AK16" s="477">
        <v>158911</v>
      </c>
      <c r="AL16" s="477">
        <v>1408</v>
      </c>
      <c r="AM16" s="415">
        <v>0.89</v>
      </c>
      <c r="AN16" s="415">
        <v>7.3</v>
      </c>
      <c r="AO16" s="3" t="s">
        <v>14</v>
      </c>
      <c r="AP16" s="477">
        <v>158010</v>
      </c>
      <c r="AQ16" s="477">
        <v>-901</v>
      </c>
      <c r="AR16" s="415">
        <v>-0.56999999999999995</v>
      </c>
      <c r="AS16" s="415">
        <v>7.27</v>
      </c>
      <c r="AT16" s="3" t="s">
        <v>14</v>
      </c>
      <c r="AU16" s="477">
        <v>157815</v>
      </c>
      <c r="AV16" s="477">
        <v>-195</v>
      </c>
      <c r="AW16" s="415">
        <v>-0.12</v>
      </c>
      <c r="AX16" s="415">
        <v>7.25</v>
      </c>
      <c r="AY16" s="415"/>
    </row>
    <row r="17" spans="1:51">
      <c r="A17" s="3" t="s">
        <v>15</v>
      </c>
      <c r="B17" s="479">
        <v>8944</v>
      </c>
      <c r="C17" s="479">
        <v>138</v>
      </c>
      <c r="D17" s="480">
        <v>1.57</v>
      </c>
      <c r="E17" s="480">
        <v>0.42</v>
      </c>
      <c r="F17" s="3" t="s">
        <v>15</v>
      </c>
      <c r="G17" s="477">
        <v>8745</v>
      </c>
      <c r="H17" s="477">
        <v>-199</v>
      </c>
      <c r="I17" s="415">
        <v>-2.2200000000000002</v>
      </c>
      <c r="J17" s="415">
        <v>0.42</v>
      </c>
      <c r="K17" s="3" t="s">
        <v>15</v>
      </c>
      <c r="L17" s="477">
        <v>8752</v>
      </c>
      <c r="M17" s="477">
        <v>7</v>
      </c>
      <c r="N17" s="415">
        <v>0.08</v>
      </c>
      <c r="O17" s="415">
        <v>0.42</v>
      </c>
      <c r="P17" s="3" t="s">
        <v>15</v>
      </c>
      <c r="Q17" s="477">
        <v>8772</v>
      </c>
      <c r="R17" s="477">
        <v>20</v>
      </c>
      <c r="S17" s="415">
        <v>0.23</v>
      </c>
      <c r="T17" s="415">
        <v>0.42</v>
      </c>
      <c r="U17" s="3" t="s">
        <v>15</v>
      </c>
      <c r="V17" s="477">
        <v>8854</v>
      </c>
      <c r="W17" s="477">
        <v>82</v>
      </c>
      <c r="X17" s="415">
        <v>0.93</v>
      </c>
      <c r="Y17" s="415">
        <v>0.42</v>
      </c>
      <c r="Z17" s="3" t="s">
        <v>15</v>
      </c>
      <c r="AA17" s="477">
        <v>8956</v>
      </c>
      <c r="AB17" s="477">
        <v>102</v>
      </c>
      <c r="AC17" s="415">
        <v>1.1499999999999999</v>
      </c>
      <c r="AD17" s="415">
        <v>0.42</v>
      </c>
      <c r="AE17" s="3" t="s">
        <v>15</v>
      </c>
      <c r="AF17" s="477">
        <v>9061</v>
      </c>
      <c r="AG17" s="477">
        <v>105</v>
      </c>
      <c r="AH17" s="415">
        <v>1.17</v>
      </c>
      <c r="AI17" s="415">
        <v>0.42</v>
      </c>
      <c r="AJ17" s="3" t="s">
        <v>15</v>
      </c>
      <c r="AK17" s="477">
        <v>9059</v>
      </c>
      <c r="AL17" s="477">
        <v>-2</v>
      </c>
      <c r="AM17" s="415">
        <v>-0.02</v>
      </c>
      <c r="AN17" s="415">
        <v>0.42</v>
      </c>
      <c r="AO17" s="3" t="s">
        <v>15</v>
      </c>
      <c r="AP17" s="477">
        <v>9114</v>
      </c>
      <c r="AQ17" s="477">
        <v>55</v>
      </c>
      <c r="AR17" s="415">
        <v>0.61</v>
      </c>
      <c r="AS17" s="415">
        <v>0.42</v>
      </c>
      <c r="AT17" s="3" t="s">
        <v>15</v>
      </c>
      <c r="AU17" s="477">
        <v>9054</v>
      </c>
      <c r="AV17" s="477">
        <v>-60</v>
      </c>
      <c r="AW17" s="415">
        <v>-0.66</v>
      </c>
      <c r="AX17" s="415">
        <v>0.42</v>
      </c>
      <c r="AY17" s="415"/>
    </row>
    <row r="18" spans="1:51">
      <c r="A18" s="3" t="s">
        <v>16</v>
      </c>
      <c r="B18" s="479">
        <v>41255</v>
      </c>
      <c r="C18" s="479">
        <v>-471</v>
      </c>
      <c r="D18" s="480">
        <v>-1.1299999999999999</v>
      </c>
      <c r="E18" s="480">
        <v>1.95</v>
      </c>
      <c r="F18" s="3" t="s">
        <v>16</v>
      </c>
      <c r="G18" s="477">
        <v>41179</v>
      </c>
      <c r="H18" s="477">
        <v>-76</v>
      </c>
      <c r="I18" s="415">
        <v>-0.18</v>
      </c>
      <c r="J18" s="415">
        <v>1.96</v>
      </c>
      <c r="K18" s="3" t="s">
        <v>16</v>
      </c>
      <c r="L18" s="477">
        <v>41317</v>
      </c>
      <c r="M18" s="477">
        <v>138</v>
      </c>
      <c r="N18" s="415">
        <v>0.34</v>
      </c>
      <c r="O18" s="415">
        <v>1.97</v>
      </c>
      <c r="P18" s="3" t="s">
        <v>16</v>
      </c>
      <c r="Q18" s="477">
        <v>41294</v>
      </c>
      <c r="R18" s="477">
        <v>-23</v>
      </c>
      <c r="S18" s="415">
        <v>-0.06</v>
      </c>
      <c r="T18" s="415">
        <v>1.96</v>
      </c>
      <c r="U18" s="3" t="s">
        <v>16</v>
      </c>
      <c r="V18" s="477">
        <v>41500</v>
      </c>
      <c r="W18" s="477">
        <v>206</v>
      </c>
      <c r="X18" s="415">
        <v>0.5</v>
      </c>
      <c r="Y18" s="415">
        <v>1.97</v>
      </c>
      <c r="Z18" s="3" t="s">
        <v>16</v>
      </c>
      <c r="AA18" s="477">
        <v>41833</v>
      </c>
      <c r="AB18" s="477">
        <v>333</v>
      </c>
      <c r="AC18" s="415">
        <v>0.8</v>
      </c>
      <c r="AD18" s="415">
        <v>1.97</v>
      </c>
      <c r="AE18" s="3" t="s">
        <v>16</v>
      </c>
      <c r="AF18" s="477">
        <v>42029</v>
      </c>
      <c r="AG18" s="477">
        <v>196</v>
      </c>
      <c r="AH18" s="415">
        <v>0.47</v>
      </c>
      <c r="AI18" s="415">
        <v>1.95</v>
      </c>
      <c r="AJ18" s="3" t="s">
        <v>16</v>
      </c>
      <c r="AK18" s="477">
        <v>42187</v>
      </c>
      <c r="AL18" s="477">
        <v>158</v>
      </c>
      <c r="AM18" s="415">
        <v>0.38</v>
      </c>
      <c r="AN18" s="415">
        <v>1.94</v>
      </c>
      <c r="AO18" s="3" t="s">
        <v>16</v>
      </c>
      <c r="AP18" s="477">
        <v>42219</v>
      </c>
      <c r="AQ18" s="477">
        <v>32</v>
      </c>
      <c r="AR18" s="415">
        <v>0.08</v>
      </c>
      <c r="AS18" s="415">
        <v>1.94</v>
      </c>
      <c r="AT18" s="3" t="s">
        <v>16</v>
      </c>
      <c r="AU18" s="477">
        <v>42434</v>
      </c>
      <c r="AV18" s="477">
        <v>215</v>
      </c>
      <c r="AW18" s="415">
        <v>0.51</v>
      </c>
      <c r="AX18" s="415">
        <v>1.95</v>
      </c>
      <c r="AY18" s="415"/>
    </row>
    <row r="19" spans="1:51">
      <c r="A19" s="3" t="s">
        <v>17</v>
      </c>
      <c r="B19" s="479">
        <v>28929</v>
      </c>
      <c r="C19" s="479">
        <v>-3736</v>
      </c>
      <c r="D19" s="480">
        <v>-11.44</v>
      </c>
      <c r="E19" s="480">
        <v>1.37</v>
      </c>
      <c r="F19" s="3" t="s">
        <v>17</v>
      </c>
      <c r="G19" s="477">
        <v>29435</v>
      </c>
      <c r="H19" s="477">
        <v>506</v>
      </c>
      <c r="I19" s="415">
        <v>1.75</v>
      </c>
      <c r="J19" s="415">
        <v>1.4</v>
      </c>
      <c r="K19" s="3" t="s">
        <v>17</v>
      </c>
      <c r="L19" s="477">
        <v>29412</v>
      </c>
      <c r="M19" s="477">
        <v>-23</v>
      </c>
      <c r="N19" s="415">
        <v>-0.08</v>
      </c>
      <c r="O19" s="415">
        <v>1.4</v>
      </c>
      <c r="P19" s="3" t="s">
        <v>17</v>
      </c>
      <c r="Q19" s="477">
        <v>29497</v>
      </c>
      <c r="R19" s="477">
        <v>85</v>
      </c>
      <c r="S19" s="415">
        <v>0.28999999999999998</v>
      </c>
      <c r="T19" s="415">
        <v>1.4</v>
      </c>
      <c r="U19" s="3" t="s">
        <v>17</v>
      </c>
      <c r="V19" s="477">
        <v>30036</v>
      </c>
      <c r="W19" s="477">
        <v>539</v>
      </c>
      <c r="X19" s="415">
        <v>1.83</v>
      </c>
      <c r="Y19" s="415">
        <v>1.42</v>
      </c>
      <c r="Z19" s="3" t="s">
        <v>17</v>
      </c>
      <c r="AA19" s="477">
        <v>30483</v>
      </c>
      <c r="AB19" s="477">
        <v>447</v>
      </c>
      <c r="AC19" s="415">
        <v>1.49</v>
      </c>
      <c r="AD19" s="415">
        <v>1.43</v>
      </c>
      <c r="AE19" s="3" t="s">
        <v>17</v>
      </c>
      <c r="AF19" s="477">
        <v>30468</v>
      </c>
      <c r="AG19" s="477">
        <v>-15</v>
      </c>
      <c r="AH19" s="415">
        <v>-0.05</v>
      </c>
      <c r="AI19" s="415">
        <v>1.41</v>
      </c>
      <c r="AJ19" s="3" t="s">
        <v>17</v>
      </c>
      <c r="AK19" s="477">
        <v>30492</v>
      </c>
      <c r="AL19" s="477">
        <v>24</v>
      </c>
      <c r="AM19" s="415">
        <v>0.08</v>
      </c>
      <c r="AN19" s="415">
        <v>1.4</v>
      </c>
      <c r="AO19" s="3" t="s">
        <v>17</v>
      </c>
      <c r="AP19" s="477">
        <v>30179</v>
      </c>
      <c r="AQ19" s="477">
        <v>-313</v>
      </c>
      <c r="AR19" s="415">
        <v>-1.03</v>
      </c>
      <c r="AS19" s="415">
        <v>1.39</v>
      </c>
      <c r="AT19" s="3" t="s">
        <v>17</v>
      </c>
      <c r="AU19" s="477">
        <v>30349</v>
      </c>
      <c r="AV19" s="477">
        <v>170</v>
      </c>
      <c r="AW19" s="415">
        <v>0.56000000000000005</v>
      </c>
      <c r="AX19" s="415">
        <v>1.39</v>
      </c>
      <c r="AY19" s="415"/>
    </row>
    <row r="20" spans="1:51">
      <c r="A20" s="3" t="s">
        <v>18</v>
      </c>
      <c r="B20" s="479">
        <v>37970</v>
      </c>
      <c r="C20" s="479">
        <v>-58</v>
      </c>
      <c r="D20" s="480">
        <v>-0.15</v>
      </c>
      <c r="E20" s="480">
        <v>1.79</v>
      </c>
      <c r="F20" s="3" t="s">
        <v>18</v>
      </c>
      <c r="G20" s="477">
        <v>36860</v>
      </c>
      <c r="H20" s="477">
        <v>-1110</v>
      </c>
      <c r="I20" s="415">
        <v>-2.92</v>
      </c>
      <c r="J20" s="415">
        <v>1.75</v>
      </c>
      <c r="K20" s="3" t="s">
        <v>18</v>
      </c>
      <c r="L20" s="477">
        <v>36276</v>
      </c>
      <c r="M20" s="477">
        <v>-584</v>
      </c>
      <c r="N20" s="415">
        <v>-1.58</v>
      </c>
      <c r="O20" s="415">
        <v>1.73</v>
      </c>
      <c r="P20" s="3" t="s">
        <v>18</v>
      </c>
      <c r="Q20" s="477">
        <v>36149</v>
      </c>
      <c r="R20" s="477">
        <v>-127</v>
      </c>
      <c r="S20" s="415">
        <v>-0.35</v>
      </c>
      <c r="T20" s="415">
        <v>1.72</v>
      </c>
      <c r="U20" s="3" t="s">
        <v>18</v>
      </c>
      <c r="V20" s="477">
        <v>36218</v>
      </c>
      <c r="W20" s="477">
        <v>69</v>
      </c>
      <c r="X20" s="415">
        <v>0.19</v>
      </c>
      <c r="Y20" s="415">
        <v>1.72</v>
      </c>
      <c r="Z20" s="3" t="s">
        <v>18</v>
      </c>
      <c r="AA20" s="477">
        <v>36405</v>
      </c>
      <c r="AB20" s="477">
        <v>187</v>
      </c>
      <c r="AC20" s="415">
        <v>0.52</v>
      </c>
      <c r="AD20" s="415">
        <v>1.71</v>
      </c>
      <c r="AE20" s="3" t="s">
        <v>18</v>
      </c>
      <c r="AF20" s="477">
        <v>36402</v>
      </c>
      <c r="AG20" s="477">
        <v>-3</v>
      </c>
      <c r="AH20" s="415">
        <v>-0.01</v>
      </c>
      <c r="AI20" s="415">
        <v>1.69</v>
      </c>
      <c r="AJ20" s="3" t="s">
        <v>18</v>
      </c>
      <c r="AK20" s="477">
        <v>36727</v>
      </c>
      <c r="AL20" s="477">
        <v>325</v>
      </c>
      <c r="AM20" s="415">
        <v>0.89</v>
      </c>
      <c r="AN20" s="415">
        <v>1.69</v>
      </c>
      <c r="AO20" s="3" t="s">
        <v>18</v>
      </c>
      <c r="AP20" s="477">
        <v>36824</v>
      </c>
      <c r="AQ20" s="477">
        <v>97</v>
      </c>
      <c r="AR20" s="415">
        <v>0.26</v>
      </c>
      <c r="AS20" s="415">
        <v>1.69</v>
      </c>
      <c r="AT20" s="3" t="s">
        <v>18</v>
      </c>
      <c r="AU20" s="477">
        <v>37076</v>
      </c>
      <c r="AV20" s="477">
        <v>252</v>
      </c>
      <c r="AW20" s="415">
        <v>0.68</v>
      </c>
      <c r="AX20" s="415">
        <v>1.7</v>
      </c>
      <c r="AY20" s="415"/>
    </row>
    <row r="21" spans="1:51">
      <c r="A21" s="3" t="s">
        <v>19</v>
      </c>
      <c r="B21" s="479">
        <v>17465</v>
      </c>
      <c r="C21" s="479">
        <v>135</v>
      </c>
      <c r="D21" s="480">
        <v>0.78</v>
      </c>
      <c r="E21" s="480">
        <v>0.82</v>
      </c>
      <c r="F21" s="3" t="s">
        <v>19</v>
      </c>
      <c r="G21" s="477">
        <v>17329</v>
      </c>
      <c r="H21" s="477">
        <v>-136</v>
      </c>
      <c r="I21" s="415">
        <v>-0.78</v>
      </c>
      <c r="J21" s="415">
        <v>0.82</v>
      </c>
      <c r="K21" s="3" t="s">
        <v>19</v>
      </c>
      <c r="L21" s="477">
        <v>17277</v>
      </c>
      <c r="M21" s="477">
        <v>-52</v>
      </c>
      <c r="N21" s="415">
        <v>-0.3</v>
      </c>
      <c r="O21" s="415">
        <v>0.82</v>
      </c>
      <c r="P21" s="3" t="s">
        <v>19</v>
      </c>
      <c r="Q21" s="477">
        <v>17191</v>
      </c>
      <c r="R21" s="477">
        <v>-86</v>
      </c>
      <c r="S21" s="415">
        <v>-0.5</v>
      </c>
      <c r="T21" s="415">
        <v>0.82</v>
      </c>
      <c r="U21" s="3" t="s">
        <v>19</v>
      </c>
      <c r="V21" s="477">
        <v>17312</v>
      </c>
      <c r="W21" s="477">
        <v>121</v>
      </c>
      <c r="X21" s="415">
        <v>0.7</v>
      </c>
      <c r="Y21" s="415">
        <v>0.82</v>
      </c>
      <c r="Z21" s="3" t="s">
        <v>19</v>
      </c>
      <c r="AA21" s="477">
        <v>17352</v>
      </c>
      <c r="AB21" s="477">
        <v>40</v>
      </c>
      <c r="AC21" s="415">
        <v>0.23</v>
      </c>
      <c r="AD21" s="415">
        <v>0.82</v>
      </c>
      <c r="AE21" s="3" t="s">
        <v>19</v>
      </c>
      <c r="AF21" s="477">
        <v>17370</v>
      </c>
      <c r="AG21" s="477">
        <v>18</v>
      </c>
      <c r="AH21" s="415">
        <v>0.1</v>
      </c>
      <c r="AI21" s="415">
        <v>0.81</v>
      </c>
      <c r="AJ21" s="3" t="s">
        <v>19</v>
      </c>
      <c r="AK21" s="477">
        <v>17496</v>
      </c>
      <c r="AL21" s="477">
        <v>126</v>
      </c>
      <c r="AM21" s="415">
        <v>0.73</v>
      </c>
      <c r="AN21" s="415">
        <v>0.8</v>
      </c>
      <c r="AO21" s="3" t="s">
        <v>19</v>
      </c>
      <c r="AP21" s="477">
        <v>17590</v>
      </c>
      <c r="AQ21" s="477">
        <v>94</v>
      </c>
      <c r="AR21" s="415">
        <v>0.54</v>
      </c>
      <c r="AS21" s="415">
        <v>0.81</v>
      </c>
      <c r="AT21" s="3" t="s">
        <v>19</v>
      </c>
      <c r="AU21" s="477">
        <v>17750</v>
      </c>
      <c r="AV21" s="477">
        <v>160</v>
      </c>
      <c r="AW21" s="415">
        <v>0.91</v>
      </c>
      <c r="AX21" s="415">
        <v>0.82</v>
      </c>
      <c r="AY21" s="415"/>
    </row>
    <row r="22" spans="1:51">
      <c r="A22" s="3" t="s">
        <v>20</v>
      </c>
      <c r="B22" s="479">
        <v>5110</v>
      </c>
      <c r="C22" s="479">
        <v>7</v>
      </c>
      <c r="D22" s="480">
        <v>0.14000000000000001</v>
      </c>
      <c r="E22" s="480">
        <v>0.24</v>
      </c>
      <c r="F22" s="3" t="s">
        <v>20</v>
      </c>
      <c r="G22" s="477">
        <v>5053</v>
      </c>
      <c r="H22" s="477">
        <v>-57</v>
      </c>
      <c r="I22" s="415">
        <v>-1.1200000000000001</v>
      </c>
      <c r="J22" s="415">
        <v>0.24</v>
      </c>
      <c r="K22" s="3" t="s">
        <v>20</v>
      </c>
      <c r="L22" s="477">
        <v>4958</v>
      </c>
      <c r="M22" s="477">
        <v>-95</v>
      </c>
      <c r="N22" s="415">
        <v>-1.88</v>
      </c>
      <c r="O22" s="415">
        <v>0.24</v>
      </c>
      <c r="P22" s="3" t="s">
        <v>20</v>
      </c>
      <c r="Q22" s="477">
        <v>4910</v>
      </c>
      <c r="R22" s="477">
        <v>-48</v>
      </c>
      <c r="S22" s="415">
        <v>-0.97</v>
      </c>
      <c r="T22" s="415">
        <v>0.23</v>
      </c>
      <c r="U22" s="3" t="s">
        <v>20</v>
      </c>
      <c r="V22" s="477">
        <v>4828</v>
      </c>
      <c r="W22" s="477">
        <v>-82</v>
      </c>
      <c r="X22" s="415">
        <v>-1.67</v>
      </c>
      <c r="Y22" s="415">
        <v>0.23</v>
      </c>
      <c r="Z22" s="3" t="s">
        <v>20</v>
      </c>
      <c r="AA22" s="477">
        <v>4799</v>
      </c>
      <c r="AB22" s="477">
        <v>-29</v>
      </c>
      <c r="AC22" s="415">
        <v>-0.6</v>
      </c>
      <c r="AD22" s="415">
        <v>0.23</v>
      </c>
      <c r="AE22" s="3" t="s">
        <v>20</v>
      </c>
      <c r="AF22" s="477">
        <v>4828</v>
      </c>
      <c r="AG22" s="477">
        <v>29</v>
      </c>
      <c r="AH22" s="415">
        <v>0.6</v>
      </c>
      <c r="AI22" s="415">
        <v>0.22</v>
      </c>
      <c r="AJ22" s="3" t="s">
        <v>20</v>
      </c>
      <c r="AK22" s="477">
        <v>4873</v>
      </c>
      <c r="AL22" s="477">
        <v>45</v>
      </c>
      <c r="AM22" s="415">
        <v>0.93</v>
      </c>
      <c r="AN22" s="415">
        <v>0.22</v>
      </c>
      <c r="AO22" s="3" t="s">
        <v>20</v>
      </c>
      <c r="AP22" s="477">
        <v>4854</v>
      </c>
      <c r="AQ22" s="477">
        <v>-19</v>
      </c>
      <c r="AR22" s="415">
        <v>-0.39</v>
      </c>
      <c r="AS22" s="415">
        <v>0.22</v>
      </c>
      <c r="AT22" s="3" t="s">
        <v>20</v>
      </c>
      <c r="AU22" s="477">
        <v>4864</v>
      </c>
      <c r="AV22" s="477">
        <v>10</v>
      </c>
      <c r="AW22" s="415">
        <v>0.21</v>
      </c>
      <c r="AX22" s="415">
        <v>0.22</v>
      </c>
    </row>
    <row r="23" spans="1:51">
      <c r="A23" s="3" t="s">
        <v>21</v>
      </c>
      <c r="B23" s="479">
        <v>16099</v>
      </c>
      <c r="C23" s="479">
        <v>-1456</v>
      </c>
      <c r="D23" s="480">
        <v>-8.2899999999999991</v>
      </c>
      <c r="E23" s="480">
        <v>0.76</v>
      </c>
      <c r="F23" s="3" t="s">
        <v>21</v>
      </c>
      <c r="G23" s="477">
        <v>16221</v>
      </c>
      <c r="H23" s="477">
        <v>122</v>
      </c>
      <c r="I23" s="415">
        <v>0.76</v>
      </c>
      <c r="J23" s="415">
        <v>0.77</v>
      </c>
      <c r="K23" s="3" t="s">
        <v>21</v>
      </c>
      <c r="L23" s="477">
        <v>17090</v>
      </c>
      <c r="M23" s="477">
        <v>869</v>
      </c>
      <c r="N23" s="415">
        <v>5.36</v>
      </c>
      <c r="O23" s="415">
        <v>0.81</v>
      </c>
      <c r="P23" s="3" t="s">
        <v>21</v>
      </c>
      <c r="Q23" s="477">
        <v>17870</v>
      </c>
      <c r="R23" s="477">
        <v>780</v>
      </c>
      <c r="S23" s="415">
        <v>4.5599999999999996</v>
      </c>
      <c r="T23" s="415">
        <v>0.85</v>
      </c>
      <c r="U23" s="3" t="s">
        <v>21</v>
      </c>
      <c r="V23" s="477">
        <v>18887</v>
      </c>
      <c r="W23" s="477">
        <v>1017</v>
      </c>
      <c r="X23" s="415">
        <v>5.69</v>
      </c>
      <c r="Y23" s="415">
        <v>0.9</v>
      </c>
      <c r="Z23" s="3" t="s">
        <v>21</v>
      </c>
      <c r="AA23" s="477">
        <v>19672</v>
      </c>
      <c r="AB23" s="477">
        <v>785</v>
      </c>
      <c r="AC23" s="415">
        <v>4.16</v>
      </c>
      <c r="AD23" s="415">
        <v>0.92</v>
      </c>
      <c r="AE23" s="3" t="s">
        <v>21</v>
      </c>
      <c r="AF23" s="477">
        <v>20886</v>
      </c>
      <c r="AG23" s="477">
        <v>1214</v>
      </c>
      <c r="AH23" s="415">
        <v>6.17</v>
      </c>
      <c r="AI23" s="415">
        <v>0.97</v>
      </c>
      <c r="AJ23" s="3" t="s">
        <v>21</v>
      </c>
      <c r="AK23" s="477">
        <v>21621</v>
      </c>
      <c r="AL23" s="477">
        <v>735</v>
      </c>
      <c r="AM23" s="415">
        <v>3.52</v>
      </c>
      <c r="AN23" s="415">
        <v>0.99</v>
      </c>
      <c r="AO23" s="3" t="s">
        <v>21</v>
      </c>
      <c r="AP23" s="477">
        <v>21872</v>
      </c>
      <c r="AQ23" s="477">
        <v>251</v>
      </c>
      <c r="AR23" s="415">
        <v>1.1599999999999999</v>
      </c>
      <c r="AS23" s="415">
        <v>1.01</v>
      </c>
      <c r="AT23" s="3" t="s">
        <v>21</v>
      </c>
      <c r="AU23" s="477">
        <v>21915</v>
      </c>
      <c r="AV23" s="477">
        <v>43</v>
      </c>
      <c r="AW23" s="415">
        <v>0.2</v>
      </c>
      <c r="AX23" s="415">
        <v>1.01</v>
      </c>
    </row>
    <row r="24" spans="1:51">
      <c r="A24" s="3" t="s">
        <v>22</v>
      </c>
      <c r="B24" s="479">
        <v>206593</v>
      </c>
      <c r="C24" s="479">
        <v>-372</v>
      </c>
      <c r="D24" s="480">
        <v>-0.18</v>
      </c>
      <c r="E24" s="480">
        <v>9.75</v>
      </c>
      <c r="F24" s="3" t="s">
        <v>22</v>
      </c>
      <c r="G24" s="477">
        <v>205279</v>
      </c>
      <c r="H24" s="477">
        <v>-1314</v>
      </c>
      <c r="I24" s="415">
        <v>-0.64</v>
      </c>
      <c r="J24" s="415">
        <v>9.75</v>
      </c>
      <c r="K24" s="3" t="s">
        <v>22</v>
      </c>
      <c r="L24" s="477">
        <v>203811</v>
      </c>
      <c r="M24" s="477">
        <v>-1468</v>
      </c>
      <c r="N24" s="415">
        <v>-0.72</v>
      </c>
      <c r="O24" s="415">
        <v>9.6999999999999993</v>
      </c>
      <c r="P24" s="3" t="s">
        <v>22</v>
      </c>
      <c r="Q24" s="477">
        <v>203585</v>
      </c>
      <c r="R24" s="477">
        <v>-226</v>
      </c>
      <c r="S24" s="415">
        <v>-0.11</v>
      </c>
      <c r="T24" s="415">
        <v>9.69</v>
      </c>
      <c r="U24" s="3" t="s">
        <v>22</v>
      </c>
      <c r="V24" s="477">
        <v>203692</v>
      </c>
      <c r="W24" s="477">
        <v>107</v>
      </c>
      <c r="X24" s="415">
        <v>0.05</v>
      </c>
      <c r="Y24" s="415">
        <v>9.66</v>
      </c>
      <c r="Z24" s="3" t="s">
        <v>22</v>
      </c>
      <c r="AA24" s="477">
        <v>204856</v>
      </c>
      <c r="AB24" s="477">
        <v>1164</v>
      </c>
      <c r="AC24" s="415">
        <v>0.56999999999999995</v>
      </c>
      <c r="AD24" s="415">
        <v>9.6300000000000008</v>
      </c>
      <c r="AE24" s="3" t="s">
        <v>22</v>
      </c>
      <c r="AF24" s="477">
        <v>207312</v>
      </c>
      <c r="AG24" s="477">
        <v>2456</v>
      </c>
      <c r="AH24" s="415">
        <v>1.2</v>
      </c>
      <c r="AI24" s="415">
        <v>9.6300000000000008</v>
      </c>
      <c r="AJ24" s="3" t="s">
        <v>22</v>
      </c>
      <c r="AK24" s="477">
        <v>209194</v>
      </c>
      <c r="AL24" s="477">
        <v>1882</v>
      </c>
      <c r="AM24" s="415">
        <v>0.91</v>
      </c>
      <c r="AN24" s="415">
        <v>9.61</v>
      </c>
      <c r="AO24" s="3" t="s">
        <v>22</v>
      </c>
      <c r="AP24" s="477">
        <v>208563</v>
      </c>
      <c r="AQ24" s="477">
        <v>-631</v>
      </c>
      <c r="AR24" s="415">
        <v>-0.3</v>
      </c>
      <c r="AS24" s="415">
        <v>9.6</v>
      </c>
      <c r="AT24" s="3" t="s">
        <v>22</v>
      </c>
      <c r="AU24" s="477">
        <v>208688</v>
      </c>
      <c r="AV24" s="477">
        <v>125</v>
      </c>
      <c r="AW24" s="415">
        <v>0.06</v>
      </c>
      <c r="AX24" s="415">
        <v>9.58</v>
      </c>
    </row>
    <row r="25" spans="1:51">
      <c r="A25" s="3" t="s">
        <v>23</v>
      </c>
      <c r="B25" s="479">
        <v>14545</v>
      </c>
      <c r="C25" s="479">
        <v>171</v>
      </c>
      <c r="D25" s="480">
        <v>1.19</v>
      </c>
      <c r="E25" s="480">
        <v>0.69</v>
      </c>
      <c r="F25" s="3" t="s">
        <v>23</v>
      </c>
      <c r="G25" s="477">
        <v>14296</v>
      </c>
      <c r="H25" s="477">
        <v>-249</v>
      </c>
      <c r="I25" s="415">
        <v>-1.71</v>
      </c>
      <c r="J25" s="415">
        <v>0.68</v>
      </c>
      <c r="K25" s="3" t="s">
        <v>23</v>
      </c>
      <c r="L25" s="477">
        <v>14246</v>
      </c>
      <c r="M25" s="477">
        <v>-50</v>
      </c>
      <c r="N25" s="415">
        <v>-0.35</v>
      </c>
      <c r="O25" s="415">
        <v>0.68</v>
      </c>
      <c r="P25" s="3" t="s">
        <v>23</v>
      </c>
      <c r="Q25" s="477">
        <v>14125</v>
      </c>
      <c r="R25" s="477">
        <v>-121</v>
      </c>
      <c r="S25" s="415">
        <v>-0.85</v>
      </c>
      <c r="T25" s="415">
        <v>0.67</v>
      </c>
      <c r="U25" s="3" t="s">
        <v>23</v>
      </c>
      <c r="V25" s="477">
        <v>14189</v>
      </c>
      <c r="W25" s="477">
        <v>64</v>
      </c>
      <c r="X25" s="415">
        <v>0.45</v>
      </c>
      <c r="Y25" s="415">
        <v>0.67</v>
      </c>
      <c r="Z25" s="3" t="s">
        <v>23</v>
      </c>
      <c r="AA25" s="477">
        <v>14445</v>
      </c>
      <c r="AB25" s="477">
        <v>256</v>
      </c>
      <c r="AC25" s="415">
        <v>1.8</v>
      </c>
      <c r="AD25" s="415">
        <v>0.68</v>
      </c>
      <c r="AE25" s="3" t="s">
        <v>23</v>
      </c>
      <c r="AF25" s="477">
        <v>14679</v>
      </c>
      <c r="AG25" s="477">
        <v>234</v>
      </c>
      <c r="AH25" s="415">
        <v>1.62</v>
      </c>
      <c r="AI25" s="415">
        <v>0.68</v>
      </c>
      <c r="AJ25" s="3" t="s">
        <v>23</v>
      </c>
      <c r="AK25" s="477">
        <v>14953</v>
      </c>
      <c r="AL25" s="477">
        <v>274</v>
      </c>
      <c r="AM25" s="415">
        <v>1.87</v>
      </c>
      <c r="AN25" s="415">
        <v>0.69</v>
      </c>
      <c r="AO25" s="3" t="s">
        <v>23</v>
      </c>
      <c r="AP25" s="477">
        <v>14987</v>
      </c>
      <c r="AQ25" s="477">
        <v>34</v>
      </c>
      <c r="AR25" s="415">
        <v>0.23</v>
      </c>
      <c r="AS25" s="415">
        <v>0.69</v>
      </c>
      <c r="AT25" s="3" t="s">
        <v>23</v>
      </c>
      <c r="AU25" s="477">
        <v>15114</v>
      </c>
      <c r="AV25" s="477">
        <v>127</v>
      </c>
      <c r="AW25" s="415">
        <v>0.85</v>
      </c>
      <c r="AX25" s="415">
        <v>0.69</v>
      </c>
    </row>
    <row r="26" spans="1:51">
      <c r="A26" s="3" t="s">
        <v>24</v>
      </c>
      <c r="B26" s="479">
        <v>12634</v>
      </c>
      <c r="C26" s="479">
        <v>242</v>
      </c>
      <c r="D26" s="480">
        <v>1.95</v>
      </c>
      <c r="E26" s="480">
        <v>0.6</v>
      </c>
      <c r="F26" s="3" t="s">
        <v>24</v>
      </c>
      <c r="G26" s="477">
        <v>10468</v>
      </c>
      <c r="H26" s="477">
        <v>-2166</v>
      </c>
      <c r="I26" s="415">
        <v>-17.14</v>
      </c>
      <c r="J26" s="415">
        <v>0.5</v>
      </c>
      <c r="K26" s="3" t="s">
        <v>24</v>
      </c>
      <c r="L26" s="477">
        <v>10690</v>
      </c>
      <c r="M26" s="477">
        <v>222</v>
      </c>
      <c r="N26" s="415">
        <v>2.12</v>
      </c>
      <c r="O26" s="415">
        <v>0.51</v>
      </c>
      <c r="P26" s="3" t="s">
        <v>24</v>
      </c>
      <c r="Q26" s="477">
        <v>11338</v>
      </c>
      <c r="R26" s="477">
        <v>648</v>
      </c>
      <c r="S26" s="415">
        <v>6.06</v>
      </c>
      <c r="T26" s="415">
        <v>0.54</v>
      </c>
      <c r="U26" s="3" t="s">
        <v>24</v>
      </c>
      <c r="V26" s="477">
        <v>10576</v>
      </c>
      <c r="W26" s="477">
        <v>-762</v>
      </c>
      <c r="X26" s="415">
        <v>-6.72</v>
      </c>
      <c r="Y26" s="415">
        <v>0.5</v>
      </c>
      <c r="Z26" s="3" t="s">
        <v>24</v>
      </c>
      <c r="AA26" s="477">
        <v>10755</v>
      </c>
      <c r="AB26" s="477">
        <v>179</v>
      </c>
      <c r="AC26" s="415">
        <v>1.69</v>
      </c>
      <c r="AD26" s="415">
        <v>0.51</v>
      </c>
      <c r="AE26" s="3" t="s">
        <v>24</v>
      </c>
      <c r="AF26" s="477">
        <v>11111</v>
      </c>
      <c r="AG26" s="477">
        <v>356</v>
      </c>
      <c r="AH26" s="415">
        <v>3.31</v>
      </c>
      <c r="AI26" s="415">
        <v>0.52</v>
      </c>
      <c r="AJ26" s="3" t="s">
        <v>24</v>
      </c>
      <c r="AK26" s="477">
        <v>11281</v>
      </c>
      <c r="AL26" s="477">
        <v>170</v>
      </c>
      <c r="AM26" s="415">
        <v>1.53</v>
      </c>
      <c r="AN26" s="415">
        <v>0.52</v>
      </c>
      <c r="AO26" s="3" t="s">
        <v>24</v>
      </c>
      <c r="AP26" s="477">
        <v>11115</v>
      </c>
      <c r="AQ26" s="477">
        <v>-166</v>
      </c>
      <c r="AR26" s="415">
        <v>-1.47</v>
      </c>
      <c r="AS26" s="415">
        <v>0.51</v>
      </c>
      <c r="AT26" s="3" t="s">
        <v>24</v>
      </c>
      <c r="AU26" s="477">
        <v>11162</v>
      </c>
      <c r="AV26" s="477">
        <v>47</v>
      </c>
      <c r="AW26" s="415">
        <v>0.42</v>
      </c>
      <c r="AX26" s="415">
        <v>0.51</v>
      </c>
    </row>
    <row r="27" spans="1:51">
      <c r="A27" s="3" t="s">
        <v>25</v>
      </c>
      <c r="B27" s="479">
        <v>9076</v>
      </c>
      <c r="C27" s="479">
        <v>39</v>
      </c>
      <c r="D27" s="480">
        <v>0.43</v>
      </c>
      <c r="E27" s="480">
        <v>0.43</v>
      </c>
      <c r="F27" s="3" t="s">
        <v>25</v>
      </c>
      <c r="G27" s="477">
        <v>8998</v>
      </c>
      <c r="H27" s="477">
        <v>-78</v>
      </c>
      <c r="I27" s="415">
        <v>-0.86</v>
      </c>
      <c r="J27" s="415">
        <v>0.43</v>
      </c>
      <c r="K27" s="3" t="s">
        <v>25</v>
      </c>
      <c r="L27" s="477">
        <v>8930</v>
      </c>
      <c r="M27" s="477">
        <v>-68</v>
      </c>
      <c r="N27" s="415">
        <v>-0.76</v>
      </c>
      <c r="O27" s="415">
        <v>0.43</v>
      </c>
      <c r="P27" s="3" t="s">
        <v>25</v>
      </c>
      <c r="Q27" s="477">
        <v>8873</v>
      </c>
      <c r="R27" s="477">
        <v>-57</v>
      </c>
      <c r="S27" s="415">
        <v>-0.64</v>
      </c>
      <c r="T27" s="415">
        <v>0.42</v>
      </c>
      <c r="U27" s="3" t="s">
        <v>25</v>
      </c>
      <c r="V27" s="477">
        <v>8873</v>
      </c>
      <c r="W27" s="477">
        <v>0</v>
      </c>
      <c r="X27" s="415">
        <v>0</v>
      </c>
      <c r="Y27" s="415">
        <v>0.42</v>
      </c>
      <c r="Z27" s="3" t="s">
        <v>25</v>
      </c>
      <c r="AA27" s="477">
        <v>8947</v>
      </c>
      <c r="AB27" s="477">
        <v>74</v>
      </c>
      <c r="AC27" s="415">
        <v>0.83</v>
      </c>
      <c r="AD27" s="415">
        <v>0.42</v>
      </c>
      <c r="AE27" s="3" t="s">
        <v>25</v>
      </c>
      <c r="AF27" s="477">
        <v>8934</v>
      </c>
      <c r="AG27" s="477">
        <v>-13</v>
      </c>
      <c r="AH27" s="415">
        <v>-0.15</v>
      </c>
      <c r="AI27" s="415">
        <v>0.41</v>
      </c>
      <c r="AJ27" s="3" t="s">
        <v>25</v>
      </c>
      <c r="AK27" s="477">
        <v>8940</v>
      </c>
      <c r="AL27" s="477">
        <v>6</v>
      </c>
      <c r="AM27" s="415">
        <v>7.0000000000000007E-2</v>
      </c>
      <c r="AN27" s="415">
        <v>0.41</v>
      </c>
      <c r="AO27" s="3" t="s">
        <v>25</v>
      </c>
      <c r="AP27" s="477">
        <v>8918</v>
      </c>
      <c r="AQ27" s="477">
        <v>-22</v>
      </c>
      <c r="AR27" s="415">
        <v>-0.25</v>
      </c>
      <c r="AS27" s="415">
        <v>0.41</v>
      </c>
      <c r="AT27" s="3" t="s">
        <v>25</v>
      </c>
      <c r="AU27" s="477">
        <v>9005</v>
      </c>
      <c r="AV27" s="477">
        <v>87</v>
      </c>
      <c r="AW27" s="415">
        <v>0.98</v>
      </c>
      <c r="AX27" s="415">
        <v>0.41</v>
      </c>
    </row>
    <row r="28" spans="1:51">
      <c r="A28" s="3" t="s">
        <v>26</v>
      </c>
      <c r="B28" s="479">
        <v>5082</v>
      </c>
      <c r="C28" s="479">
        <v>-37</v>
      </c>
      <c r="D28" s="480">
        <v>-0.72</v>
      </c>
      <c r="E28" s="480">
        <v>0.24</v>
      </c>
      <c r="F28" s="3" t="s">
        <v>26</v>
      </c>
      <c r="G28" s="477">
        <v>4727</v>
      </c>
      <c r="H28" s="477">
        <v>-355</v>
      </c>
      <c r="I28" s="415">
        <v>-6.99</v>
      </c>
      <c r="J28" s="415">
        <v>0.22</v>
      </c>
      <c r="K28" s="3" t="s">
        <v>26</v>
      </c>
      <c r="L28" s="477">
        <v>4805</v>
      </c>
      <c r="M28" s="477">
        <v>78</v>
      </c>
      <c r="N28" s="415">
        <v>1.65</v>
      </c>
      <c r="O28" s="415">
        <v>0.23</v>
      </c>
      <c r="P28" s="3" t="s">
        <v>26</v>
      </c>
      <c r="Q28" s="477">
        <v>4786</v>
      </c>
      <c r="R28" s="477">
        <v>-19</v>
      </c>
      <c r="S28" s="415">
        <v>-0.4</v>
      </c>
      <c r="T28" s="415">
        <v>0.23</v>
      </c>
      <c r="U28" s="3" t="s">
        <v>26</v>
      </c>
      <c r="V28" s="477">
        <v>4848</v>
      </c>
      <c r="W28" s="477">
        <v>62</v>
      </c>
      <c r="X28" s="415">
        <v>1.3</v>
      </c>
      <c r="Y28" s="415">
        <v>0.23</v>
      </c>
      <c r="Z28" s="3" t="s">
        <v>26</v>
      </c>
      <c r="AA28" s="477">
        <v>4757</v>
      </c>
      <c r="AB28" s="477">
        <v>-91</v>
      </c>
      <c r="AC28" s="415">
        <v>-1.88</v>
      </c>
      <c r="AD28" s="415">
        <v>0.22</v>
      </c>
      <c r="AE28" s="3" t="s">
        <v>26</v>
      </c>
      <c r="AF28" s="477">
        <v>4693</v>
      </c>
      <c r="AG28" s="477">
        <v>-64</v>
      </c>
      <c r="AH28" s="415">
        <v>-1.35</v>
      </c>
      <c r="AI28" s="415">
        <v>0.22</v>
      </c>
      <c r="AJ28" s="3" t="s">
        <v>26</v>
      </c>
      <c r="AK28" s="477">
        <v>4743</v>
      </c>
      <c r="AL28" s="477">
        <v>50</v>
      </c>
      <c r="AM28" s="415">
        <v>1.07</v>
      </c>
      <c r="AN28" s="415">
        <v>0.22</v>
      </c>
      <c r="AO28" s="3" t="s">
        <v>26</v>
      </c>
      <c r="AP28" s="477">
        <v>4692</v>
      </c>
      <c r="AQ28" s="477">
        <v>-51</v>
      </c>
      <c r="AR28" s="415">
        <v>-1.08</v>
      </c>
      <c r="AS28" s="415">
        <v>0.22</v>
      </c>
      <c r="AT28" s="3" t="s">
        <v>26</v>
      </c>
      <c r="AU28" s="477">
        <v>4644</v>
      </c>
      <c r="AV28" s="477">
        <v>-48</v>
      </c>
      <c r="AW28" s="415">
        <v>-1.02</v>
      </c>
      <c r="AX28" s="415">
        <v>0.21</v>
      </c>
    </row>
    <row r="29" spans="1:51">
      <c r="A29" s="3" t="s">
        <v>27</v>
      </c>
      <c r="B29" s="479">
        <v>23805</v>
      </c>
      <c r="C29" s="479">
        <v>87</v>
      </c>
      <c r="D29" s="480">
        <v>0.37</v>
      </c>
      <c r="E29" s="480">
        <v>1.1200000000000001</v>
      </c>
      <c r="F29" s="3" t="s">
        <v>27</v>
      </c>
      <c r="G29" s="477">
        <v>23929</v>
      </c>
      <c r="H29" s="477">
        <v>124</v>
      </c>
      <c r="I29" s="415">
        <v>0.52</v>
      </c>
      <c r="J29" s="415">
        <v>1.1399999999999999</v>
      </c>
      <c r="K29" s="3" t="s">
        <v>27</v>
      </c>
      <c r="L29" s="477">
        <v>23893</v>
      </c>
      <c r="M29" s="477">
        <v>-36</v>
      </c>
      <c r="N29" s="415">
        <v>-0.15</v>
      </c>
      <c r="O29" s="415">
        <v>1.1399999999999999</v>
      </c>
      <c r="P29" s="3" t="s">
        <v>27</v>
      </c>
      <c r="Q29" s="477">
        <v>23772</v>
      </c>
      <c r="R29" s="477">
        <v>-121</v>
      </c>
      <c r="S29" s="415">
        <v>-0.51</v>
      </c>
      <c r="T29" s="415">
        <v>1.1299999999999999</v>
      </c>
      <c r="U29" s="3" t="s">
        <v>27</v>
      </c>
      <c r="V29" s="477">
        <v>23812</v>
      </c>
      <c r="W29" s="477">
        <v>40</v>
      </c>
      <c r="X29" s="415">
        <v>0.17</v>
      </c>
      <c r="Y29" s="415">
        <v>1.1299999999999999</v>
      </c>
      <c r="Z29" s="3" t="s">
        <v>27</v>
      </c>
      <c r="AA29" s="477">
        <v>23961</v>
      </c>
      <c r="AB29" s="477">
        <v>149</v>
      </c>
      <c r="AC29" s="415">
        <v>0.63</v>
      </c>
      <c r="AD29" s="415">
        <v>1.1299999999999999</v>
      </c>
      <c r="AE29" s="3" t="s">
        <v>27</v>
      </c>
      <c r="AF29" s="477">
        <v>24134</v>
      </c>
      <c r="AG29" s="477">
        <v>173</v>
      </c>
      <c r="AH29" s="415">
        <v>0.72</v>
      </c>
      <c r="AI29" s="415">
        <v>1.1200000000000001</v>
      </c>
      <c r="AJ29" s="3" t="s">
        <v>27</v>
      </c>
      <c r="AK29" s="477">
        <v>24201</v>
      </c>
      <c r="AL29" s="477">
        <v>67</v>
      </c>
      <c r="AM29" s="415">
        <v>0.28000000000000003</v>
      </c>
      <c r="AN29" s="415">
        <v>1.1100000000000001</v>
      </c>
      <c r="AO29" s="3" t="s">
        <v>27</v>
      </c>
      <c r="AP29" s="477">
        <v>24346</v>
      </c>
      <c r="AQ29" s="477">
        <v>145</v>
      </c>
      <c r="AR29" s="415">
        <v>0.6</v>
      </c>
      <c r="AS29" s="415">
        <v>1.1200000000000001</v>
      </c>
      <c r="AT29" s="3" t="s">
        <v>27</v>
      </c>
      <c r="AU29" s="477">
        <v>24592</v>
      </c>
      <c r="AV29" s="477">
        <v>246</v>
      </c>
      <c r="AW29" s="415">
        <v>1.01</v>
      </c>
      <c r="AX29" s="415">
        <v>1.1299999999999999</v>
      </c>
    </row>
    <row r="30" spans="1:51">
      <c r="A30" s="3" t="s">
        <v>28</v>
      </c>
      <c r="B30" s="479">
        <v>2815</v>
      </c>
      <c r="C30" s="479">
        <v>-33</v>
      </c>
      <c r="D30" s="480">
        <v>-1.1599999999999999</v>
      </c>
      <c r="E30" s="480">
        <v>0.13</v>
      </c>
      <c r="F30" s="3" t="s">
        <v>28</v>
      </c>
      <c r="G30" s="477">
        <v>2775</v>
      </c>
      <c r="H30" s="477">
        <v>-40</v>
      </c>
      <c r="I30" s="415">
        <v>-1.42</v>
      </c>
      <c r="J30" s="415">
        <v>0.13</v>
      </c>
      <c r="K30" s="3" t="s">
        <v>28</v>
      </c>
      <c r="L30" s="477">
        <v>2698</v>
      </c>
      <c r="M30" s="477">
        <v>-77</v>
      </c>
      <c r="N30" s="415">
        <v>-2.77</v>
      </c>
      <c r="O30" s="415">
        <v>0.13</v>
      </c>
      <c r="P30" s="3" t="s">
        <v>28</v>
      </c>
      <c r="Q30" s="477">
        <v>2658</v>
      </c>
      <c r="R30" s="477">
        <v>-40</v>
      </c>
      <c r="S30" s="415">
        <v>-1.48</v>
      </c>
      <c r="T30" s="415">
        <v>0.13</v>
      </c>
      <c r="U30" s="3" t="s">
        <v>28</v>
      </c>
      <c r="V30" s="477">
        <v>2650</v>
      </c>
      <c r="W30" s="477">
        <v>-8</v>
      </c>
      <c r="X30" s="415">
        <v>-0.3</v>
      </c>
      <c r="Y30" s="415">
        <v>0.13</v>
      </c>
      <c r="Z30" s="3" t="s">
        <v>28</v>
      </c>
      <c r="AA30" s="477">
        <v>2670</v>
      </c>
      <c r="AB30" s="477">
        <v>20</v>
      </c>
      <c r="AC30" s="415">
        <v>0.75</v>
      </c>
      <c r="AD30" s="415">
        <v>0.13</v>
      </c>
      <c r="AE30" s="3" t="s">
        <v>28</v>
      </c>
      <c r="AF30" s="477">
        <v>2763</v>
      </c>
      <c r="AG30" s="477">
        <v>93</v>
      </c>
      <c r="AH30" s="415">
        <v>3.48</v>
      </c>
      <c r="AI30" s="415">
        <v>0.13</v>
      </c>
      <c r="AJ30" s="3" t="s">
        <v>28</v>
      </c>
      <c r="AK30" s="477">
        <v>2852</v>
      </c>
      <c r="AL30" s="477">
        <v>89</v>
      </c>
      <c r="AM30" s="415">
        <v>3.22</v>
      </c>
      <c r="AN30" s="415">
        <v>0.13</v>
      </c>
      <c r="AO30" s="3" t="s">
        <v>28</v>
      </c>
      <c r="AP30" s="477">
        <v>2829</v>
      </c>
      <c r="AQ30" s="477">
        <v>-23</v>
      </c>
      <c r="AR30" s="415">
        <v>-0.81</v>
      </c>
      <c r="AS30" s="415">
        <v>0.13</v>
      </c>
      <c r="AT30" s="3" t="s">
        <v>28</v>
      </c>
      <c r="AU30" s="477">
        <v>2813</v>
      </c>
      <c r="AV30" s="477">
        <v>-16</v>
      </c>
      <c r="AW30" s="415">
        <v>-0.56999999999999995</v>
      </c>
      <c r="AX30" s="415">
        <v>0.13</v>
      </c>
    </row>
    <row r="31" spans="1:51">
      <c r="A31" s="3" t="s">
        <v>29</v>
      </c>
      <c r="B31" s="479">
        <v>11078</v>
      </c>
      <c r="C31" s="479">
        <v>174</v>
      </c>
      <c r="D31" s="480">
        <v>1.6</v>
      </c>
      <c r="E31" s="480">
        <v>0.52</v>
      </c>
      <c r="F31" s="3" t="s">
        <v>29</v>
      </c>
      <c r="G31" s="477">
        <v>11097</v>
      </c>
      <c r="H31" s="477">
        <v>19</v>
      </c>
      <c r="I31" s="415">
        <v>0.17</v>
      </c>
      <c r="J31" s="415">
        <v>0.53</v>
      </c>
      <c r="K31" s="3" t="s">
        <v>29</v>
      </c>
      <c r="L31" s="477">
        <v>11107</v>
      </c>
      <c r="M31" s="477">
        <v>10</v>
      </c>
      <c r="N31" s="415">
        <v>0.09</v>
      </c>
      <c r="O31" s="415">
        <v>0.53</v>
      </c>
      <c r="P31" s="3" t="s">
        <v>29</v>
      </c>
      <c r="Q31" s="477">
        <v>11114</v>
      </c>
      <c r="R31" s="477">
        <v>7</v>
      </c>
      <c r="S31" s="415">
        <v>0.06</v>
      </c>
      <c r="T31" s="415">
        <v>0.53</v>
      </c>
      <c r="U31" s="3" t="s">
        <v>29</v>
      </c>
      <c r="V31" s="477">
        <v>11108</v>
      </c>
      <c r="W31" s="477">
        <v>-6</v>
      </c>
      <c r="X31" s="415">
        <v>-0.05</v>
      </c>
      <c r="Y31" s="415">
        <v>0.53</v>
      </c>
      <c r="Z31" s="3" t="s">
        <v>29</v>
      </c>
      <c r="AA31" s="477">
        <v>11203</v>
      </c>
      <c r="AB31" s="477">
        <v>95</v>
      </c>
      <c r="AC31" s="415">
        <v>0.86</v>
      </c>
      <c r="AD31" s="415">
        <v>0.53</v>
      </c>
      <c r="AE31" s="3" t="s">
        <v>29</v>
      </c>
      <c r="AF31" s="477">
        <v>11294</v>
      </c>
      <c r="AG31" s="477">
        <v>91</v>
      </c>
      <c r="AH31" s="415">
        <v>0.81</v>
      </c>
      <c r="AI31" s="415">
        <v>0.52</v>
      </c>
      <c r="AJ31" s="3" t="s">
        <v>29</v>
      </c>
      <c r="AK31" s="477">
        <v>11287</v>
      </c>
      <c r="AL31" s="477">
        <v>-7</v>
      </c>
      <c r="AM31" s="415">
        <v>-0.06</v>
      </c>
      <c r="AN31" s="415">
        <v>0.52</v>
      </c>
      <c r="AO31" s="3" t="s">
        <v>29</v>
      </c>
      <c r="AP31" s="477">
        <v>11326</v>
      </c>
      <c r="AQ31" s="477">
        <v>39</v>
      </c>
      <c r="AR31" s="415">
        <v>0.35</v>
      </c>
      <c r="AS31" s="415">
        <v>0.52</v>
      </c>
      <c r="AT31" s="3" t="s">
        <v>29</v>
      </c>
      <c r="AU31" s="477">
        <v>11359</v>
      </c>
      <c r="AV31" s="477">
        <v>33</v>
      </c>
      <c r="AW31" s="415">
        <v>0.28999999999999998</v>
      </c>
      <c r="AX31" s="415">
        <v>0.52</v>
      </c>
    </row>
    <row r="32" spans="1:51">
      <c r="A32" s="3" t="s">
        <v>30</v>
      </c>
      <c r="B32" s="479">
        <v>9069</v>
      </c>
      <c r="C32" s="479">
        <v>20</v>
      </c>
      <c r="D32" s="480">
        <v>0.22</v>
      </c>
      <c r="E32" s="480">
        <v>0.43</v>
      </c>
      <c r="F32" s="3" t="s">
        <v>30</v>
      </c>
      <c r="G32" s="477">
        <v>9026</v>
      </c>
      <c r="H32" s="477">
        <v>-43</v>
      </c>
      <c r="I32" s="415">
        <v>-0.47</v>
      </c>
      <c r="J32" s="415">
        <v>0.43</v>
      </c>
      <c r="K32" s="3" t="s">
        <v>30</v>
      </c>
      <c r="L32" s="477">
        <v>9026</v>
      </c>
      <c r="M32" s="477">
        <v>0</v>
      </c>
      <c r="N32" s="415">
        <v>0</v>
      </c>
      <c r="O32" s="415">
        <v>0.43</v>
      </c>
      <c r="P32" s="3" t="s">
        <v>30</v>
      </c>
      <c r="Q32" s="477">
        <v>8969</v>
      </c>
      <c r="R32" s="477">
        <v>-57</v>
      </c>
      <c r="S32" s="415">
        <v>-0.63</v>
      </c>
      <c r="T32" s="415">
        <v>0.43</v>
      </c>
      <c r="U32" s="3" t="s">
        <v>30</v>
      </c>
      <c r="V32" s="477">
        <v>8969</v>
      </c>
      <c r="W32" s="477">
        <v>0</v>
      </c>
      <c r="X32" s="415">
        <v>0</v>
      </c>
      <c r="Y32" s="415">
        <v>0.43</v>
      </c>
      <c r="Z32" s="3" t="s">
        <v>30</v>
      </c>
      <c r="AA32" s="477">
        <v>9040</v>
      </c>
      <c r="AB32" s="477">
        <v>71</v>
      </c>
      <c r="AC32" s="415">
        <v>0.79</v>
      </c>
      <c r="AD32" s="415">
        <v>0.42</v>
      </c>
      <c r="AE32" s="3" t="s">
        <v>30</v>
      </c>
      <c r="AF32" s="477">
        <v>9185</v>
      </c>
      <c r="AG32" s="477">
        <v>145</v>
      </c>
      <c r="AH32" s="415">
        <v>1.6</v>
      </c>
      <c r="AI32" s="415">
        <v>0.43</v>
      </c>
      <c r="AJ32" s="3" t="s">
        <v>30</v>
      </c>
      <c r="AK32" s="477">
        <v>9158</v>
      </c>
      <c r="AL32" s="477">
        <v>-27</v>
      </c>
      <c r="AM32" s="415">
        <v>-0.28999999999999998</v>
      </c>
      <c r="AN32" s="415">
        <v>0.42</v>
      </c>
      <c r="AO32" s="3" t="s">
        <v>30</v>
      </c>
      <c r="AP32" s="477">
        <v>9161</v>
      </c>
      <c r="AQ32" s="477">
        <v>3</v>
      </c>
      <c r="AR32" s="415">
        <v>0.03</v>
      </c>
      <c r="AS32" s="415">
        <v>0.42</v>
      </c>
      <c r="AT32" s="3" t="s">
        <v>30</v>
      </c>
      <c r="AU32" s="477">
        <v>9170</v>
      </c>
      <c r="AV32" s="477">
        <v>9</v>
      </c>
      <c r="AW32" s="415">
        <v>0.1</v>
      </c>
      <c r="AX32" s="415">
        <v>0.42</v>
      </c>
    </row>
    <row r="33" spans="1:50">
      <c r="A33" s="3" t="s">
        <v>31</v>
      </c>
      <c r="B33" s="479">
        <v>1804</v>
      </c>
      <c r="C33" s="479">
        <v>-21</v>
      </c>
      <c r="D33" s="480">
        <v>-1.1499999999999999</v>
      </c>
      <c r="E33" s="480">
        <v>0.09</v>
      </c>
      <c r="F33" s="3" t="s">
        <v>31</v>
      </c>
      <c r="G33" s="477">
        <v>1715</v>
      </c>
      <c r="H33" s="477">
        <v>-89</v>
      </c>
      <c r="I33" s="415">
        <v>-4.93</v>
      </c>
      <c r="J33" s="415">
        <v>0.08</v>
      </c>
      <c r="K33" s="3" t="s">
        <v>31</v>
      </c>
      <c r="L33" s="477">
        <v>1671</v>
      </c>
      <c r="M33" s="477">
        <v>-44</v>
      </c>
      <c r="N33" s="415">
        <v>-2.57</v>
      </c>
      <c r="O33" s="415">
        <v>0.08</v>
      </c>
      <c r="P33" s="3" t="s">
        <v>31</v>
      </c>
      <c r="Q33" s="477">
        <v>1630</v>
      </c>
      <c r="R33" s="477">
        <v>-41</v>
      </c>
      <c r="S33" s="415">
        <v>-2.4500000000000002</v>
      </c>
      <c r="T33" s="415">
        <v>0.08</v>
      </c>
      <c r="U33" s="3" t="s">
        <v>31</v>
      </c>
      <c r="V33" s="477">
        <v>1615</v>
      </c>
      <c r="W33" s="477">
        <v>-15</v>
      </c>
      <c r="X33" s="415">
        <v>-0.92</v>
      </c>
      <c r="Y33" s="415">
        <v>0.08</v>
      </c>
      <c r="Z33" s="3" t="s">
        <v>31</v>
      </c>
      <c r="AA33" s="477">
        <v>1645</v>
      </c>
      <c r="AB33" s="477">
        <v>30</v>
      </c>
      <c r="AC33" s="415">
        <v>1.86</v>
      </c>
      <c r="AD33" s="415">
        <v>0.08</v>
      </c>
      <c r="AE33" s="3" t="s">
        <v>31</v>
      </c>
      <c r="AF33" s="477">
        <v>1667</v>
      </c>
      <c r="AG33" s="477">
        <v>22</v>
      </c>
      <c r="AH33" s="415">
        <v>1.34</v>
      </c>
      <c r="AI33" s="415">
        <v>0.08</v>
      </c>
      <c r="AJ33" s="3" t="s">
        <v>31</v>
      </c>
      <c r="AK33" s="477">
        <v>1715</v>
      </c>
      <c r="AL33" s="477">
        <v>48</v>
      </c>
      <c r="AM33" s="415">
        <v>2.88</v>
      </c>
      <c r="AN33" s="415">
        <v>0.08</v>
      </c>
      <c r="AO33" s="3" t="s">
        <v>31</v>
      </c>
      <c r="AP33" s="477">
        <v>1789</v>
      </c>
      <c r="AQ33" s="477">
        <v>74</v>
      </c>
      <c r="AR33" s="415">
        <v>4.3099999999999996</v>
      </c>
      <c r="AS33" s="415">
        <v>0.08</v>
      </c>
      <c r="AT33" s="3" t="s">
        <v>31</v>
      </c>
      <c r="AU33" s="477">
        <v>1767</v>
      </c>
      <c r="AV33" s="477">
        <v>-22</v>
      </c>
      <c r="AW33" s="415">
        <v>-1.23</v>
      </c>
      <c r="AX33" s="415">
        <v>0.08</v>
      </c>
    </row>
    <row r="34" spans="1:50">
      <c r="A34" s="4" t="s">
        <v>0</v>
      </c>
      <c r="B34" s="5">
        <v>897582</v>
      </c>
      <c r="C34" s="5">
        <v>-1098</v>
      </c>
      <c r="D34" s="481">
        <v>-0.12</v>
      </c>
      <c r="E34" s="481">
        <v>42.37</v>
      </c>
      <c r="F34" s="4" t="s">
        <v>0</v>
      </c>
      <c r="G34" s="5">
        <v>889936</v>
      </c>
      <c r="H34" s="5">
        <v>-7646</v>
      </c>
      <c r="I34" s="481">
        <v>-0.85</v>
      </c>
      <c r="J34" s="481">
        <v>42.28</v>
      </c>
      <c r="K34" s="4" t="s">
        <v>0</v>
      </c>
      <c r="L34" s="5">
        <v>888184</v>
      </c>
      <c r="M34" s="5">
        <v>-1752</v>
      </c>
      <c r="N34" s="481">
        <v>-0.2</v>
      </c>
      <c r="O34" s="481">
        <v>42.29</v>
      </c>
      <c r="P34" s="4" t="s">
        <v>0</v>
      </c>
      <c r="Q34" s="5">
        <v>891111</v>
      </c>
      <c r="R34" s="5">
        <v>2927</v>
      </c>
      <c r="S34" s="481">
        <v>0.33</v>
      </c>
      <c r="T34" s="481">
        <v>42.4</v>
      </c>
      <c r="U34" s="4" t="s">
        <v>0</v>
      </c>
      <c r="V34" s="5">
        <v>894636</v>
      </c>
      <c r="W34" s="5">
        <v>3525</v>
      </c>
      <c r="X34" s="481">
        <v>0.4</v>
      </c>
      <c r="Y34" s="481">
        <v>42.44</v>
      </c>
      <c r="Z34" s="4" t="s">
        <v>0</v>
      </c>
      <c r="AA34" s="5">
        <v>904713</v>
      </c>
      <c r="AB34" s="5">
        <v>10077</v>
      </c>
      <c r="AC34" s="481">
        <v>1.1299999999999999</v>
      </c>
      <c r="AD34" s="481">
        <v>42.52</v>
      </c>
      <c r="AE34" s="4" t="s">
        <v>0</v>
      </c>
      <c r="AF34" s="5">
        <v>917841</v>
      </c>
      <c r="AG34" s="5">
        <v>13128</v>
      </c>
      <c r="AH34" s="481">
        <v>1.45</v>
      </c>
      <c r="AI34" s="481">
        <v>42.62</v>
      </c>
      <c r="AJ34" s="4" t="s">
        <v>0</v>
      </c>
      <c r="AK34" s="5">
        <v>928604</v>
      </c>
      <c r="AL34" s="5">
        <v>10763</v>
      </c>
      <c r="AM34" s="481">
        <v>1.17</v>
      </c>
      <c r="AN34" s="481">
        <v>42.68</v>
      </c>
      <c r="AO34" s="4" t="s">
        <v>0</v>
      </c>
      <c r="AP34" s="5">
        <v>927993</v>
      </c>
      <c r="AQ34" s="5">
        <v>-611</v>
      </c>
      <c r="AR34" s="481">
        <v>-7.0000000000000007E-2</v>
      </c>
      <c r="AS34" s="481">
        <v>42.71</v>
      </c>
      <c r="AT34" s="4" t="s">
        <v>0</v>
      </c>
      <c r="AU34" s="5">
        <v>931646</v>
      </c>
      <c r="AV34" s="5">
        <v>3653</v>
      </c>
      <c r="AW34" s="481">
        <v>0.39</v>
      </c>
      <c r="AX34" s="481">
        <v>42.78</v>
      </c>
    </row>
    <row r="37" spans="1:50">
      <c r="C37" s="8"/>
    </row>
    <row r="38" spans="1:50">
      <c r="C38" s="8"/>
    </row>
    <row r="39" spans="1:50">
      <c r="A39" s="8" t="s">
        <v>42</v>
      </c>
      <c r="B39" s="8"/>
    </row>
    <row r="40" spans="1:50">
      <c r="A40" s="8" t="s">
        <v>41</v>
      </c>
      <c r="B40" s="8"/>
    </row>
  </sheetData>
  <sheetProtection algorithmName="SHA-512" hashValue="yYLGyATMmkXH+SIeCqmw+5TZlgxGUu/ImANPKzGbsyc4hcF1ZnPaITA7+vutMcwM1xl4nrEQ4sVZqxJxV4uP9A==" saltValue="TFC3RCBeu05vN0wsPwM4eQ==" spinCount="100000"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0" zoomScaleNormal="80" workbookViewId="0">
      <selection sqref="A1:J1"/>
    </sheetView>
  </sheetViews>
  <sheetFormatPr baseColWidth="10" defaultRowHeight="15"/>
  <cols>
    <col min="1" max="1" width="23.5703125" style="305" customWidth="1"/>
    <col min="2" max="2" width="13" style="305" customWidth="1"/>
    <col min="3" max="3" width="13.5703125" style="305" bestFit="1" customWidth="1"/>
    <col min="4" max="7" width="11.42578125" style="305"/>
    <col min="8" max="8" width="12.85546875" style="305" bestFit="1" customWidth="1"/>
    <col min="9" max="9" width="12.85546875" style="305" customWidth="1"/>
    <col min="10" max="10" width="11.42578125" style="305"/>
  </cols>
  <sheetData>
    <row r="1" spans="1:10">
      <c r="A1" s="574" t="s">
        <v>389</v>
      </c>
      <c r="B1" s="574"/>
      <c r="C1" s="574"/>
      <c r="D1" s="574"/>
      <c r="E1" s="574"/>
      <c r="F1" s="574"/>
      <c r="G1" s="574"/>
      <c r="H1" s="574"/>
      <c r="I1" s="574"/>
      <c r="J1" s="574"/>
    </row>
    <row r="2" spans="1:10">
      <c r="A2" s="288"/>
      <c r="B2" s="9" t="s">
        <v>530</v>
      </c>
      <c r="C2" s="288"/>
      <c r="D2" s="288"/>
      <c r="E2" s="288"/>
      <c r="F2" s="288"/>
      <c r="G2" s="288"/>
      <c r="H2" s="288"/>
      <c r="I2" s="288"/>
      <c r="J2" s="288"/>
    </row>
    <row r="3" spans="1:10">
      <c r="A3" s="310"/>
      <c r="B3" s="288"/>
      <c r="C3" s="288"/>
      <c r="D3" s="288"/>
      <c r="E3" s="288"/>
      <c r="F3" s="288"/>
      <c r="G3" s="288"/>
      <c r="H3" s="288"/>
      <c r="I3" s="288"/>
      <c r="J3" s="288"/>
    </row>
    <row r="4" spans="1:10">
      <c r="A4" s="310"/>
      <c r="B4" s="288" t="s">
        <v>46</v>
      </c>
      <c r="C4" s="288" t="s">
        <v>46</v>
      </c>
      <c r="D4" s="288" t="s">
        <v>46</v>
      </c>
      <c r="E4" s="288"/>
      <c r="F4" s="288"/>
      <c r="G4" s="288"/>
      <c r="H4" s="288"/>
      <c r="I4" s="288"/>
      <c r="J4" s="288"/>
    </row>
    <row r="5" spans="1:10">
      <c r="A5" s="289" t="s">
        <v>44</v>
      </c>
      <c r="B5" s="288"/>
      <c r="C5" s="482" t="s">
        <v>756</v>
      </c>
      <c r="D5" s="290"/>
      <c r="E5" s="288"/>
      <c r="F5" s="290" t="s">
        <v>45</v>
      </c>
      <c r="G5" s="291"/>
      <c r="H5" s="288"/>
      <c r="I5" s="482" t="s">
        <v>756</v>
      </c>
      <c r="J5" s="290"/>
    </row>
    <row r="6" spans="1:10">
      <c r="A6" s="288"/>
      <c r="B6" s="288"/>
      <c r="C6" s="292" t="s">
        <v>46</v>
      </c>
      <c r="D6" s="288"/>
      <c r="E6" s="288"/>
      <c r="F6" s="288"/>
      <c r="G6" s="288"/>
      <c r="H6" s="288"/>
      <c r="I6" s="292"/>
      <c r="J6" s="288"/>
    </row>
    <row r="7" spans="1:10">
      <c r="A7" s="292" t="s">
        <v>46</v>
      </c>
      <c r="B7" s="290" t="s">
        <v>47</v>
      </c>
      <c r="C7" s="293" t="s">
        <v>48</v>
      </c>
      <c r="D7" s="294"/>
      <c r="E7" s="288"/>
      <c r="F7" s="292" t="s">
        <v>46</v>
      </c>
      <c r="G7" s="288"/>
      <c r="H7" s="290" t="s">
        <v>47</v>
      </c>
      <c r="I7" s="293" t="s">
        <v>48</v>
      </c>
      <c r="J7" s="294"/>
    </row>
    <row r="8" spans="1:10">
      <c r="A8" s="288"/>
      <c r="B8" s="295" t="s">
        <v>49</v>
      </c>
      <c r="C8" s="293" t="s">
        <v>50</v>
      </c>
      <c r="D8" s="295" t="s">
        <v>51</v>
      </c>
      <c r="E8" s="288"/>
      <c r="F8" s="288"/>
      <c r="G8" s="288"/>
      <c r="H8" s="295" t="s">
        <v>49</v>
      </c>
      <c r="I8" s="293" t="s">
        <v>50</v>
      </c>
      <c r="J8" s="295" t="s">
        <v>51</v>
      </c>
    </row>
    <row r="9" spans="1:10">
      <c r="A9" s="288"/>
      <c r="B9" s="296"/>
      <c r="C9" s="288"/>
      <c r="D9" s="288"/>
      <c r="E9" s="288"/>
      <c r="F9" s="288"/>
      <c r="G9" s="288"/>
      <c r="H9" s="288"/>
      <c r="I9" s="288"/>
      <c r="J9" s="288"/>
    </row>
    <row r="10" spans="1:10">
      <c r="A10" s="297" t="s">
        <v>52</v>
      </c>
      <c r="B10" s="330">
        <v>336372</v>
      </c>
      <c r="C10" s="330">
        <v>314614</v>
      </c>
      <c r="D10" s="331">
        <v>6.915776157450082E-2</v>
      </c>
      <c r="E10" s="288"/>
      <c r="F10" s="298"/>
      <c r="G10" s="297" t="s">
        <v>53</v>
      </c>
      <c r="H10" s="330">
        <v>23375</v>
      </c>
      <c r="I10" s="330">
        <v>17258</v>
      </c>
      <c r="J10" s="331">
        <v>0.35444431567968476</v>
      </c>
    </row>
    <row r="11" spans="1:10">
      <c r="A11" s="297" t="s">
        <v>54</v>
      </c>
      <c r="B11" s="330">
        <v>1992149</v>
      </c>
      <c r="C11" s="330">
        <v>1966490</v>
      </c>
      <c r="D11" s="331">
        <v>1.3048121271910866E-2</v>
      </c>
      <c r="E11" s="288"/>
      <c r="F11" s="332" t="s">
        <v>617</v>
      </c>
      <c r="G11" s="297" t="s">
        <v>55</v>
      </c>
      <c r="H11" s="330">
        <v>48882</v>
      </c>
      <c r="I11" s="330">
        <v>49475</v>
      </c>
      <c r="J11" s="331">
        <v>-1.1985851440121273E-2</v>
      </c>
    </row>
    <row r="12" spans="1:10">
      <c r="A12" s="297" t="s">
        <v>56</v>
      </c>
      <c r="B12" s="333">
        <v>76.650000000000006</v>
      </c>
      <c r="C12" s="333">
        <v>75.47</v>
      </c>
      <c r="D12" s="334">
        <v>1.1800000000000068</v>
      </c>
      <c r="E12" s="288"/>
      <c r="F12" s="335"/>
      <c r="G12" s="297" t="s">
        <v>56</v>
      </c>
      <c r="H12" s="333">
        <v>61.56</v>
      </c>
      <c r="I12" s="333">
        <v>66.42</v>
      </c>
      <c r="J12" s="334">
        <v>-4.8599999999999994</v>
      </c>
    </row>
    <row r="13" spans="1:10">
      <c r="A13" s="297" t="s">
        <v>57</v>
      </c>
      <c r="B13" s="333">
        <v>5.92</v>
      </c>
      <c r="C13" s="333">
        <v>6.25</v>
      </c>
      <c r="D13" s="334">
        <v>-0.33000000000000007</v>
      </c>
      <c r="E13" s="288"/>
      <c r="F13" s="336"/>
      <c r="G13" s="337" t="s">
        <v>670</v>
      </c>
      <c r="H13" s="338">
        <v>2.0912085561497324</v>
      </c>
      <c r="I13" s="338">
        <v>2.866786417893151</v>
      </c>
      <c r="J13" s="339">
        <v>-0.77557786174341858</v>
      </c>
    </row>
    <row r="14" spans="1:10">
      <c r="A14" s="297"/>
      <c r="B14" s="340"/>
      <c r="C14" s="340"/>
      <c r="D14" s="334"/>
      <c r="E14" s="288"/>
      <c r="F14" s="335"/>
      <c r="G14" s="297" t="s">
        <v>53</v>
      </c>
      <c r="H14" s="330">
        <v>3400</v>
      </c>
      <c r="I14" s="330">
        <v>3987</v>
      </c>
      <c r="J14" s="331">
        <v>-0.14722849260095311</v>
      </c>
    </row>
    <row r="15" spans="1:10">
      <c r="A15" s="297" t="s">
        <v>58</v>
      </c>
      <c r="B15" s="330">
        <v>99616</v>
      </c>
      <c r="C15" s="330">
        <v>91810</v>
      </c>
      <c r="D15" s="331">
        <v>8.502341792833025E-2</v>
      </c>
      <c r="E15" s="288"/>
      <c r="F15" s="332" t="s">
        <v>618</v>
      </c>
      <c r="G15" s="297" t="s">
        <v>55</v>
      </c>
      <c r="H15" s="330">
        <v>11976</v>
      </c>
      <c r="I15" s="330">
        <v>13096</v>
      </c>
      <c r="J15" s="331">
        <v>-8.5522296884544893E-2</v>
      </c>
    </row>
    <row r="16" spans="1:10">
      <c r="A16" s="297" t="s">
        <v>54</v>
      </c>
      <c r="B16" s="330">
        <v>717648</v>
      </c>
      <c r="C16" s="330">
        <v>608882</v>
      </c>
      <c r="D16" s="331">
        <v>0.17863231299332219</v>
      </c>
      <c r="E16" s="288" t="s">
        <v>46</v>
      </c>
      <c r="F16" s="332"/>
      <c r="G16" s="297" t="s">
        <v>56</v>
      </c>
      <c r="H16" s="333">
        <v>43.96</v>
      </c>
      <c r="I16" s="333">
        <v>53.04</v>
      </c>
      <c r="J16" s="334">
        <v>-9.0799999999999983</v>
      </c>
    </row>
    <row r="17" spans="1:10">
      <c r="A17" s="297" t="s">
        <v>56</v>
      </c>
      <c r="B17" s="333">
        <v>59.54</v>
      </c>
      <c r="C17" s="333">
        <v>53.62</v>
      </c>
      <c r="D17" s="334">
        <v>5.9200000000000017</v>
      </c>
      <c r="E17" s="288" t="s">
        <v>46</v>
      </c>
      <c r="F17" s="336"/>
      <c r="G17" s="337" t="s">
        <v>670</v>
      </c>
      <c r="H17" s="338">
        <v>3.5223529411764707</v>
      </c>
      <c r="I17" s="338">
        <v>3.2846751943817405</v>
      </c>
      <c r="J17" s="339">
        <v>0.23767774679473019</v>
      </c>
    </row>
    <row r="18" spans="1:10">
      <c r="A18" s="297" t="s">
        <v>57</v>
      </c>
      <c r="B18" s="333">
        <v>7.2</v>
      </c>
      <c r="C18" s="333">
        <v>6.63</v>
      </c>
      <c r="D18" s="334">
        <v>0.57000000000000028</v>
      </c>
      <c r="E18" s="288" t="s">
        <v>46</v>
      </c>
      <c r="F18" s="332"/>
      <c r="G18" s="297" t="s">
        <v>53</v>
      </c>
      <c r="H18" s="330">
        <v>77203</v>
      </c>
      <c r="I18" s="330">
        <v>68808</v>
      </c>
      <c r="J18" s="331">
        <v>0.12200616207417742</v>
      </c>
    </row>
    <row r="19" spans="1:10">
      <c r="A19" s="297"/>
      <c r="B19" s="340"/>
      <c r="C19" s="340"/>
      <c r="D19" s="334"/>
      <c r="E19" s="288" t="s">
        <v>46</v>
      </c>
      <c r="F19" s="332" t="s">
        <v>619</v>
      </c>
      <c r="G19" s="297" t="s">
        <v>55</v>
      </c>
      <c r="H19" s="330">
        <v>440527</v>
      </c>
      <c r="I19" s="330">
        <v>411775</v>
      </c>
      <c r="J19" s="331">
        <v>6.9824540100783192E-2</v>
      </c>
    </row>
    <row r="20" spans="1:10">
      <c r="A20" s="297" t="s">
        <v>59</v>
      </c>
      <c r="B20" s="330">
        <v>435988</v>
      </c>
      <c r="C20" s="330">
        <v>406424</v>
      </c>
      <c r="D20" s="331">
        <v>7.2741767218471351E-2</v>
      </c>
      <c r="E20" s="288" t="s">
        <v>46</v>
      </c>
      <c r="F20" s="332" t="s">
        <v>46</v>
      </c>
      <c r="G20" s="297" t="s">
        <v>56</v>
      </c>
      <c r="H20" s="333">
        <v>65.14</v>
      </c>
      <c r="I20" s="333">
        <v>62.59</v>
      </c>
      <c r="J20" s="334">
        <v>2.5499999999999972</v>
      </c>
    </row>
    <row r="21" spans="1:10">
      <c r="A21" s="297" t="s">
        <v>54</v>
      </c>
      <c r="B21" s="330">
        <v>2709797</v>
      </c>
      <c r="C21" s="330">
        <v>2575372</v>
      </c>
      <c r="D21" s="331">
        <v>5.2196342897259114E-2</v>
      </c>
      <c r="E21" s="288" t="s">
        <v>46</v>
      </c>
      <c r="F21" s="336"/>
      <c r="G21" s="337" t="s">
        <v>670</v>
      </c>
      <c r="H21" s="338">
        <v>5.7060865510407623</v>
      </c>
      <c r="I21" s="338">
        <v>5.9844058830368558</v>
      </c>
      <c r="J21" s="339">
        <v>-0.27831933199609349</v>
      </c>
    </row>
    <row r="22" spans="1:10">
      <c r="A22" s="297" t="s">
        <v>56</v>
      </c>
      <c r="B22" s="333">
        <v>71.23</v>
      </c>
      <c r="C22" s="333">
        <v>68.84</v>
      </c>
      <c r="D22" s="334">
        <v>2.3900000000000006</v>
      </c>
      <c r="E22" s="288" t="s">
        <v>46</v>
      </c>
      <c r="F22" s="332"/>
      <c r="G22" s="297" t="s">
        <v>53</v>
      </c>
      <c r="H22" s="330">
        <v>332010</v>
      </c>
      <c r="I22" s="330">
        <v>316371</v>
      </c>
      <c r="J22" s="331">
        <v>4.9432470106299253E-2</v>
      </c>
    </row>
    <row r="23" spans="1:10">
      <c r="A23" s="297" t="s">
        <v>57</v>
      </c>
      <c r="B23" s="333">
        <v>6.22</v>
      </c>
      <c r="C23" s="333">
        <v>6.34</v>
      </c>
      <c r="D23" s="334">
        <v>-0.12000000000000011</v>
      </c>
      <c r="E23" s="288" t="s">
        <v>46</v>
      </c>
      <c r="F23" s="332" t="s">
        <v>60</v>
      </c>
      <c r="G23" s="297" t="s">
        <v>55</v>
      </c>
      <c r="H23" s="330">
        <v>2208412</v>
      </c>
      <c r="I23" s="330">
        <v>2101026</v>
      </c>
      <c r="J23" s="331">
        <v>5.1111218994910106E-2</v>
      </c>
    </row>
    <row r="24" spans="1:10">
      <c r="A24" s="288"/>
      <c r="B24" s="288"/>
      <c r="C24" s="288"/>
      <c r="D24" s="288"/>
      <c r="E24" s="288"/>
      <c r="F24" s="332"/>
      <c r="G24" s="297" t="s">
        <v>56</v>
      </c>
      <c r="H24" s="333">
        <v>73.09</v>
      </c>
      <c r="I24" s="333">
        <v>70.41</v>
      </c>
      <c r="J24" s="334">
        <v>2.6800000000000068</v>
      </c>
    </row>
    <row r="25" spans="1:10">
      <c r="A25" s="288"/>
      <c r="B25" s="288"/>
      <c r="C25" s="288"/>
      <c r="D25" s="288"/>
      <c r="E25" s="288" t="s">
        <v>46</v>
      </c>
      <c r="F25" s="341"/>
      <c r="G25" s="342" t="s">
        <v>670</v>
      </c>
      <c r="H25" s="333">
        <v>6.6516430228005179</v>
      </c>
      <c r="I25" s="333">
        <v>6.6410195624757007</v>
      </c>
      <c r="J25" s="334">
        <v>1.0623460324817202E-2</v>
      </c>
    </row>
    <row r="26" spans="1:10">
      <c r="A26" s="299" t="s">
        <v>61</v>
      </c>
      <c r="B26" s="299"/>
      <c r="C26" s="288"/>
      <c r="D26" s="288"/>
      <c r="E26" s="288"/>
      <c r="F26" s="292" t="s">
        <v>46</v>
      </c>
      <c r="G26" s="288"/>
      <c r="H26" s="288"/>
      <c r="I26" s="288"/>
      <c r="J26" s="288"/>
    </row>
    <row r="27" spans="1:10">
      <c r="A27" s="288"/>
      <c r="B27" s="292" t="s">
        <v>46</v>
      </c>
      <c r="C27" s="292" t="s">
        <v>46</v>
      </c>
      <c r="D27" s="288"/>
      <c r="E27" s="288"/>
      <c r="F27" s="292"/>
      <c r="G27" s="329"/>
      <c r="H27" s="329"/>
      <c r="I27" s="329"/>
      <c r="J27" s="329"/>
    </row>
    <row r="28" spans="1:10">
      <c r="A28" s="288"/>
      <c r="B28" s="290" t="s">
        <v>47</v>
      </c>
      <c r="C28" s="293" t="s">
        <v>48</v>
      </c>
      <c r="D28" s="294" t="s">
        <v>62</v>
      </c>
      <c r="E28" s="288"/>
      <c r="F28" s="288"/>
      <c r="G28" s="329"/>
      <c r="H28" s="329"/>
      <c r="I28" s="329"/>
      <c r="J28" s="329"/>
    </row>
    <row r="29" spans="1:10">
      <c r="A29" s="292" t="s">
        <v>46</v>
      </c>
      <c r="B29" s="295" t="s">
        <v>49</v>
      </c>
      <c r="C29" s="293" t="s">
        <v>50</v>
      </c>
      <c r="D29" s="295" t="s">
        <v>51</v>
      </c>
      <c r="E29" s="288"/>
      <c r="F29" s="288"/>
      <c r="G29" s="329"/>
      <c r="H29" s="329"/>
      <c r="I29" s="329"/>
      <c r="J29" s="329"/>
    </row>
    <row r="30" spans="1:10">
      <c r="A30" s="296"/>
      <c r="B30" s="288"/>
      <c r="C30" s="288"/>
      <c r="D30" s="288"/>
      <c r="E30" s="288"/>
      <c r="F30" s="288"/>
      <c r="G30" s="288"/>
      <c r="H30" s="288"/>
      <c r="I30" s="288"/>
      <c r="J30" s="288"/>
    </row>
    <row r="31" spans="1:10">
      <c r="A31" s="297" t="s">
        <v>63</v>
      </c>
      <c r="B31" s="330">
        <v>106119</v>
      </c>
      <c r="C31" s="330">
        <v>96286</v>
      </c>
      <c r="D31" s="334">
        <v>10.212284236545292</v>
      </c>
      <c r="E31" s="288"/>
      <c r="F31" s="288"/>
      <c r="G31" s="318"/>
      <c r="H31" s="319"/>
      <c r="I31" s="318"/>
      <c r="J31" s="320"/>
    </row>
    <row r="32" spans="1:10">
      <c r="A32" s="297" t="s">
        <v>64</v>
      </c>
      <c r="B32" s="330">
        <v>145838</v>
      </c>
      <c r="C32" s="330">
        <v>139776</v>
      </c>
      <c r="D32" s="334">
        <v>4.3369391025641022</v>
      </c>
      <c r="E32" s="288"/>
      <c r="F32" s="288"/>
      <c r="G32" s="288"/>
      <c r="H32" s="321"/>
      <c r="I32" s="288"/>
      <c r="J32" s="288"/>
    </row>
    <row r="33" spans="1:11">
      <c r="A33" s="297" t="s">
        <v>65</v>
      </c>
      <c r="B33" s="330">
        <v>38711</v>
      </c>
      <c r="C33" s="330">
        <v>33721</v>
      </c>
      <c r="D33" s="334">
        <v>14.797900418137067</v>
      </c>
      <c r="E33" s="288"/>
      <c r="F33" s="288"/>
      <c r="G33" s="301"/>
      <c r="H33" s="302"/>
      <c r="I33" s="302"/>
      <c r="J33" s="322"/>
    </row>
    <row r="34" spans="1:11">
      <c r="A34" s="297" t="s">
        <v>66</v>
      </c>
      <c r="B34" s="330">
        <v>13179</v>
      </c>
      <c r="C34" s="330">
        <v>14631</v>
      </c>
      <c r="D34" s="334">
        <v>-9.9241336887430798</v>
      </c>
      <c r="E34" s="288"/>
      <c r="F34" s="288"/>
      <c r="G34" s="301"/>
      <c r="H34" s="302"/>
      <c r="I34" s="302"/>
      <c r="J34" s="322"/>
    </row>
    <row r="35" spans="1:11">
      <c r="A35" s="297" t="s">
        <v>67</v>
      </c>
      <c r="B35" s="330">
        <v>20429</v>
      </c>
      <c r="C35" s="330">
        <v>18014</v>
      </c>
      <c r="D35" s="334">
        <v>13.406239591428889</v>
      </c>
      <c r="E35" s="288"/>
      <c r="F35" s="288"/>
      <c r="G35" s="301"/>
      <c r="H35" s="322"/>
      <c r="I35" s="322"/>
      <c r="J35" s="322"/>
    </row>
    <row r="36" spans="1:11">
      <c r="A36" s="297" t="s">
        <v>68</v>
      </c>
      <c r="B36" s="330">
        <v>12990</v>
      </c>
      <c r="C36" s="330">
        <v>12089</v>
      </c>
      <c r="D36" s="334">
        <v>7.4530564976424856</v>
      </c>
      <c r="E36" s="288"/>
      <c r="F36" s="288"/>
      <c r="G36" s="301"/>
      <c r="H36" s="322"/>
      <c r="I36" s="322"/>
      <c r="J36" s="322"/>
    </row>
    <row r="37" spans="1:11">
      <c r="A37" s="297" t="s">
        <v>69</v>
      </c>
      <c r="B37" s="330">
        <v>16607</v>
      </c>
      <c r="C37" s="330">
        <v>14281</v>
      </c>
      <c r="D37" s="334">
        <v>16.287374833695122</v>
      </c>
      <c r="E37" s="288"/>
      <c r="F37" s="288"/>
      <c r="G37" s="301"/>
      <c r="H37" s="311"/>
      <c r="I37" s="288"/>
      <c r="J37" s="288"/>
    </row>
    <row r="38" spans="1:11" s="64" customFormat="1">
      <c r="A38" s="343" t="s">
        <v>70</v>
      </c>
      <c r="B38" s="330">
        <v>14973</v>
      </c>
      <c r="C38" s="330">
        <v>13608</v>
      </c>
      <c r="D38" s="334">
        <v>10.030864197530864</v>
      </c>
      <c r="E38" s="288"/>
      <c r="F38" s="288"/>
      <c r="G38" s="288"/>
      <c r="H38" s="288"/>
      <c r="I38" s="288"/>
      <c r="J38" s="288"/>
    </row>
    <row r="39" spans="1:11" s="285" customFormat="1">
      <c r="A39" s="303"/>
      <c r="B39" s="330"/>
      <c r="C39" s="302"/>
      <c r="D39" s="300"/>
      <c r="E39" s="288"/>
      <c r="F39" s="288"/>
      <c r="G39" s="288"/>
      <c r="H39" s="288"/>
      <c r="I39" s="288"/>
      <c r="J39" s="288"/>
    </row>
    <row r="40" spans="1:11" s="285" customFormat="1">
      <c r="A40" s="303"/>
      <c r="B40" s="302"/>
      <c r="C40" s="302"/>
      <c r="D40" s="300"/>
      <c r="E40" s="288"/>
      <c r="F40" s="288"/>
      <c r="G40" s="288"/>
      <c r="H40" s="288"/>
      <c r="I40" s="288"/>
      <c r="J40" s="288"/>
    </row>
    <row r="41" spans="1:11" ht="15" customHeight="1">
      <c r="A41" s="304"/>
      <c r="B41" s="575" t="s">
        <v>606</v>
      </c>
      <c r="C41" s="575"/>
      <c r="D41" s="575"/>
      <c r="E41" s="575"/>
      <c r="F41" s="575"/>
      <c r="G41" s="575"/>
      <c r="H41" s="575"/>
      <c r="I41" s="575"/>
      <c r="J41" s="575"/>
      <c r="K41" s="575"/>
    </row>
    <row r="42" spans="1:11">
      <c r="B42" s="575"/>
      <c r="C42" s="575"/>
      <c r="D42" s="575"/>
      <c r="E42" s="575"/>
      <c r="F42" s="575"/>
      <c r="G42" s="575"/>
      <c r="H42" s="575"/>
      <c r="I42" s="575"/>
      <c r="J42" s="575"/>
      <c r="K42" s="575"/>
    </row>
    <row r="43" spans="1:11">
      <c r="B43" s="575"/>
      <c r="C43" s="575"/>
      <c r="D43" s="575"/>
      <c r="E43" s="575"/>
      <c r="F43" s="575"/>
      <c r="G43" s="575"/>
      <c r="H43" s="575"/>
      <c r="I43" s="575"/>
      <c r="J43" s="575"/>
      <c r="K43" s="575"/>
    </row>
    <row r="44" spans="1:11">
      <c r="B44" s="575"/>
      <c r="C44" s="575"/>
      <c r="D44" s="575"/>
      <c r="E44" s="575"/>
      <c r="F44" s="575"/>
      <c r="G44" s="575"/>
      <c r="H44" s="575"/>
      <c r="I44" s="575"/>
      <c r="J44" s="575"/>
      <c r="K44" s="575"/>
    </row>
    <row r="45" spans="1:11">
      <c r="B45" s="575"/>
      <c r="C45" s="575"/>
      <c r="D45" s="575"/>
      <c r="E45" s="575"/>
      <c r="F45" s="575"/>
      <c r="G45" s="575"/>
      <c r="H45" s="575"/>
      <c r="I45" s="575"/>
      <c r="J45" s="575"/>
      <c r="K45" s="575"/>
    </row>
    <row r="46" spans="1:11">
      <c r="B46" s="575"/>
      <c r="C46" s="575"/>
      <c r="D46" s="575"/>
      <c r="E46" s="575"/>
      <c r="F46" s="575"/>
      <c r="G46" s="575"/>
      <c r="H46" s="575"/>
      <c r="I46" s="575"/>
      <c r="J46" s="575"/>
      <c r="K46" s="575"/>
    </row>
    <row r="47" spans="1:11">
      <c r="B47" s="575"/>
      <c r="C47" s="575"/>
      <c r="D47" s="575"/>
      <c r="E47" s="575"/>
      <c r="F47" s="575"/>
      <c r="G47" s="575"/>
      <c r="H47" s="575"/>
      <c r="I47" s="575"/>
      <c r="J47" s="575"/>
      <c r="K47" s="575"/>
    </row>
    <row r="48" spans="1:11">
      <c r="B48" s="575"/>
      <c r="C48" s="575"/>
      <c r="D48" s="575"/>
      <c r="E48" s="575"/>
      <c r="F48" s="575"/>
      <c r="G48" s="575"/>
      <c r="H48" s="575"/>
      <c r="I48" s="575"/>
      <c r="J48" s="575"/>
      <c r="K48" s="575"/>
    </row>
    <row r="49" spans="2:11">
      <c r="B49" s="575"/>
      <c r="C49" s="575"/>
      <c r="D49" s="575"/>
      <c r="E49" s="575"/>
      <c r="F49" s="575"/>
      <c r="G49" s="575"/>
      <c r="H49" s="575"/>
      <c r="I49" s="575"/>
      <c r="J49" s="575"/>
      <c r="K49" s="575"/>
    </row>
    <row r="50" spans="2:11">
      <c r="B50" s="14" t="s">
        <v>38</v>
      </c>
      <c r="C50" s="14" t="s">
        <v>40</v>
      </c>
    </row>
    <row r="51" spans="2:11">
      <c r="B51" s="14" t="s">
        <v>39</v>
      </c>
      <c r="C51" s="14" t="s">
        <v>40</v>
      </c>
    </row>
  </sheetData>
  <sheetProtection algorithmName="SHA-512" hashValue="FOO1L87bCH/4LQUrnPVgB+sTjUAIU9qds7T9C9GNrssPlghgRxPDdOWjbndq3rkc7jg1iZwUItgo5Abdx2V1EQ==" saltValue="XlJIMETvTWVtYqspGojehg=="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sqref="A1:AC1"/>
    </sheetView>
  </sheetViews>
  <sheetFormatPr baseColWidth="10" defaultRowHeight="15"/>
  <cols>
    <col min="1" max="1" width="14.42578125" style="550" customWidth="1"/>
    <col min="2" max="2" width="11.7109375" style="550" customWidth="1"/>
    <col min="3" max="7" width="12.7109375" style="550" customWidth="1"/>
    <col min="8" max="8" width="12.7109375" style="554" customWidth="1"/>
    <col min="9" max="26" width="12.7109375" style="550" customWidth="1"/>
    <col min="27" max="29" width="9.5703125" style="550" bestFit="1" customWidth="1"/>
    <col min="31" max="32" width="11.42578125" customWidth="1"/>
    <col min="33" max="33" width="12.42578125" bestFit="1" customWidth="1"/>
  </cols>
  <sheetData>
    <row r="1" spans="1:36">
      <c r="A1" s="577" t="s">
        <v>571</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7"/>
      <c r="AC1" s="577"/>
    </row>
    <row r="2" spans="1:36" ht="15" customHeight="1">
      <c r="A2" s="549"/>
      <c r="B2" s="578" t="s">
        <v>59</v>
      </c>
      <c r="C2" s="578"/>
      <c r="D2" s="578"/>
      <c r="E2" s="578"/>
      <c r="F2" s="578"/>
      <c r="G2" s="578"/>
      <c r="H2" s="578"/>
      <c r="I2" s="578" t="s">
        <v>54</v>
      </c>
      <c r="J2" s="578"/>
      <c r="K2" s="578"/>
      <c r="L2" s="578"/>
      <c r="M2" s="578"/>
      <c r="N2" s="578"/>
      <c r="O2" s="578"/>
      <c r="P2" s="578" t="s">
        <v>71</v>
      </c>
      <c r="Q2" s="578"/>
      <c r="R2" s="578"/>
      <c r="S2" s="578"/>
      <c r="T2" s="578"/>
      <c r="U2" s="578"/>
      <c r="V2" s="578"/>
      <c r="W2" s="578" t="s">
        <v>57</v>
      </c>
      <c r="X2" s="578"/>
      <c r="Y2" s="578"/>
      <c r="Z2" s="578"/>
      <c r="AA2" s="578"/>
      <c r="AB2" s="578"/>
      <c r="AC2" s="578"/>
    </row>
    <row r="3" spans="1:36" ht="15" customHeight="1">
      <c r="A3" s="549" t="s">
        <v>47</v>
      </c>
      <c r="B3" s="83">
        <v>2020</v>
      </c>
      <c r="C3" s="11">
        <v>2021</v>
      </c>
      <c r="D3" s="83">
        <v>2022</v>
      </c>
      <c r="E3" s="11">
        <v>2023</v>
      </c>
      <c r="F3" s="12" t="s">
        <v>570</v>
      </c>
      <c r="G3" s="12" t="s">
        <v>671</v>
      </c>
      <c r="H3" s="551" t="s">
        <v>733</v>
      </c>
      <c r="I3" s="83">
        <v>2020</v>
      </c>
      <c r="J3" s="11">
        <v>2021</v>
      </c>
      <c r="K3" s="83">
        <v>2022</v>
      </c>
      <c r="L3" s="11">
        <v>2023</v>
      </c>
      <c r="M3" s="12" t="s">
        <v>734</v>
      </c>
      <c r="N3" s="12" t="s">
        <v>671</v>
      </c>
      <c r="O3" s="12" t="s">
        <v>733</v>
      </c>
      <c r="P3" s="83">
        <v>2020</v>
      </c>
      <c r="Q3" s="11">
        <v>2021</v>
      </c>
      <c r="R3" s="83">
        <v>2022</v>
      </c>
      <c r="S3" s="11">
        <v>2023</v>
      </c>
      <c r="T3" s="12" t="s">
        <v>672</v>
      </c>
      <c r="U3" s="12" t="s">
        <v>673</v>
      </c>
      <c r="V3" s="12" t="s">
        <v>735</v>
      </c>
      <c r="W3" s="83">
        <v>2020</v>
      </c>
      <c r="X3" s="11">
        <v>2021</v>
      </c>
      <c r="Y3" s="83">
        <v>2022</v>
      </c>
      <c r="Z3" s="11">
        <v>2023</v>
      </c>
      <c r="AA3" s="12" t="s">
        <v>672</v>
      </c>
      <c r="AB3" s="12" t="s">
        <v>673</v>
      </c>
      <c r="AC3" s="12" t="s">
        <v>735</v>
      </c>
      <c r="AE3" s="576" t="s">
        <v>605</v>
      </c>
      <c r="AF3" s="576"/>
      <c r="AG3" s="576"/>
      <c r="AH3" s="576"/>
      <c r="AI3" s="576"/>
      <c r="AJ3" s="576"/>
    </row>
    <row r="4" spans="1:36">
      <c r="A4" s="84" t="s">
        <v>72</v>
      </c>
      <c r="B4" s="179">
        <v>456593</v>
      </c>
      <c r="C4" s="179">
        <v>53566</v>
      </c>
      <c r="D4" s="179">
        <v>253428</v>
      </c>
      <c r="E4" s="179">
        <v>369672</v>
      </c>
      <c r="F4" s="180">
        <f t="shared" ref="F4:G6" si="0">((C4-B4)/B4)*100</f>
        <v>-88.268326496464027</v>
      </c>
      <c r="G4" s="180">
        <f t="shared" si="0"/>
        <v>373.11354217227347</v>
      </c>
      <c r="H4" s="552">
        <v>45.868649083763437</v>
      </c>
      <c r="I4" s="179">
        <v>3671749</v>
      </c>
      <c r="J4" s="179">
        <v>253061</v>
      </c>
      <c r="K4" s="179">
        <v>1876995</v>
      </c>
      <c r="L4" s="179">
        <v>2756791</v>
      </c>
      <c r="M4" s="180">
        <f t="shared" ref="M4:N5" si="1">((J4-I4)/I4)*100</f>
        <v>-93.107889455406678</v>
      </c>
      <c r="N4" s="180">
        <f t="shared" si="1"/>
        <v>641.71642410327945</v>
      </c>
      <c r="O4" s="180">
        <v>46.872580907248022</v>
      </c>
      <c r="P4" s="181">
        <v>66.47</v>
      </c>
      <c r="Q4" s="181">
        <v>15.36</v>
      </c>
      <c r="R4" s="181">
        <v>53.2</v>
      </c>
      <c r="S4" s="181">
        <v>69.7</v>
      </c>
      <c r="T4" s="180">
        <f>Q4-P4</f>
        <v>-51.11</v>
      </c>
      <c r="U4" s="180">
        <f>R4-Q4</f>
        <v>37.840000000000003</v>
      </c>
      <c r="V4" s="180">
        <v>16.5</v>
      </c>
      <c r="W4" s="181">
        <v>8.0399999999999991</v>
      </c>
      <c r="X4" s="181">
        <v>4.72</v>
      </c>
      <c r="Y4" s="181">
        <v>7.41</v>
      </c>
      <c r="Z4" s="181">
        <v>7.46</v>
      </c>
      <c r="AA4" s="181">
        <f>X4-W4</f>
        <v>-3.3199999999999994</v>
      </c>
      <c r="AB4" s="181">
        <f>Y4-X4</f>
        <v>2.6900000000000004</v>
      </c>
      <c r="AC4" s="181">
        <v>4.9999999999999822E-2</v>
      </c>
      <c r="AD4" s="246"/>
      <c r="AE4" s="576"/>
      <c r="AF4" s="576"/>
      <c r="AG4" s="576"/>
      <c r="AH4" s="576"/>
      <c r="AI4" s="576"/>
      <c r="AJ4" s="576"/>
    </row>
    <row r="5" spans="1:36">
      <c r="A5" s="84" t="s">
        <v>73</v>
      </c>
      <c r="B5" s="179">
        <v>480425</v>
      </c>
      <c r="C5" s="179">
        <v>61600</v>
      </c>
      <c r="D5" s="179">
        <v>323103</v>
      </c>
      <c r="E5" s="179">
        <v>371781</v>
      </c>
      <c r="F5" s="180">
        <f t="shared" si="0"/>
        <v>-87.178019461934738</v>
      </c>
      <c r="G5" s="180">
        <f t="shared" si="0"/>
        <v>424.51785714285711</v>
      </c>
      <c r="H5" s="552">
        <v>15.065783976007651</v>
      </c>
      <c r="I5" s="179">
        <v>3525167</v>
      </c>
      <c r="J5" s="179">
        <v>248236</v>
      </c>
      <c r="K5" s="179">
        <v>2070779</v>
      </c>
      <c r="L5" s="179">
        <v>2389627</v>
      </c>
      <c r="M5" s="180">
        <f t="shared" si="1"/>
        <v>-92.958177584210901</v>
      </c>
      <c r="N5" s="180">
        <f t="shared" si="1"/>
        <v>734.19769896388925</v>
      </c>
      <c r="O5" s="180">
        <v>15.397490509610151</v>
      </c>
      <c r="P5" s="181">
        <v>68.22</v>
      </c>
      <c r="Q5" s="181">
        <v>20.23</v>
      </c>
      <c r="R5" s="181">
        <v>64.92</v>
      </c>
      <c r="S5" s="181">
        <v>67.14</v>
      </c>
      <c r="T5" s="180">
        <f t="shared" ref="T5:T15" si="2">Q5-P5</f>
        <v>-47.989999999999995</v>
      </c>
      <c r="U5" s="180">
        <f>R5-Q5</f>
        <v>44.69</v>
      </c>
      <c r="V5" s="180">
        <v>2.2199999999999989</v>
      </c>
      <c r="W5" s="181">
        <v>7.34</v>
      </c>
      <c r="X5" s="181">
        <v>4.03</v>
      </c>
      <c r="Y5" s="181">
        <v>6.41</v>
      </c>
      <c r="Z5" s="181">
        <v>6.43</v>
      </c>
      <c r="AA5" s="181">
        <f t="shared" ref="AA5:AA15" si="3">X5-W5</f>
        <v>-3.3099999999999996</v>
      </c>
      <c r="AB5" s="181">
        <f>Y5-X5</f>
        <v>2.38</v>
      </c>
      <c r="AC5" s="181">
        <v>1.9999999999999574E-2</v>
      </c>
      <c r="AD5" s="246"/>
      <c r="AE5" s="576"/>
      <c r="AF5" s="576"/>
      <c r="AG5" s="576"/>
      <c r="AH5" s="576"/>
      <c r="AI5" s="576"/>
      <c r="AJ5" s="576"/>
    </row>
    <row r="6" spans="1:36">
      <c r="A6" s="84" t="s">
        <v>74</v>
      </c>
      <c r="B6" s="179">
        <v>183869</v>
      </c>
      <c r="C6" s="179">
        <v>78821</v>
      </c>
      <c r="D6" s="179">
        <v>354116</v>
      </c>
      <c r="E6" s="179">
        <v>418360</v>
      </c>
      <c r="F6" s="180">
        <f t="shared" si="0"/>
        <v>-57.131979833468392</v>
      </c>
      <c r="G6" s="180">
        <f t="shared" si="0"/>
        <v>349.26605853769934</v>
      </c>
      <c r="H6" s="552">
        <v>18.142077737238647</v>
      </c>
      <c r="I6" s="179">
        <v>1606420</v>
      </c>
      <c r="J6" s="179">
        <v>325585</v>
      </c>
      <c r="K6" s="179">
        <v>2395706</v>
      </c>
      <c r="L6" s="179">
        <v>2937734</v>
      </c>
      <c r="M6" s="180">
        <f>((J6-I6)/I6)*100</f>
        <v>-79.732261799529397</v>
      </c>
      <c r="N6" s="180">
        <f>((K6-J6)/J6)*100</f>
        <v>635.81583918178058</v>
      </c>
      <c r="O6" s="180">
        <v>22.624979859799158</v>
      </c>
      <c r="P6" s="182">
        <v>34.673684201438128</v>
      </c>
      <c r="Q6" s="181">
        <v>23.33</v>
      </c>
      <c r="R6" s="181">
        <v>67.540000000000006</v>
      </c>
      <c r="S6" s="181">
        <v>74.56</v>
      </c>
      <c r="T6" s="180">
        <f t="shared" si="2"/>
        <v>-11.34368420143813</v>
      </c>
      <c r="U6" s="180">
        <f>R6-Q6</f>
        <v>44.210000000000008</v>
      </c>
      <c r="V6" s="180">
        <v>7.019999999999996</v>
      </c>
      <c r="W6" s="181">
        <v>8.74</v>
      </c>
      <c r="X6" s="181">
        <v>4.13</v>
      </c>
      <c r="Y6" s="181">
        <v>6.77</v>
      </c>
      <c r="Z6" s="181">
        <v>7.02</v>
      </c>
      <c r="AA6" s="181">
        <f t="shared" si="3"/>
        <v>-4.6100000000000003</v>
      </c>
      <c r="AB6" s="181">
        <f>Y6-X6</f>
        <v>2.6399999999999997</v>
      </c>
      <c r="AC6" s="181">
        <v>0.25</v>
      </c>
      <c r="AD6" s="246"/>
      <c r="AE6" s="576"/>
      <c r="AF6" s="576"/>
      <c r="AG6" s="576"/>
      <c r="AH6" s="576"/>
      <c r="AI6" s="576"/>
      <c r="AJ6" s="576"/>
    </row>
    <row r="7" spans="1:36">
      <c r="A7" s="84" t="s">
        <v>75</v>
      </c>
      <c r="B7" s="306" t="s">
        <v>95</v>
      </c>
      <c r="C7" s="179">
        <v>94957</v>
      </c>
      <c r="D7" s="179">
        <v>406424</v>
      </c>
      <c r="E7" s="179">
        <v>435988</v>
      </c>
      <c r="F7" s="306" t="s">
        <v>95</v>
      </c>
      <c r="G7" s="306" t="s">
        <v>95</v>
      </c>
      <c r="H7" s="552">
        <v>7.27</v>
      </c>
      <c r="I7" s="306" t="s">
        <v>95</v>
      </c>
      <c r="J7" s="306">
        <v>378866</v>
      </c>
      <c r="K7" s="179">
        <v>2575372</v>
      </c>
      <c r="L7" s="179">
        <v>2709797</v>
      </c>
      <c r="M7" s="306" t="s">
        <v>95</v>
      </c>
      <c r="N7" s="306" t="s">
        <v>95</v>
      </c>
      <c r="O7" s="180">
        <v>5.22</v>
      </c>
      <c r="P7" s="488" t="s">
        <v>95</v>
      </c>
      <c r="Q7" s="489">
        <v>26.7</v>
      </c>
      <c r="R7" s="181">
        <v>68.84</v>
      </c>
      <c r="S7" s="181">
        <v>71.23</v>
      </c>
      <c r="T7" s="306" t="s">
        <v>95</v>
      </c>
      <c r="U7" s="306" t="s">
        <v>95</v>
      </c>
      <c r="V7" s="180">
        <v>2.39</v>
      </c>
      <c r="W7" s="488" t="s">
        <v>95</v>
      </c>
      <c r="X7" s="489">
        <v>3.99</v>
      </c>
      <c r="Y7" s="181">
        <v>6.34</v>
      </c>
      <c r="Z7" s="181">
        <v>6.22</v>
      </c>
      <c r="AA7" s="306" t="s">
        <v>95</v>
      </c>
      <c r="AB7" s="306" t="s">
        <v>95</v>
      </c>
      <c r="AC7" s="181">
        <v>-0.12</v>
      </c>
      <c r="AD7" s="246"/>
      <c r="AE7" s="576"/>
      <c r="AF7" s="576"/>
      <c r="AG7" s="576"/>
      <c r="AH7" s="576"/>
      <c r="AI7" s="576"/>
      <c r="AJ7" s="576"/>
    </row>
    <row r="8" spans="1:36">
      <c r="A8" s="84" t="s">
        <v>76</v>
      </c>
      <c r="B8" s="306" t="s">
        <v>95</v>
      </c>
      <c r="C8" s="179">
        <v>116337</v>
      </c>
      <c r="D8" s="179">
        <v>387980</v>
      </c>
      <c r="E8" s="179"/>
      <c r="F8" s="306" t="s">
        <v>95</v>
      </c>
      <c r="G8" s="306" t="s">
        <v>95</v>
      </c>
      <c r="H8" s="553"/>
      <c r="I8" s="306" t="s">
        <v>95</v>
      </c>
      <c r="J8" s="306">
        <v>467656</v>
      </c>
      <c r="K8" s="179">
        <v>2413872</v>
      </c>
      <c r="L8" s="179"/>
      <c r="M8" s="306" t="s">
        <v>95</v>
      </c>
      <c r="N8" s="306" t="s">
        <v>95</v>
      </c>
      <c r="O8" s="306"/>
      <c r="P8" s="488" t="s">
        <v>95</v>
      </c>
      <c r="Q8" s="489">
        <v>31.24</v>
      </c>
      <c r="R8" s="181">
        <v>61.741746719060409</v>
      </c>
      <c r="S8" s="181"/>
      <c r="T8" s="306" t="s">
        <v>95</v>
      </c>
      <c r="U8" s="306" t="s">
        <v>95</v>
      </c>
      <c r="V8" s="306"/>
      <c r="W8" s="488" t="s">
        <v>95</v>
      </c>
      <c r="X8" s="489">
        <v>4.0199999999999996</v>
      </c>
      <c r="Y8" s="181">
        <v>6.2216402907366355</v>
      </c>
      <c r="Z8" s="181"/>
      <c r="AA8" s="306" t="s">
        <v>95</v>
      </c>
      <c r="AB8" s="306" t="s">
        <v>95</v>
      </c>
      <c r="AC8" s="306"/>
      <c r="AD8" s="246"/>
      <c r="AE8" s="576"/>
      <c r="AF8" s="576"/>
      <c r="AG8" s="576"/>
      <c r="AH8" s="576"/>
      <c r="AI8" s="576"/>
      <c r="AJ8" s="576"/>
    </row>
    <row r="9" spans="1:36">
      <c r="A9" s="84" t="s">
        <v>77</v>
      </c>
      <c r="B9" s="306" t="s">
        <v>95</v>
      </c>
      <c r="C9" s="179">
        <v>151737</v>
      </c>
      <c r="D9" s="179">
        <v>388451</v>
      </c>
      <c r="E9" s="179"/>
      <c r="F9" s="306" t="s">
        <v>95</v>
      </c>
      <c r="G9" s="306" t="s">
        <v>95</v>
      </c>
      <c r="H9" s="553"/>
      <c r="I9" s="306" t="s">
        <v>95</v>
      </c>
      <c r="J9" s="306">
        <v>663886</v>
      </c>
      <c r="K9" s="179">
        <v>2439491</v>
      </c>
      <c r="L9" s="179"/>
      <c r="M9" s="306" t="s">
        <v>95</v>
      </c>
      <c r="N9" s="306" t="s">
        <v>95</v>
      </c>
      <c r="O9" s="306"/>
      <c r="P9" s="488" t="s">
        <v>95</v>
      </c>
      <c r="Q9" s="489">
        <v>33.380000000000003</v>
      </c>
      <c r="R9" s="181">
        <v>64.33</v>
      </c>
      <c r="S9" s="181"/>
      <c r="T9" s="306" t="s">
        <v>95</v>
      </c>
      <c r="U9" s="306" t="s">
        <v>95</v>
      </c>
      <c r="V9" s="306"/>
      <c r="W9" s="488" t="s">
        <v>95</v>
      </c>
      <c r="X9" s="489">
        <v>4.38</v>
      </c>
      <c r="Y9" s="181">
        <v>6.28</v>
      </c>
      <c r="Z9" s="181"/>
      <c r="AA9" s="306" t="s">
        <v>95</v>
      </c>
      <c r="AB9" s="306" t="s">
        <v>95</v>
      </c>
      <c r="AC9" s="306"/>
      <c r="AD9" s="246"/>
      <c r="AE9" s="576"/>
      <c r="AF9" s="576"/>
      <c r="AG9" s="576"/>
      <c r="AH9" s="576"/>
      <c r="AI9" s="576"/>
      <c r="AJ9" s="576"/>
    </row>
    <row r="10" spans="1:36">
      <c r="A10" s="84" t="s">
        <v>78</v>
      </c>
      <c r="B10" s="179">
        <v>106729</v>
      </c>
      <c r="C10" s="179">
        <v>231574</v>
      </c>
      <c r="D10" s="179">
        <v>457129</v>
      </c>
      <c r="E10" s="179"/>
      <c r="F10" s="180">
        <f t="shared" ref="F10:G15" si="4">((C10-B10)/B10)*100</f>
        <v>116.97383091755755</v>
      </c>
      <c r="G10" s="180">
        <f t="shared" si="4"/>
        <v>97.400830835931501</v>
      </c>
      <c r="H10" s="552"/>
      <c r="I10" s="179">
        <v>463154</v>
      </c>
      <c r="J10" s="179">
        <v>1188881</v>
      </c>
      <c r="K10" s="179">
        <v>3007366</v>
      </c>
      <c r="L10" s="179"/>
      <c r="M10" s="180">
        <f t="shared" ref="M10:M15" si="5">((J10-I10)/I10)*100</f>
        <v>156.69237445860341</v>
      </c>
      <c r="N10" s="180">
        <f t="shared" ref="N10:N15" si="6">((K10-J10)/J10)*100</f>
        <v>152.95769719593466</v>
      </c>
      <c r="O10" s="180"/>
      <c r="P10" s="181">
        <v>25.35</v>
      </c>
      <c r="Q10" s="181">
        <v>44.57</v>
      </c>
      <c r="R10" s="181">
        <v>76.67</v>
      </c>
      <c r="S10" s="181"/>
      <c r="T10" s="180">
        <f t="shared" si="2"/>
        <v>19.22</v>
      </c>
      <c r="U10" s="180">
        <f t="shared" ref="U10:U15" si="7">R10-Q10</f>
        <v>32.1</v>
      </c>
      <c r="V10" s="180"/>
      <c r="W10" s="181">
        <v>4.34</v>
      </c>
      <c r="X10" s="181">
        <v>5.13</v>
      </c>
      <c r="Y10" s="181">
        <v>6.58</v>
      </c>
      <c r="Z10" s="181"/>
      <c r="AA10" s="181">
        <f t="shared" si="3"/>
        <v>0.79</v>
      </c>
      <c r="AB10" s="181">
        <f t="shared" ref="AB10:AB15" si="8">Y10-X10</f>
        <v>1.4500000000000002</v>
      </c>
      <c r="AC10" s="181"/>
      <c r="AD10" s="246"/>
      <c r="AE10" s="576"/>
      <c r="AF10" s="576"/>
      <c r="AG10" s="576"/>
      <c r="AH10" s="576"/>
      <c r="AI10" s="576"/>
      <c r="AJ10" s="576"/>
    </row>
    <row r="11" spans="1:36">
      <c r="A11" s="84" t="s">
        <v>79</v>
      </c>
      <c r="B11" s="179">
        <v>168422</v>
      </c>
      <c r="C11" s="179">
        <v>314509</v>
      </c>
      <c r="D11" s="179">
        <v>443543</v>
      </c>
      <c r="E11" s="179"/>
      <c r="F11" s="180">
        <f t="shared" si="4"/>
        <v>86.738668344990558</v>
      </c>
      <c r="G11" s="180">
        <f t="shared" si="4"/>
        <v>41.027124819957457</v>
      </c>
      <c r="H11" s="552"/>
      <c r="I11" s="179">
        <v>806665</v>
      </c>
      <c r="J11" s="179">
        <v>1755838</v>
      </c>
      <c r="K11" s="179">
        <v>3074078</v>
      </c>
      <c r="L11" s="179"/>
      <c r="M11" s="180">
        <f t="shared" si="5"/>
        <v>117.66631749239151</v>
      </c>
      <c r="N11" s="180">
        <f t="shared" si="6"/>
        <v>75.077541322149315</v>
      </c>
      <c r="O11" s="180"/>
      <c r="P11" s="181">
        <v>39.86</v>
      </c>
      <c r="Q11" s="181">
        <v>58.94</v>
      </c>
      <c r="R11" s="181">
        <v>78.349999999999994</v>
      </c>
      <c r="S11" s="181"/>
      <c r="T11" s="180">
        <f t="shared" si="2"/>
        <v>19.079999999999998</v>
      </c>
      <c r="U11" s="180">
        <f t="shared" si="7"/>
        <v>19.409999999999997</v>
      </c>
      <c r="V11" s="180"/>
      <c r="W11" s="181">
        <v>4.79</v>
      </c>
      <c r="X11" s="181">
        <v>5.58</v>
      </c>
      <c r="Y11" s="181">
        <v>6.93</v>
      </c>
      <c r="Z11" s="181"/>
      <c r="AA11" s="181">
        <f t="shared" si="3"/>
        <v>0.79</v>
      </c>
      <c r="AB11" s="181">
        <f t="shared" si="8"/>
        <v>1.3499999999999996</v>
      </c>
      <c r="AC11" s="181"/>
      <c r="AD11" s="246"/>
      <c r="AE11" s="576"/>
      <c r="AF11" s="576"/>
      <c r="AG11" s="576"/>
      <c r="AH11" s="576"/>
      <c r="AI11" s="576"/>
      <c r="AJ11" s="576"/>
    </row>
    <row r="12" spans="1:36">
      <c r="A12" s="84" t="s">
        <v>80</v>
      </c>
      <c r="B12" s="179">
        <v>128582</v>
      </c>
      <c r="C12" s="179">
        <v>280395</v>
      </c>
      <c r="D12" s="179">
        <v>393540</v>
      </c>
      <c r="E12" s="179"/>
      <c r="F12" s="180">
        <f t="shared" si="4"/>
        <v>118.06707004090775</v>
      </c>
      <c r="G12" s="180">
        <f t="shared" si="4"/>
        <v>40.352003423741508</v>
      </c>
      <c r="H12" s="552"/>
      <c r="I12" s="179">
        <v>534743</v>
      </c>
      <c r="J12" s="179">
        <v>1758516</v>
      </c>
      <c r="K12" s="179">
        <v>2625689</v>
      </c>
      <c r="L12" s="179"/>
      <c r="M12" s="180">
        <f t="shared" si="5"/>
        <v>228.85255159955341</v>
      </c>
      <c r="N12" s="180">
        <f t="shared" si="6"/>
        <v>49.312772815260139</v>
      </c>
      <c r="O12" s="180"/>
      <c r="P12" s="181">
        <v>26.28</v>
      </c>
      <c r="Q12" s="181">
        <v>58.35</v>
      </c>
      <c r="R12" s="181">
        <v>69.16</v>
      </c>
      <c r="S12" s="181"/>
      <c r="T12" s="180">
        <f t="shared" si="2"/>
        <v>32.07</v>
      </c>
      <c r="U12" s="180">
        <f t="shared" si="7"/>
        <v>10.809999999999995</v>
      </c>
      <c r="V12" s="180"/>
      <c r="W12" s="181">
        <v>4.16</v>
      </c>
      <c r="X12" s="181">
        <v>6.27</v>
      </c>
      <c r="Y12" s="181">
        <v>6.67</v>
      </c>
      <c r="Z12" s="181"/>
      <c r="AA12" s="181">
        <f t="shared" si="3"/>
        <v>2.1099999999999994</v>
      </c>
      <c r="AB12" s="181">
        <f t="shared" si="8"/>
        <v>0.40000000000000036</v>
      </c>
      <c r="AC12" s="181"/>
      <c r="AD12" s="246"/>
      <c r="AE12" s="576"/>
      <c r="AF12" s="576"/>
      <c r="AG12" s="576"/>
      <c r="AH12" s="576"/>
      <c r="AI12" s="576"/>
      <c r="AJ12" s="576"/>
    </row>
    <row r="13" spans="1:36">
      <c r="A13" s="84" t="s">
        <v>81</v>
      </c>
      <c r="B13" s="179">
        <v>120141</v>
      </c>
      <c r="C13" s="179">
        <v>359960</v>
      </c>
      <c r="D13" s="179">
        <v>431401</v>
      </c>
      <c r="E13" s="179"/>
      <c r="F13" s="180">
        <f t="shared" si="4"/>
        <v>199.61461948876737</v>
      </c>
      <c r="G13" s="180">
        <f t="shared" si="4"/>
        <v>19.846927436381819</v>
      </c>
      <c r="H13" s="552"/>
      <c r="I13" s="179">
        <v>413433</v>
      </c>
      <c r="J13" s="179">
        <v>2165724</v>
      </c>
      <c r="K13" s="179">
        <v>2788371</v>
      </c>
      <c r="L13" s="179"/>
      <c r="M13" s="180">
        <f t="shared" si="5"/>
        <v>423.83917103859636</v>
      </c>
      <c r="N13" s="180">
        <f t="shared" si="6"/>
        <v>28.75006233481275</v>
      </c>
      <c r="O13" s="180"/>
      <c r="P13" s="181">
        <v>19.23</v>
      </c>
      <c r="Q13" s="181">
        <v>64.72</v>
      </c>
      <c r="R13" s="181">
        <v>70.84</v>
      </c>
      <c r="S13" s="181"/>
      <c r="T13" s="180">
        <f t="shared" si="2"/>
        <v>45.489999999999995</v>
      </c>
      <c r="U13" s="180">
        <f t="shared" si="7"/>
        <v>6.1200000000000045</v>
      </c>
      <c r="V13" s="180"/>
      <c r="W13" s="181">
        <v>3.44</v>
      </c>
      <c r="X13" s="181">
        <v>6.02</v>
      </c>
      <c r="Y13" s="181">
        <v>6.46</v>
      </c>
      <c r="Z13" s="181"/>
      <c r="AA13" s="181">
        <f t="shared" si="3"/>
        <v>2.5799999999999996</v>
      </c>
      <c r="AB13" s="181">
        <f t="shared" si="8"/>
        <v>0.44000000000000039</v>
      </c>
      <c r="AC13" s="181"/>
      <c r="AD13" s="246"/>
      <c r="AE13" s="576"/>
      <c r="AF13" s="576"/>
      <c r="AG13" s="576"/>
      <c r="AH13" s="576"/>
      <c r="AI13" s="576"/>
      <c r="AJ13" s="576"/>
    </row>
    <row r="14" spans="1:36">
      <c r="A14" s="84" t="s">
        <v>82</v>
      </c>
      <c r="B14" s="179">
        <v>83774</v>
      </c>
      <c r="C14" s="179">
        <v>315502</v>
      </c>
      <c r="D14" s="179">
        <v>386194</v>
      </c>
      <c r="E14" s="179"/>
      <c r="F14" s="180">
        <f t="shared" si="4"/>
        <v>276.61088165779358</v>
      </c>
      <c r="G14" s="180">
        <f t="shared" si="4"/>
        <v>22.406197108100741</v>
      </c>
      <c r="H14" s="552"/>
      <c r="I14" s="179">
        <v>436995</v>
      </c>
      <c r="J14" s="179">
        <v>2129877</v>
      </c>
      <c r="K14" s="179">
        <v>2644919</v>
      </c>
      <c r="L14" s="179"/>
      <c r="M14" s="180">
        <f t="shared" si="5"/>
        <v>387.39161775306354</v>
      </c>
      <c r="N14" s="180">
        <f t="shared" si="6"/>
        <v>24.181771999040318</v>
      </c>
      <c r="O14" s="180"/>
      <c r="P14" s="181">
        <v>21.61</v>
      </c>
      <c r="Q14" s="181">
        <v>64.39</v>
      </c>
      <c r="R14" s="181">
        <v>68.959999999999994</v>
      </c>
      <c r="S14" s="181"/>
      <c r="T14" s="180">
        <f t="shared" si="2"/>
        <v>42.78</v>
      </c>
      <c r="U14" s="180">
        <f t="shared" si="7"/>
        <v>4.5699999999999932</v>
      </c>
      <c r="V14" s="180"/>
      <c r="W14" s="181">
        <v>5.22</v>
      </c>
      <c r="X14" s="181">
        <v>6.75</v>
      </c>
      <c r="Y14" s="181">
        <v>6.85</v>
      </c>
      <c r="Z14" s="181"/>
      <c r="AA14" s="181">
        <f t="shared" si="3"/>
        <v>1.5300000000000002</v>
      </c>
      <c r="AB14" s="181">
        <f t="shared" si="8"/>
        <v>9.9999999999999645E-2</v>
      </c>
      <c r="AC14" s="181"/>
      <c r="AD14" s="246"/>
      <c r="AE14" s="576"/>
      <c r="AF14" s="576"/>
      <c r="AG14" s="576"/>
      <c r="AH14" s="576"/>
      <c r="AI14" s="576"/>
      <c r="AJ14" s="576"/>
    </row>
    <row r="15" spans="1:36">
      <c r="A15" s="84" t="s">
        <v>83</v>
      </c>
      <c r="B15" s="179">
        <v>96118</v>
      </c>
      <c r="C15" s="179">
        <v>295047</v>
      </c>
      <c r="D15" s="179">
        <v>420095</v>
      </c>
      <c r="E15" s="179"/>
      <c r="F15" s="180">
        <f t="shared" si="4"/>
        <v>206.96331592417653</v>
      </c>
      <c r="G15" s="180">
        <f t="shared" si="4"/>
        <v>42.382400092188703</v>
      </c>
      <c r="H15" s="552"/>
      <c r="I15" s="179">
        <v>526651</v>
      </c>
      <c r="J15" s="179">
        <v>1936020</v>
      </c>
      <c r="K15" s="179">
        <v>2782675</v>
      </c>
      <c r="L15" s="179"/>
      <c r="M15" s="180">
        <f t="shared" si="5"/>
        <v>267.60966940155811</v>
      </c>
      <c r="N15" s="180">
        <f t="shared" si="6"/>
        <v>43.731727978016757</v>
      </c>
      <c r="O15" s="180"/>
      <c r="P15" s="181">
        <v>26.06</v>
      </c>
      <c r="Q15" s="181">
        <v>55.45</v>
      </c>
      <c r="R15" s="181">
        <v>69.83</v>
      </c>
      <c r="S15" s="181"/>
      <c r="T15" s="180">
        <f t="shared" si="2"/>
        <v>29.390000000000004</v>
      </c>
      <c r="U15" s="180">
        <f t="shared" si="7"/>
        <v>14.379999999999995</v>
      </c>
      <c r="V15" s="180"/>
      <c r="W15" s="181">
        <v>5.48</v>
      </c>
      <c r="X15" s="181">
        <v>6.56</v>
      </c>
      <c r="Y15" s="181">
        <v>6.62</v>
      </c>
      <c r="Z15" s="181"/>
      <c r="AA15" s="181">
        <f t="shared" si="3"/>
        <v>1.0799999999999992</v>
      </c>
      <c r="AB15" s="181">
        <f t="shared" si="8"/>
        <v>6.0000000000000497E-2</v>
      </c>
      <c r="AC15" s="181"/>
      <c r="AD15" s="246"/>
      <c r="AE15" s="576"/>
      <c r="AF15" s="576"/>
      <c r="AG15" s="576"/>
      <c r="AH15" s="576"/>
      <c r="AI15" s="576"/>
      <c r="AJ15" s="576"/>
    </row>
    <row r="16" spans="1:36">
      <c r="K16" s="555"/>
      <c r="L16" s="555"/>
      <c r="M16" s="330"/>
      <c r="AD16" s="246"/>
      <c r="AE16" s="576"/>
      <c r="AF16" s="576"/>
      <c r="AG16" s="576"/>
      <c r="AH16" s="576"/>
      <c r="AI16" s="576"/>
      <c r="AJ16" s="576"/>
    </row>
    <row r="17" spans="1:36" ht="15" customHeight="1">
      <c r="A17" s="9" t="s">
        <v>43</v>
      </c>
      <c r="K17" s="179"/>
      <c r="L17" s="179"/>
      <c r="M17" s="333"/>
      <c r="N17" s="555"/>
      <c r="O17" s="555"/>
      <c r="P17" s="555"/>
      <c r="Q17" s="425"/>
      <c r="R17" s="555"/>
      <c r="S17" s="555"/>
      <c r="AE17" s="576"/>
      <c r="AF17" s="576"/>
      <c r="AG17" s="576"/>
      <c r="AH17" s="576"/>
      <c r="AI17" s="576"/>
      <c r="AJ17" s="576"/>
    </row>
    <row r="18" spans="1:36">
      <c r="K18" s="179"/>
      <c r="L18" s="179"/>
      <c r="M18" s="333"/>
      <c r="N18" s="333"/>
      <c r="O18" s="330"/>
      <c r="P18" s="555"/>
      <c r="Q18" s="330"/>
      <c r="R18" s="330"/>
      <c r="S18" s="330"/>
      <c r="T18" s="331"/>
      <c r="X18" s="13"/>
      <c r="Y18" s="13"/>
      <c r="Z18" s="13"/>
      <c r="AE18" s="576"/>
      <c r="AF18" s="576"/>
      <c r="AG18" s="576"/>
      <c r="AH18" s="576"/>
      <c r="AI18" s="576"/>
      <c r="AJ18" s="576"/>
    </row>
    <row r="19" spans="1:36">
      <c r="J19" s="10"/>
      <c r="K19" s="555"/>
      <c r="L19" s="555"/>
      <c r="M19" s="333"/>
      <c r="N19" s="181"/>
      <c r="O19" s="181"/>
      <c r="P19" s="555"/>
      <c r="Q19" s="330"/>
      <c r="R19" s="330"/>
      <c r="S19" s="330"/>
      <c r="T19" s="331"/>
      <c r="X19" s="13"/>
      <c r="Y19" s="13"/>
      <c r="Z19" s="13"/>
      <c r="AE19" s="576"/>
      <c r="AF19" s="576"/>
      <c r="AG19" s="576"/>
      <c r="AH19" s="576"/>
      <c r="AI19" s="576"/>
      <c r="AJ19" s="576"/>
    </row>
    <row r="20" spans="1:36">
      <c r="K20" s="555"/>
      <c r="L20" s="555"/>
      <c r="M20" s="333"/>
      <c r="N20" s="181"/>
      <c r="O20" s="181"/>
      <c r="P20" s="555"/>
      <c r="Q20" s="333"/>
      <c r="R20" s="333"/>
      <c r="S20" s="333"/>
      <c r="T20" s="334"/>
      <c r="AE20" s="576"/>
      <c r="AF20" s="576"/>
      <c r="AG20" s="576"/>
      <c r="AH20" s="576"/>
      <c r="AI20" s="576"/>
      <c r="AJ20" s="576"/>
    </row>
    <row r="21" spans="1:36">
      <c r="AE21" s="576"/>
      <c r="AF21" s="576"/>
      <c r="AG21" s="576"/>
      <c r="AH21" s="576"/>
      <c r="AI21" s="576"/>
      <c r="AJ21" s="576"/>
    </row>
    <row r="22" spans="1:36">
      <c r="AE22" s="576"/>
      <c r="AF22" s="576"/>
      <c r="AG22" s="576"/>
      <c r="AH22" s="576"/>
      <c r="AI22" s="576"/>
      <c r="AJ22" s="576"/>
    </row>
    <row r="23" spans="1:36">
      <c r="AE23" s="576"/>
      <c r="AF23" s="576"/>
      <c r="AG23" s="576"/>
      <c r="AH23" s="576"/>
      <c r="AI23" s="576"/>
      <c r="AJ23" s="576"/>
    </row>
    <row r="24" spans="1:36">
      <c r="AE24" s="576"/>
      <c r="AF24" s="576"/>
      <c r="AG24" s="576"/>
      <c r="AH24" s="576"/>
      <c r="AI24" s="576"/>
      <c r="AJ24" s="576"/>
    </row>
    <row r="27" spans="1:36">
      <c r="AF27" s="179"/>
      <c r="AG27" s="179"/>
    </row>
    <row r="28" spans="1:36">
      <c r="AF28" s="179"/>
      <c r="AG28" s="179"/>
    </row>
    <row r="52" spans="1:2">
      <c r="A52" s="14"/>
    </row>
    <row r="63" spans="1:2">
      <c r="A63" s="14" t="s">
        <v>38</v>
      </c>
      <c r="B63" s="14" t="s">
        <v>40</v>
      </c>
    </row>
    <row r="64" spans="1:2">
      <c r="A64" s="14" t="s">
        <v>39</v>
      </c>
      <c r="B64" s="14" t="s">
        <v>40</v>
      </c>
    </row>
  </sheetData>
  <sheetProtection algorithmName="SHA-512" hashValue="9W7A7VGnTEOS2OZ1s88xoXv3ZnsSA7C7Q+Ddfncz/jZhsbhE0p8DXKVleyqBbyTD+gXjbSRkXrgPW7pYuS8zpg==" saltValue="G9N2AugsP/zPCLLMkpNAQA=="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
  <sheetViews>
    <sheetView showGridLines="0" zoomScaleNormal="100" workbookViewId="0">
      <selection sqref="A1:C1"/>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83"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83" t="s">
        <v>263</v>
      </c>
      <c r="B1" s="583"/>
      <c r="C1" s="583"/>
      <c r="L1" s="582" t="s">
        <v>264</v>
      </c>
      <c r="M1" s="582"/>
      <c r="N1" s="582"/>
      <c r="P1" s="582" t="s">
        <v>265</v>
      </c>
      <c r="Q1" s="582"/>
      <c r="R1" s="582"/>
      <c r="T1" s="582" t="s">
        <v>520</v>
      </c>
      <c r="U1" s="582"/>
      <c r="V1" s="582"/>
      <c r="W1" s="579" t="s">
        <v>660</v>
      </c>
      <c r="X1" s="579"/>
      <c r="Y1" s="579"/>
      <c r="Z1" s="579"/>
    </row>
    <row r="2" spans="1:33" ht="29.25" customHeight="1">
      <c r="A2" s="135" t="s">
        <v>774</v>
      </c>
      <c r="B2" s="136" t="s">
        <v>266</v>
      </c>
      <c r="C2" s="136" t="s">
        <v>267</v>
      </c>
      <c r="L2" s="135" t="s">
        <v>87</v>
      </c>
      <c r="M2" s="136" t="s">
        <v>266</v>
      </c>
      <c r="N2" s="136" t="s">
        <v>267</v>
      </c>
      <c r="P2" s="135" t="s">
        <v>519</v>
      </c>
      <c r="Q2" s="136" t="s">
        <v>268</v>
      </c>
      <c r="R2" s="136" t="s">
        <v>269</v>
      </c>
      <c r="T2" s="135" t="s">
        <v>87</v>
      </c>
      <c r="U2" s="136" t="s">
        <v>268</v>
      </c>
      <c r="V2" s="136" t="s">
        <v>269</v>
      </c>
      <c r="W2" s="579"/>
      <c r="X2" s="579"/>
      <c r="Y2" s="579"/>
      <c r="Z2" s="579"/>
    </row>
    <row r="3" spans="1:33">
      <c r="A3" s="137" t="s">
        <v>270</v>
      </c>
      <c r="B3" s="138">
        <v>406</v>
      </c>
      <c r="C3" s="138">
        <v>1130</v>
      </c>
      <c r="D3" s="139"/>
      <c r="E3" s="139"/>
      <c r="F3" s="139"/>
      <c r="G3" s="139"/>
      <c r="H3" s="139"/>
      <c r="I3" s="139"/>
      <c r="J3" s="139"/>
      <c r="L3" s="140" t="s">
        <v>315</v>
      </c>
      <c r="M3" s="6">
        <v>13234</v>
      </c>
      <c r="N3" s="6">
        <v>20615</v>
      </c>
      <c r="P3" s="140" t="s">
        <v>272</v>
      </c>
      <c r="Q3" s="6">
        <v>61119</v>
      </c>
      <c r="R3" s="6">
        <v>6000</v>
      </c>
      <c r="T3" s="140" t="s">
        <v>506</v>
      </c>
      <c r="U3" s="6">
        <v>72140</v>
      </c>
      <c r="V3" s="6">
        <v>5983</v>
      </c>
      <c r="W3" s="579"/>
      <c r="X3" s="579"/>
      <c r="Y3" s="579"/>
      <c r="Z3" s="579"/>
    </row>
    <row r="4" spans="1:33">
      <c r="A4" s="137" t="s">
        <v>271</v>
      </c>
      <c r="B4" s="138">
        <v>70</v>
      </c>
      <c r="C4" s="138">
        <v>144</v>
      </c>
      <c r="D4" s="139"/>
      <c r="E4" s="139"/>
      <c r="F4" s="139"/>
      <c r="G4" s="139"/>
      <c r="H4" s="139"/>
      <c r="I4" s="139"/>
      <c r="J4" s="139"/>
      <c r="L4" s="140" t="s">
        <v>318</v>
      </c>
      <c r="M4" s="6">
        <v>12224</v>
      </c>
      <c r="N4" s="6">
        <v>20933</v>
      </c>
      <c r="P4" s="140" t="s">
        <v>274</v>
      </c>
      <c r="Q4" s="6">
        <v>63389</v>
      </c>
      <c r="R4" s="6">
        <v>6050</v>
      </c>
      <c r="T4" s="140" t="s">
        <v>509</v>
      </c>
      <c r="U4" s="6">
        <v>71620</v>
      </c>
      <c r="V4" s="6">
        <v>6028</v>
      </c>
    </row>
    <row r="5" spans="1:33">
      <c r="A5" s="137" t="s">
        <v>273</v>
      </c>
      <c r="B5" s="138">
        <v>21</v>
      </c>
      <c r="C5" s="138">
        <v>101</v>
      </c>
      <c r="D5" s="139"/>
      <c r="E5" s="139"/>
      <c r="F5" s="139"/>
      <c r="G5" s="139"/>
      <c r="H5" s="139"/>
      <c r="I5" s="139"/>
      <c r="J5" s="139"/>
      <c r="L5" s="140" t="s">
        <v>321</v>
      </c>
      <c r="M5" s="6">
        <v>11253</v>
      </c>
      <c r="N5" s="6">
        <v>20409</v>
      </c>
      <c r="P5" s="140" t="s">
        <v>276</v>
      </c>
      <c r="Q5" s="6">
        <v>65786</v>
      </c>
      <c r="R5" s="6">
        <v>6184</v>
      </c>
      <c r="T5" s="140" t="s">
        <v>517</v>
      </c>
      <c r="U5" s="6">
        <v>71630</v>
      </c>
      <c r="V5" s="6">
        <v>6037</v>
      </c>
      <c r="W5" s="139"/>
      <c r="X5" s="139"/>
      <c r="Y5" s="139"/>
      <c r="Z5" s="139"/>
      <c r="AA5" s="139"/>
      <c r="AB5" s="143"/>
      <c r="AC5" s="143"/>
      <c r="AD5" s="6"/>
      <c r="AE5" s="6"/>
      <c r="AF5" s="6"/>
      <c r="AG5" s="6"/>
    </row>
    <row r="6" spans="1:33">
      <c r="A6" s="137" t="s">
        <v>275</v>
      </c>
      <c r="B6" s="138">
        <v>3169</v>
      </c>
      <c r="C6" s="138">
        <v>3214</v>
      </c>
      <c r="D6" s="139"/>
      <c r="E6" s="139"/>
      <c r="F6" s="139"/>
      <c r="G6" s="139"/>
      <c r="H6" s="139"/>
      <c r="I6" s="139"/>
      <c r="J6" s="139"/>
      <c r="L6" s="140" t="s">
        <v>324</v>
      </c>
      <c r="M6" s="6">
        <v>6636</v>
      </c>
      <c r="N6" s="6">
        <v>24951</v>
      </c>
      <c r="P6" s="140" t="s">
        <v>278</v>
      </c>
      <c r="Q6" s="6">
        <v>65673</v>
      </c>
      <c r="R6" s="6">
        <v>6179</v>
      </c>
      <c r="T6" s="140" t="s">
        <v>528</v>
      </c>
      <c r="U6" s="6">
        <v>71450</v>
      </c>
      <c r="V6" s="6">
        <v>6059</v>
      </c>
    </row>
    <row r="7" spans="1:33">
      <c r="A7" s="137" t="s">
        <v>277</v>
      </c>
      <c r="B7" s="138">
        <v>3237</v>
      </c>
      <c r="C7" s="138">
        <v>8709</v>
      </c>
      <c r="D7" s="139"/>
      <c r="E7" s="139"/>
      <c r="F7" s="139"/>
      <c r="G7" s="139"/>
      <c r="H7" s="139"/>
      <c r="I7" s="139"/>
      <c r="J7" s="139"/>
      <c r="L7" s="140" t="s">
        <v>364</v>
      </c>
      <c r="M7" s="6">
        <v>604</v>
      </c>
      <c r="N7" s="6">
        <v>29121</v>
      </c>
      <c r="P7" s="140" t="s">
        <v>280</v>
      </c>
      <c r="Q7" s="6">
        <v>63722</v>
      </c>
      <c r="R7" s="6">
        <v>6098</v>
      </c>
      <c r="T7" s="140" t="s">
        <v>531</v>
      </c>
      <c r="U7" s="6">
        <v>70313</v>
      </c>
      <c r="V7" s="6">
        <v>6076</v>
      </c>
    </row>
    <row r="8" spans="1:33">
      <c r="A8" s="137" t="s">
        <v>279</v>
      </c>
      <c r="B8" s="138">
        <v>74</v>
      </c>
      <c r="C8" s="138">
        <v>585</v>
      </c>
      <c r="D8" s="139"/>
      <c r="E8" s="139"/>
      <c r="F8" s="139"/>
      <c r="G8" s="139"/>
      <c r="H8" s="139"/>
      <c r="I8" s="139"/>
      <c r="J8" s="139"/>
      <c r="L8" s="140" t="s">
        <v>444</v>
      </c>
      <c r="M8" s="6">
        <v>788</v>
      </c>
      <c r="N8" s="6">
        <v>29874</v>
      </c>
      <c r="P8" s="140" t="s">
        <v>282</v>
      </c>
      <c r="Q8" s="6">
        <v>65653</v>
      </c>
      <c r="R8" s="6">
        <v>6139</v>
      </c>
      <c r="S8" s="6"/>
      <c r="T8" s="140" t="s">
        <v>532</v>
      </c>
      <c r="U8" s="6">
        <v>68917</v>
      </c>
      <c r="V8" s="6">
        <v>5957</v>
      </c>
    </row>
    <row r="9" spans="1:33">
      <c r="A9" s="137" t="s">
        <v>281</v>
      </c>
      <c r="B9" s="138">
        <v>204</v>
      </c>
      <c r="C9" s="138">
        <v>456</v>
      </c>
      <c r="D9" s="139"/>
      <c r="E9" s="139"/>
      <c r="F9" s="139"/>
      <c r="G9" s="139"/>
      <c r="H9" s="139"/>
      <c r="I9" s="139"/>
      <c r="J9" s="139"/>
      <c r="L9" s="140" t="s">
        <v>456</v>
      </c>
      <c r="M9" s="6">
        <v>2087</v>
      </c>
      <c r="N9" s="6">
        <v>29817</v>
      </c>
      <c r="P9" s="140" t="s">
        <v>284</v>
      </c>
      <c r="Q9" s="6">
        <v>67744</v>
      </c>
      <c r="R9" s="6">
        <v>6237</v>
      </c>
      <c r="S9" s="6"/>
      <c r="T9" s="140" t="s">
        <v>533</v>
      </c>
      <c r="U9" s="6">
        <v>67851</v>
      </c>
      <c r="V9" s="6">
        <v>5886</v>
      </c>
    </row>
    <row r="10" spans="1:33">
      <c r="A10" s="137" t="s">
        <v>283</v>
      </c>
      <c r="B10" s="144">
        <v>118</v>
      </c>
      <c r="C10" s="144">
        <v>242</v>
      </c>
      <c r="D10" s="143"/>
      <c r="E10" s="143"/>
      <c r="F10" s="143"/>
      <c r="G10" s="143"/>
      <c r="H10" s="143"/>
      <c r="I10" s="143"/>
      <c r="J10" s="143"/>
      <c r="L10" s="140" t="s">
        <v>506</v>
      </c>
      <c r="M10" s="6">
        <v>3688</v>
      </c>
      <c r="N10" s="6">
        <v>28751</v>
      </c>
      <c r="P10" s="140" t="s">
        <v>286</v>
      </c>
      <c r="Q10" s="6">
        <v>67588</v>
      </c>
      <c r="R10" s="6">
        <v>6212</v>
      </c>
      <c r="S10" s="6"/>
      <c r="T10" s="140" t="s">
        <v>569</v>
      </c>
      <c r="U10" s="6">
        <v>67726</v>
      </c>
      <c r="V10" s="6">
        <v>5902</v>
      </c>
    </row>
    <row r="11" spans="1:33">
      <c r="A11" s="137" t="s">
        <v>285</v>
      </c>
      <c r="B11" s="144">
        <v>496</v>
      </c>
      <c r="C11" s="144">
        <v>420</v>
      </c>
      <c r="D11" s="143"/>
      <c r="E11" s="143"/>
      <c r="F11" s="143"/>
      <c r="G11" s="143"/>
      <c r="H11" s="143"/>
      <c r="I11" s="143"/>
      <c r="J11" s="143"/>
      <c r="L11" s="140" t="s">
        <v>509</v>
      </c>
      <c r="M11" s="6">
        <v>3548</v>
      </c>
      <c r="N11" s="6">
        <v>28413</v>
      </c>
      <c r="P11" s="140" t="s">
        <v>288</v>
      </c>
      <c r="Q11" s="6">
        <v>65347</v>
      </c>
      <c r="R11" s="6">
        <v>6111</v>
      </c>
      <c r="S11" s="6"/>
      <c r="T11" s="140" t="s">
        <v>573</v>
      </c>
      <c r="U11" s="6">
        <v>67340</v>
      </c>
      <c r="V11" s="6">
        <v>5862</v>
      </c>
    </row>
    <row r="12" spans="1:33">
      <c r="A12" s="137" t="s">
        <v>287</v>
      </c>
      <c r="B12" s="29">
        <v>15</v>
      </c>
      <c r="C12" s="29">
        <v>50</v>
      </c>
      <c r="D12" s="6"/>
      <c r="E12" s="6"/>
      <c r="F12" s="6"/>
      <c r="G12" s="6"/>
      <c r="H12" s="6"/>
      <c r="I12" s="6"/>
      <c r="J12" s="6"/>
      <c r="L12" s="140" t="s">
        <v>517</v>
      </c>
      <c r="M12" s="6">
        <v>3913</v>
      </c>
      <c r="N12" s="6">
        <v>28199</v>
      </c>
      <c r="P12" s="140" t="s">
        <v>290</v>
      </c>
      <c r="Q12" s="6">
        <v>67927</v>
      </c>
      <c r="R12" s="6">
        <v>6200</v>
      </c>
      <c r="S12" s="6"/>
      <c r="T12" s="140" t="s">
        <v>576</v>
      </c>
      <c r="U12" s="6">
        <v>67121</v>
      </c>
      <c r="V12" s="6">
        <v>5855</v>
      </c>
    </row>
    <row r="13" spans="1:33">
      <c r="A13" s="137" t="s">
        <v>289</v>
      </c>
      <c r="B13" s="29">
        <v>20</v>
      </c>
      <c r="C13" s="29">
        <v>105</v>
      </c>
      <c r="D13" s="6"/>
      <c r="E13" s="6"/>
      <c r="F13" s="6"/>
      <c r="G13" s="6"/>
      <c r="H13" s="6"/>
      <c r="I13" s="6"/>
      <c r="J13" s="6"/>
      <c r="L13" s="140" t="s">
        <v>528</v>
      </c>
      <c r="M13" s="6">
        <v>3490</v>
      </c>
      <c r="N13" s="6">
        <v>29323</v>
      </c>
      <c r="P13" s="140" t="s">
        <v>292</v>
      </c>
      <c r="Q13" s="6">
        <v>70772</v>
      </c>
      <c r="R13" s="6">
        <v>6369</v>
      </c>
      <c r="S13" s="6"/>
      <c r="T13" s="140" t="s">
        <v>607</v>
      </c>
      <c r="U13" s="6">
        <v>67593</v>
      </c>
      <c r="V13" s="6">
        <v>5947</v>
      </c>
    </row>
    <row r="14" spans="1:33">
      <c r="A14" s="137" t="s">
        <v>291</v>
      </c>
      <c r="B14" s="29">
        <v>471</v>
      </c>
      <c r="C14" s="29">
        <v>960</v>
      </c>
      <c r="D14" s="6"/>
      <c r="E14" s="6"/>
      <c r="F14" s="6"/>
      <c r="G14" s="6"/>
      <c r="H14" s="6"/>
      <c r="I14" s="6"/>
      <c r="J14" s="6"/>
      <c r="L14" s="140" t="s">
        <v>531</v>
      </c>
      <c r="M14" s="6">
        <v>3136</v>
      </c>
      <c r="N14" s="6">
        <v>30095</v>
      </c>
      <c r="P14" s="140" t="s">
        <v>293</v>
      </c>
      <c r="Q14" s="6">
        <v>70668</v>
      </c>
      <c r="R14" s="6">
        <v>6356</v>
      </c>
      <c r="S14" s="6"/>
      <c r="T14" s="140" t="s">
        <v>621</v>
      </c>
      <c r="U14" s="6">
        <v>67172</v>
      </c>
      <c r="V14" s="362">
        <v>5947</v>
      </c>
    </row>
    <row r="15" spans="1:33">
      <c r="A15" s="148" t="s">
        <v>132</v>
      </c>
      <c r="B15" s="149">
        <f>SUM(B3:B14)</f>
        <v>8301</v>
      </c>
      <c r="C15" s="149">
        <f>SUM(C3:C14)</f>
        <v>16116</v>
      </c>
      <c r="D15" s="6"/>
      <c r="E15" s="6"/>
      <c r="F15" s="6"/>
      <c r="G15" s="6"/>
      <c r="H15" s="6"/>
      <c r="I15" s="6"/>
      <c r="J15" s="6"/>
      <c r="L15" s="140" t="s">
        <v>532</v>
      </c>
      <c r="M15" s="6">
        <v>2950</v>
      </c>
      <c r="N15" s="6">
        <v>30324</v>
      </c>
      <c r="P15" s="140" t="s">
        <v>294</v>
      </c>
      <c r="Q15" s="6">
        <v>69985</v>
      </c>
      <c r="R15" s="6">
        <v>6323</v>
      </c>
      <c r="S15" s="6"/>
      <c r="T15" s="140" t="s">
        <v>654</v>
      </c>
      <c r="U15" s="6">
        <v>69094</v>
      </c>
      <c r="V15" s="362">
        <v>6039</v>
      </c>
    </row>
    <row r="16" spans="1:33">
      <c r="L16" s="140" t="s">
        <v>533</v>
      </c>
      <c r="M16" s="6">
        <v>2208</v>
      </c>
      <c r="N16" s="6">
        <v>31282</v>
      </c>
      <c r="P16" s="140" t="s">
        <v>296</v>
      </c>
      <c r="Q16" s="6">
        <v>72657</v>
      </c>
      <c r="R16" s="6">
        <v>6410</v>
      </c>
      <c r="S16" s="6"/>
      <c r="T16" s="140" t="s">
        <v>623</v>
      </c>
      <c r="U16" s="6">
        <v>70123</v>
      </c>
      <c r="V16" s="362">
        <v>6055</v>
      </c>
    </row>
    <row r="17" spans="1:27">
      <c r="A17" s="32" t="s">
        <v>295</v>
      </c>
      <c r="B17" s="32"/>
      <c r="L17" s="140" t="s">
        <v>569</v>
      </c>
      <c r="M17" s="6">
        <v>2564</v>
      </c>
      <c r="N17" s="6">
        <v>31640</v>
      </c>
      <c r="P17" s="140" t="s">
        <v>298</v>
      </c>
      <c r="Q17" s="6">
        <v>75727</v>
      </c>
      <c r="R17" s="6">
        <v>6657</v>
      </c>
      <c r="S17" s="6"/>
      <c r="T17" s="140" t="s">
        <v>652</v>
      </c>
      <c r="U17" s="6">
        <v>72856</v>
      </c>
      <c r="V17" s="6">
        <v>6181</v>
      </c>
    </row>
    <row r="18" spans="1:27">
      <c r="A18" s="32" t="s">
        <v>297</v>
      </c>
      <c r="B18" s="32"/>
      <c r="L18" s="140" t="s">
        <v>573</v>
      </c>
      <c r="M18" s="6">
        <v>3532</v>
      </c>
      <c r="N18" s="6">
        <v>31328</v>
      </c>
      <c r="P18" s="140" t="s">
        <v>299</v>
      </c>
      <c r="Q18" s="6">
        <v>75348</v>
      </c>
      <c r="R18" s="6">
        <v>6627</v>
      </c>
      <c r="S18" s="6"/>
      <c r="T18" s="140" t="s">
        <v>658</v>
      </c>
      <c r="U18" s="6">
        <v>76257</v>
      </c>
      <c r="V18" s="6">
        <v>6337</v>
      </c>
    </row>
    <row r="19" spans="1:27">
      <c r="D19" s="139"/>
      <c r="L19" s="140" t="s">
        <v>576</v>
      </c>
      <c r="M19" s="6">
        <v>3056</v>
      </c>
      <c r="N19" s="6">
        <v>31238</v>
      </c>
      <c r="P19" s="140" t="s">
        <v>300</v>
      </c>
      <c r="Q19" s="6">
        <v>74267</v>
      </c>
      <c r="R19" s="6">
        <v>6529</v>
      </c>
      <c r="S19" s="6"/>
      <c r="T19" s="140" t="s">
        <v>659</v>
      </c>
      <c r="U19" s="6">
        <v>77571</v>
      </c>
      <c r="V19" s="6">
        <v>6413</v>
      </c>
    </row>
    <row r="20" spans="1:27" ht="18" customHeight="1">
      <c r="A20" s="584" t="s">
        <v>521</v>
      </c>
      <c r="B20" s="584"/>
      <c r="C20" s="584"/>
      <c r="D20" s="139"/>
      <c r="L20" s="140" t="s">
        <v>607</v>
      </c>
      <c r="M20" s="6">
        <v>4116</v>
      </c>
      <c r="N20" s="6">
        <v>30397</v>
      </c>
      <c r="P20" s="140" t="s">
        <v>301</v>
      </c>
      <c r="Q20" s="6">
        <v>77781</v>
      </c>
      <c r="R20" s="6">
        <v>6607</v>
      </c>
      <c r="S20" s="6"/>
      <c r="T20" s="140" t="s">
        <v>662</v>
      </c>
      <c r="U20" s="6">
        <v>77861</v>
      </c>
      <c r="V20" s="362">
        <v>6486</v>
      </c>
    </row>
    <row r="21" spans="1:27" ht="33">
      <c r="A21" s="135" t="s">
        <v>775</v>
      </c>
      <c r="B21" s="136" t="s">
        <v>676</v>
      </c>
      <c r="C21" s="136" t="s">
        <v>663</v>
      </c>
      <c r="D21" s="145"/>
      <c r="L21" s="511" t="s">
        <v>608</v>
      </c>
      <c r="M21" s="512">
        <v>5517</v>
      </c>
      <c r="N21" s="512">
        <v>29863</v>
      </c>
      <c r="P21" s="140" t="s">
        <v>303</v>
      </c>
      <c r="Q21" s="6">
        <v>78744</v>
      </c>
      <c r="R21" s="6">
        <v>6745</v>
      </c>
      <c r="S21" s="6"/>
      <c r="T21" s="140" t="s">
        <v>664</v>
      </c>
      <c r="U21" s="6">
        <v>76418</v>
      </c>
      <c r="V21" s="6">
        <v>6412</v>
      </c>
    </row>
    <row r="22" spans="1:27" ht="15" customHeight="1">
      <c r="A22" s="146" t="s">
        <v>302</v>
      </c>
      <c r="B22" s="139">
        <v>309668</v>
      </c>
      <c r="C22" s="139">
        <v>62909</v>
      </c>
      <c r="D22" s="145"/>
      <c r="L22" s="140" t="s">
        <v>620</v>
      </c>
      <c r="M22" s="6">
        <v>6589</v>
      </c>
      <c r="N22" s="6">
        <v>26844</v>
      </c>
      <c r="P22" s="140" t="s">
        <v>305</v>
      </c>
      <c r="Q22" s="6">
        <v>79025</v>
      </c>
      <c r="R22" s="6">
        <v>6746</v>
      </c>
      <c r="S22" s="6"/>
      <c r="T22" s="140" t="s">
        <v>674</v>
      </c>
      <c r="U22" s="6">
        <v>78244</v>
      </c>
      <c r="V22" s="6">
        <v>6446</v>
      </c>
    </row>
    <row r="23" spans="1:27" ht="26.25">
      <c r="A23" s="150" t="s">
        <v>304</v>
      </c>
      <c r="B23" s="149">
        <v>74575</v>
      </c>
      <c r="C23" s="149">
        <v>12294</v>
      </c>
      <c r="D23" s="145"/>
      <c r="L23" s="140" t="s">
        <v>623</v>
      </c>
      <c r="M23" s="6">
        <v>7960</v>
      </c>
      <c r="N23" s="6">
        <v>23866</v>
      </c>
      <c r="P23" s="140" t="s">
        <v>307</v>
      </c>
      <c r="Q23" s="6">
        <v>77908</v>
      </c>
      <c r="R23" s="6">
        <v>6690</v>
      </c>
      <c r="S23" s="6"/>
      <c r="T23" s="140" t="s">
        <v>675</v>
      </c>
      <c r="U23" s="6">
        <v>79652</v>
      </c>
      <c r="V23" s="362">
        <v>6491</v>
      </c>
    </row>
    <row r="24" spans="1:27">
      <c r="A24" s="146" t="s">
        <v>306</v>
      </c>
      <c r="B24" s="138">
        <v>27618</v>
      </c>
      <c r="C24" s="145">
        <v>430</v>
      </c>
      <c r="D24" s="145"/>
      <c r="L24" s="140" t="s">
        <v>652</v>
      </c>
      <c r="M24" s="6">
        <v>9719</v>
      </c>
      <c r="N24" s="6">
        <v>20960</v>
      </c>
      <c r="P24" s="140" t="s">
        <v>309</v>
      </c>
      <c r="Q24" s="6">
        <v>79828</v>
      </c>
      <c r="R24" s="6">
        <v>6686</v>
      </c>
      <c r="S24" s="6"/>
      <c r="T24" s="140" t="s">
        <v>678</v>
      </c>
      <c r="U24" s="362">
        <v>80460</v>
      </c>
      <c r="V24" s="362">
        <v>6533</v>
      </c>
    </row>
    <row r="25" spans="1:27">
      <c r="A25" s="147" t="s">
        <v>308</v>
      </c>
      <c r="B25" s="139">
        <v>22941</v>
      </c>
      <c r="C25" s="145">
        <v>87</v>
      </c>
      <c r="D25" s="145"/>
      <c r="L25" s="140" t="s">
        <v>658</v>
      </c>
      <c r="M25" s="6">
        <v>11492</v>
      </c>
      <c r="N25" s="6">
        <v>19636</v>
      </c>
      <c r="P25" s="140" t="s">
        <v>311</v>
      </c>
      <c r="Q25" s="6">
        <v>81309</v>
      </c>
      <c r="R25" s="6">
        <v>6794</v>
      </c>
      <c r="S25" s="6"/>
      <c r="T25" s="140" t="s">
        <v>701</v>
      </c>
      <c r="U25" s="6">
        <v>80434</v>
      </c>
      <c r="V25" s="6">
        <v>6494</v>
      </c>
    </row>
    <row r="26" spans="1:27">
      <c r="A26" s="147" t="s">
        <v>310</v>
      </c>
      <c r="B26" s="139">
        <v>4511</v>
      </c>
      <c r="C26" s="145">
        <v>312</v>
      </c>
      <c r="D26" s="139"/>
      <c r="L26" s="140" t="s">
        <v>659</v>
      </c>
      <c r="M26" s="6">
        <v>12804</v>
      </c>
      <c r="N26" s="6">
        <v>19255</v>
      </c>
      <c r="P26" s="140" t="s">
        <v>313</v>
      </c>
      <c r="Q26" s="6">
        <v>81481</v>
      </c>
      <c r="R26" s="6">
        <v>6748</v>
      </c>
      <c r="S26" s="6"/>
      <c r="T26" s="140" t="s">
        <v>702</v>
      </c>
      <c r="U26" s="6">
        <v>80126</v>
      </c>
      <c r="V26" s="6">
        <v>6441</v>
      </c>
    </row>
    <row r="27" spans="1:27">
      <c r="A27" s="147" t="s">
        <v>312</v>
      </c>
      <c r="B27" s="139">
        <v>46</v>
      </c>
      <c r="C27" s="145">
        <v>4</v>
      </c>
      <c r="D27" s="139"/>
      <c r="L27" s="140" t="s">
        <v>662</v>
      </c>
      <c r="M27" s="6">
        <v>9201</v>
      </c>
      <c r="N27" s="6">
        <v>18853</v>
      </c>
      <c r="P27" s="140" t="s">
        <v>316</v>
      </c>
      <c r="Q27" s="6">
        <v>80384</v>
      </c>
      <c r="R27" s="6">
        <v>6695</v>
      </c>
      <c r="S27" s="6"/>
      <c r="T27" s="140" t="s">
        <v>703</v>
      </c>
      <c r="U27" s="362">
        <v>81572</v>
      </c>
      <c r="V27" s="6">
        <v>6468</v>
      </c>
    </row>
    <row r="28" spans="1:27">
      <c r="A28" s="147" t="s">
        <v>314</v>
      </c>
      <c r="B28" s="139">
        <v>120</v>
      </c>
      <c r="C28" s="145">
        <v>27</v>
      </c>
      <c r="D28" s="145"/>
      <c r="L28" s="140" t="s">
        <v>664</v>
      </c>
      <c r="M28" s="6">
        <v>7342</v>
      </c>
      <c r="N28" s="6">
        <v>19438</v>
      </c>
      <c r="P28" s="140" t="s">
        <v>319</v>
      </c>
      <c r="Q28" s="6">
        <v>81715</v>
      </c>
      <c r="R28" s="6">
        <v>6652</v>
      </c>
      <c r="S28" s="6"/>
      <c r="T28" s="140" t="s">
        <v>704</v>
      </c>
      <c r="U28" s="362">
        <v>81803</v>
      </c>
      <c r="V28" s="6">
        <v>6461</v>
      </c>
    </row>
    <row r="29" spans="1:27">
      <c r="A29" s="146" t="s">
        <v>317</v>
      </c>
      <c r="B29" s="138">
        <v>29581</v>
      </c>
      <c r="C29" s="139">
        <v>7017</v>
      </c>
      <c r="D29" s="145"/>
      <c r="L29" s="140" t="s">
        <v>674</v>
      </c>
      <c r="M29" s="6">
        <v>9116</v>
      </c>
      <c r="N29" s="6">
        <v>18845</v>
      </c>
      <c r="P29" s="140" t="s">
        <v>322</v>
      </c>
      <c r="Q29" s="6">
        <v>83328</v>
      </c>
      <c r="R29" s="6">
        <v>6802</v>
      </c>
      <c r="S29" s="6"/>
      <c r="T29" s="140" t="s">
        <v>705</v>
      </c>
      <c r="U29" s="362">
        <v>83090</v>
      </c>
      <c r="V29" s="6">
        <v>6507</v>
      </c>
      <c r="X29" s="267"/>
    </row>
    <row r="30" spans="1:27">
      <c r="A30" s="147" t="s">
        <v>320</v>
      </c>
      <c r="B30" s="139">
        <v>18613</v>
      </c>
      <c r="C30" s="139">
        <v>3492</v>
      </c>
      <c r="D30" s="139"/>
      <c r="L30" s="140" t="s">
        <v>675</v>
      </c>
      <c r="M30" s="6">
        <v>12712</v>
      </c>
      <c r="N30" s="6">
        <v>18385</v>
      </c>
      <c r="P30" s="140" t="s">
        <v>325</v>
      </c>
      <c r="Q30" s="6">
        <v>72704</v>
      </c>
      <c r="R30" s="6">
        <v>5780</v>
      </c>
      <c r="S30" s="6"/>
      <c r="T30" s="140" t="s">
        <v>706</v>
      </c>
      <c r="U30" s="362">
        <v>84209</v>
      </c>
      <c r="V30" s="6">
        <v>6565</v>
      </c>
    </row>
    <row r="31" spans="1:27">
      <c r="A31" s="147" t="s">
        <v>323</v>
      </c>
      <c r="B31" s="139">
        <v>805</v>
      </c>
      <c r="C31" s="145">
        <v>135</v>
      </c>
      <c r="D31" s="145"/>
      <c r="L31" s="140" t="s">
        <v>678</v>
      </c>
      <c r="M31" s="6">
        <v>11572</v>
      </c>
      <c r="N31" s="6">
        <v>17978</v>
      </c>
      <c r="P31" s="140" t="s">
        <v>501</v>
      </c>
      <c r="Q31" s="6">
        <v>72265</v>
      </c>
      <c r="R31" s="6">
        <v>5818</v>
      </c>
      <c r="S31" s="6"/>
      <c r="T31" s="140" t="s">
        <v>707</v>
      </c>
      <c r="U31" s="362">
        <v>84918</v>
      </c>
      <c r="V31" s="6">
        <v>6621</v>
      </c>
      <c r="AA31" s="469"/>
    </row>
    <row r="32" spans="1:27">
      <c r="A32" s="147" t="s">
        <v>326</v>
      </c>
      <c r="B32" s="139">
        <v>1454</v>
      </c>
      <c r="C32" s="145">
        <v>241</v>
      </c>
      <c r="D32" s="145"/>
      <c r="L32" s="140" t="s">
        <v>701</v>
      </c>
      <c r="M32" s="6">
        <v>10669</v>
      </c>
      <c r="N32" s="6">
        <v>17827</v>
      </c>
      <c r="O32" s="280"/>
      <c r="P32" s="374"/>
      <c r="T32" s="140" t="s">
        <v>708</v>
      </c>
      <c r="U32" s="362">
        <v>85567</v>
      </c>
      <c r="V32" s="6">
        <v>6652</v>
      </c>
      <c r="AA32" s="469"/>
    </row>
    <row r="33" spans="1:27">
      <c r="A33" s="147" t="s">
        <v>327</v>
      </c>
      <c r="B33" s="139">
        <v>8709</v>
      </c>
      <c r="C33" s="139">
        <v>3149</v>
      </c>
      <c r="D33" s="145"/>
      <c r="L33" s="140" t="s">
        <v>702</v>
      </c>
      <c r="M33" s="6">
        <v>12810</v>
      </c>
      <c r="N33" s="6">
        <v>17431</v>
      </c>
      <c r="P33" s="374"/>
      <c r="T33" s="140" t="s">
        <v>709</v>
      </c>
      <c r="U33" s="362">
        <v>85035</v>
      </c>
      <c r="V33" s="362">
        <v>6574</v>
      </c>
      <c r="AA33" s="469"/>
    </row>
    <row r="34" spans="1:27">
      <c r="A34" s="146" t="s">
        <v>328</v>
      </c>
      <c r="B34" s="139">
        <v>0</v>
      </c>
      <c r="C34" s="145">
        <v>0</v>
      </c>
      <c r="D34" s="145"/>
      <c r="L34" s="140" t="s">
        <v>703</v>
      </c>
      <c r="M34" s="6">
        <v>12268</v>
      </c>
      <c r="N34" s="6">
        <v>17365</v>
      </c>
      <c r="P34" s="142"/>
      <c r="T34" s="140" t="s">
        <v>736</v>
      </c>
      <c r="U34" s="362">
        <v>85722</v>
      </c>
      <c r="V34" s="6">
        <v>6592</v>
      </c>
      <c r="AA34" s="469"/>
    </row>
    <row r="35" spans="1:27">
      <c r="A35" s="147" t="s">
        <v>329</v>
      </c>
      <c r="B35" s="139">
        <v>0</v>
      </c>
      <c r="C35" s="145">
        <v>0</v>
      </c>
      <c r="D35" s="145"/>
      <c r="L35" s="140" t="s">
        <v>704</v>
      </c>
      <c r="M35" s="6">
        <v>12773</v>
      </c>
      <c r="N35" s="6">
        <v>17217</v>
      </c>
      <c r="P35" s="142"/>
      <c r="T35" s="140" t="s">
        <v>743</v>
      </c>
      <c r="U35" s="362">
        <v>86820</v>
      </c>
      <c r="V35" s="6">
        <v>6618</v>
      </c>
      <c r="AA35" s="469"/>
    </row>
    <row r="36" spans="1:27">
      <c r="A36" s="146" t="s">
        <v>330</v>
      </c>
      <c r="B36" s="139">
        <v>5014</v>
      </c>
      <c r="C36" s="145">
        <v>2187</v>
      </c>
      <c r="D36" s="145"/>
      <c r="L36" s="140" t="s">
        <v>705</v>
      </c>
      <c r="M36" s="6">
        <v>12773</v>
      </c>
      <c r="N36" s="6">
        <v>17430</v>
      </c>
      <c r="T36" s="140" t="s">
        <v>776</v>
      </c>
      <c r="U36" s="125">
        <v>74575</v>
      </c>
      <c r="V36" s="125">
        <v>12294</v>
      </c>
      <c r="AA36" s="469"/>
    </row>
    <row r="37" spans="1:27">
      <c r="A37" s="147" t="s">
        <v>331</v>
      </c>
      <c r="B37" s="139">
        <v>606</v>
      </c>
      <c r="C37" s="145">
        <v>8</v>
      </c>
      <c r="D37" s="145"/>
      <c r="L37" s="140" t="s">
        <v>706</v>
      </c>
      <c r="M37" s="6">
        <v>13056</v>
      </c>
      <c r="N37" s="6">
        <v>17259</v>
      </c>
      <c r="AA37" s="469"/>
    </row>
    <row r="38" spans="1:27">
      <c r="A38" s="147" t="s">
        <v>332</v>
      </c>
      <c r="B38" s="139">
        <v>1329</v>
      </c>
      <c r="C38" s="145">
        <v>2123</v>
      </c>
      <c r="D38" s="145"/>
      <c r="L38" s="140" t="s">
        <v>707</v>
      </c>
      <c r="M38" s="6">
        <v>12069</v>
      </c>
      <c r="N38" s="6">
        <v>16910</v>
      </c>
      <c r="AA38" s="469"/>
    </row>
    <row r="39" spans="1:27">
      <c r="A39" s="147" t="s">
        <v>333</v>
      </c>
      <c r="B39" s="139">
        <v>3079</v>
      </c>
      <c r="C39" s="145">
        <v>56</v>
      </c>
      <c r="D39" s="145"/>
      <c r="L39" s="140" t="s">
        <v>708</v>
      </c>
      <c r="M39" s="6">
        <v>11365</v>
      </c>
      <c r="N39" s="6">
        <v>16348</v>
      </c>
    </row>
    <row r="40" spans="1:27">
      <c r="A40" s="146" t="s">
        <v>334</v>
      </c>
      <c r="B40" s="139">
        <v>1285</v>
      </c>
      <c r="C40" s="145">
        <v>99</v>
      </c>
      <c r="D40" s="145"/>
      <c r="L40" s="140" t="s">
        <v>709</v>
      </c>
      <c r="M40" s="6">
        <v>10223</v>
      </c>
      <c r="N40" s="6">
        <v>16584</v>
      </c>
    </row>
    <row r="41" spans="1:27">
      <c r="A41" s="147" t="s">
        <v>335</v>
      </c>
      <c r="B41" s="139">
        <v>1225</v>
      </c>
      <c r="C41" s="145">
        <v>86</v>
      </c>
      <c r="D41" s="145"/>
      <c r="L41" s="140" t="s">
        <v>736</v>
      </c>
      <c r="M41" s="6">
        <v>8734</v>
      </c>
      <c r="N41" s="6">
        <v>16619</v>
      </c>
    </row>
    <row r="42" spans="1:27">
      <c r="A42" s="147" t="s">
        <v>336</v>
      </c>
      <c r="B42" s="139">
        <v>60</v>
      </c>
      <c r="C42" s="145">
        <v>13</v>
      </c>
      <c r="D42" s="145"/>
      <c r="L42" s="140" t="s">
        <v>743</v>
      </c>
      <c r="M42" s="548">
        <v>10918</v>
      </c>
      <c r="N42" s="548">
        <v>16313</v>
      </c>
    </row>
    <row r="43" spans="1:27">
      <c r="A43" s="146" t="s">
        <v>337</v>
      </c>
      <c r="B43" s="139">
        <v>2886</v>
      </c>
      <c r="C43" s="145">
        <v>12</v>
      </c>
      <c r="D43" s="145"/>
      <c r="L43" s="140" t="s">
        <v>776</v>
      </c>
      <c r="M43" s="513">
        <v>8301</v>
      </c>
      <c r="N43" s="513">
        <v>16116</v>
      </c>
    </row>
    <row r="44" spans="1:27">
      <c r="A44" s="147" t="s">
        <v>338</v>
      </c>
      <c r="B44" s="139">
        <v>978</v>
      </c>
      <c r="C44" s="145">
        <v>5</v>
      </c>
      <c r="D44" s="145"/>
      <c r="L44" s="246"/>
      <c r="M44" s="246"/>
      <c r="N44" s="246"/>
    </row>
    <row r="45" spans="1:27">
      <c r="A45" s="147" t="s">
        <v>339</v>
      </c>
      <c r="B45" s="139">
        <v>1908</v>
      </c>
      <c r="C45" s="145">
        <v>7</v>
      </c>
      <c r="D45" s="145"/>
      <c r="L45" s="246"/>
      <c r="M45" s="246"/>
      <c r="N45" s="246"/>
    </row>
    <row r="46" spans="1:27" ht="15" customHeight="1">
      <c r="A46" s="146" t="s">
        <v>340</v>
      </c>
      <c r="B46" s="139">
        <v>1073</v>
      </c>
      <c r="C46" s="145">
        <v>189</v>
      </c>
      <c r="D46" s="145"/>
      <c r="L46" s="246"/>
      <c r="M46" s="246"/>
      <c r="N46" s="246"/>
      <c r="O46" s="246"/>
      <c r="P46" s="246"/>
      <c r="Q46" s="246"/>
    </row>
    <row r="47" spans="1:27">
      <c r="A47" s="147" t="s">
        <v>341</v>
      </c>
      <c r="B47" s="139">
        <v>1020</v>
      </c>
      <c r="C47" s="145">
        <v>143</v>
      </c>
      <c r="D47" s="145"/>
      <c r="L47" s="246"/>
      <c r="M47" s="246"/>
      <c r="N47" s="246"/>
      <c r="O47" s="246"/>
      <c r="P47" s="246"/>
      <c r="Q47" s="246"/>
    </row>
    <row r="48" spans="1:27">
      <c r="A48" s="147" t="s">
        <v>342</v>
      </c>
      <c r="B48" s="139">
        <v>53</v>
      </c>
      <c r="C48" s="145">
        <v>45</v>
      </c>
      <c r="D48" s="145"/>
      <c r="L48" s="246"/>
      <c r="M48" s="246"/>
      <c r="N48" s="246"/>
      <c r="O48" s="246"/>
      <c r="P48" s="246"/>
      <c r="Q48" s="246"/>
    </row>
    <row r="49" spans="1:4" ht="15" customHeight="1">
      <c r="A49" s="147" t="s">
        <v>343</v>
      </c>
      <c r="B49" s="139">
        <v>0</v>
      </c>
      <c r="C49" s="145">
        <v>1</v>
      </c>
      <c r="D49" s="145"/>
    </row>
    <row r="50" spans="1:4">
      <c r="A50" s="146" t="s">
        <v>344</v>
      </c>
      <c r="B50" s="138">
        <v>1809</v>
      </c>
      <c r="C50" s="145">
        <v>624</v>
      </c>
      <c r="D50" s="145"/>
    </row>
    <row r="51" spans="1:4">
      <c r="A51" s="147" t="s">
        <v>345</v>
      </c>
      <c r="B51" s="139">
        <v>1429</v>
      </c>
      <c r="C51" s="145">
        <v>223</v>
      </c>
      <c r="D51" s="145"/>
    </row>
    <row r="52" spans="1:4">
      <c r="A52" s="147" t="s">
        <v>346</v>
      </c>
      <c r="B52" s="139">
        <v>166</v>
      </c>
      <c r="C52" s="145">
        <v>40</v>
      </c>
      <c r="D52" s="145"/>
    </row>
    <row r="53" spans="1:4">
      <c r="A53" s="147" t="s">
        <v>347</v>
      </c>
      <c r="B53" s="139">
        <v>214</v>
      </c>
      <c r="C53" s="145">
        <v>361</v>
      </c>
      <c r="D53" s="145"/>
    </row>
    <row r="54" spans="1:4">
      <c r="A54" s="146" t="s">
        <v>348</v>
      </c>
      <c r="B54" s="139">
        <v>1319</v>
      </c>
      <c r="C54" s="145">
        <v>960</v>
      </c>
      <c r="D54" s="145"/>
    </row>
    <row r="55" spans="1:4">
      <c r="A55" s="147" t="s">
        <v>349</v>
      </c>
      <c r="B55" s="139">
        <v>598</v>
      </c>
      <c r="C55" s="145">
        <v>466</v>
      </c>
      <c r="D55" s="145"/>
    </row>
    <row r="56" spans="1:4">
      <c r="A56" s="147" t="s">
        <v>350</v>
      </c>
      <c r="B56" s="139">
        <v>182</v>
      </c>
      <c r="C56" s="145">
        <v>106</v>
      </c>
      <c r="D56" s="145"/>
    </row>
    <row r="57" spans="1:4">
      <c r="A57" s="147" t="s">
        <v>351</v>
      </c>
      <c r="B57" s="139">
        <v>41</v>
      </c>
      <c r="C57" s="145">
        <v>326</v>
      </c>
      <c r="D57" s="145"/>
    </row>
    <row r="58" spans="1:4">
      <c r="A58" s="147" t="s">
        <v>352</v>
      </c>
      <c r="B58" s="139">
        <v>152</v>
      </c>
      <c r="C58" s="145">
        <v>38</v>
      </c>
      <c r="D58" s="145"/>
    </row>
    <row r="59" spans="1:4">
      <c r="A59" s="147" t="s">
        <v>353</v>
      </c>
      <c r="B59" s="139">
        <v>179</v>
      </c>
      <c r="C59" s="145">
        <v>11</v>
      </c>
      <c r="D59" s="145"/>
    </row>
    <row r="60" spans="1:4">
      <c r="A60" s="147" t="s">
        <v>354</v>
      </c>
      <c r="B60" s="139">
        <v>23</v>
      </c>
      <c r="C60" s="145">
        <v>4</v>
      </c>
      <c r="D60" s="145"/>
    </row>
    <row r="61" spans="1:4">
      <c r="A61" s="147" t="s">
        <v>355</v>
      </c>
      <c r="B61" s="139">
        <v>144</v>
      </c>
      <c r="C61" s="145">
        <v>9</v>
      </c>
      <c r="D61" s="145"/>
    </row>
    <row r="62" spans="1:4">
      <c r="A62" s="146" t="s">
        <v>356</v>
      </c>
      <c r="B62" s="139">
        <v>3990</v>
      </c>
      <c r="C62" s="145">
        <v>776</v>
      </c>
      <c r="D62" s="145"/>
    </row>
    <row r="63" spans="1:4">
      <c r="A63" s="147" t="s">
        <v>357</v>
      </c>
      <c r="B63" s="139">
        <v>87</v>
      </c>
      <c r="C63" s="145">
        <v>43</v>
      </c>
      <c r="D63" s="145"/>
    </row>
    <row r="64" spans="1:4">
      <c r="A64" s="147" t="s">
        <v>358</v>
      </c>
      <c r="B64" s="139">
        <v>579</v>
      </c>
      <c r="C64" s="145">
        <v>96</v>
      </c>
      <c r="D64" s="145"/>
    </row>
    <row r="65" spans="1:16">
      <c r="A65" s="147" t="s">
        <v>359</v>
      </c>
      <c r="B65" s="139">
        <v>1043</v>
      </c>
      <c r="C65" s="145">
        <v>68</v>
      </c>
      <c r="D65" s="145"/>
    </row>
    <row r="66" spans="1:16">
      <c r="A66" s="147" t="s">
        <v>360</v>
      </c>
      <c r="B66" s="139">
        <v>697</v>
      </c>
      <c r="C66" s="145">
        <v>262</v>
      </c>
    </row>
    <row r="67" spans="1:16">
      <c r="A67" s="147" t="s">
        <v>361</v>
      </c>
      <c r="B67" s="139">
        <v>217</v>
      </c>
      <c r="C67" s="145">
        <v>38</v>
      </c>
    </row>
    <row r="68" spans="1:16">
      <c r="A68" s="147" t="s">
        <v>362</v>
      </c>
      <c r="B68" s="139">
        <v>1367</v>
      </c>
      <c r="C68" s="145">
        <v>269</v>
      </c>
    </row>
    <row r="69" spans="1:16">
      <c r="A69" s="147"/>
      <c r="B69" s="139"/>
      <c r="C69" s="145"/>
    </row>
    <row r="70" spans="1:16">
      <c r="C70" s="6"/>
    </row>
    <row r="73" spans="1:16">
      <c r="K73" s="580" t="s">
        <v>778</v>
      </c>
      <c r="L73" s="581"/>
      <c r="M73" s="581"/>
      <c r="N73" s="581"/>
      <c r="O73" s="581"/>
      <c r="P73" s="581"/>
    </row>
    <row r="74" spans="1:16">
      <c r="B74" s="498"/>
      <c r="K74" s="581"/>
      <c r="L74" s="581"/>
      <c r="M74" s="581"/>
      <c r="N74" s="581"/>
      <c r="O74" s="581"/>
      <c r="P74" s="581"/>
    </row>
    <row r="75" spans="1:16">
      <c r="K75" s="581"/>
      <c r="L75" s="581"/>
      <c r="M75" s="581"/>
      <c r="N75" s="581"/>
      <c r="O75" s="581"/>
      <c r="P75" s="581"/>
    </row>
    <row r="76" spans="1:16">
      <c r="K76" s="581"/>
      <c r="L76" s="581"/>
      <c r="M76" s="581"/>
      <c r="N76" s="581"/>
      <c r="O76" s="581"/>
      <c r="P76" s="581"/>
    </row>
    <row r="77" spans="1:16">
      <c r="K77" s="581"/>
      <c r="L77" s="581"/>
      <c r="M77" s="581"/>
      <c r="N77" s="581"/>
      <c r="O77" s="581"/>
      <c r="P77" s="581"/>
    </row>
    <row r="78" spans="1:16">
      <c r="K78" s="581"/>
      <c r="L78" s="581"/>
      <c r="M78" s="581"/>
      <c r="N78" s="581"/>
      <c r="O78" s="581"/>
      <c r="P78" s="581"/>
    </row>
    <row r="79" spans="1:16">
      <c r="K79" s="581"/>
      <c r="L79" s="581"/>
      <c r="M79" s="581"/>
      <c r="N79" s="581"/>
      <c r="O79" s="581"/>
      <c r="P79" s="581"/>
    </row>
    <row r="80" spans="1:16">
      <c r="K80" s="581"/>
      <c r="L80" s="581"/>
      <c r="M80" s="581"/>
      <c r="N80" s="581"/>
      <c r="O80" s="581"/>
      <c r="P80" s="581"/>
    </row>
    <row r="81" spans="1:16">
      <c r="K81" s="581"/>
      <c r="L81" s="581"/>
      <c r="M81" s="581"/>
      <c r="N81" s="581"/>
      <c r="O81" s="581"/>
      <c r="P81" s="581"/>
    </row>
    <row r="82" spans="1:16">
      <c r="A82" s="381" t="s">
        <v>572</v>
      </c>
      <c r="B82" s="139"/>
      <c r="C82" s="145"/>
      <c r="K82" s="581"/>
      <c r="L82" s="581"/>
      <c r="M82" s="581"/>
      <c r="N82" s="581"/>
      <c r="O82" s="581"/>
      <c r="P82" s="581"/>
    </row>
    <row r="83" spans="1:16" ht="45.75">
      <c r="A83" s="441" t="s">
        <v>680</v>
      </c>
      <c r="K83" s="581"/>
      <c r="L83" s="581"/>
      <c r="M83" s="581"/>
      <c r="N83" s="581"/>
      <c r="O83" s="581"/>
      <c r="P83" s="581"/>
    </row>
    <row r="84" spans="1:16">
      <c r="K84" s="581"/>
      <c r="L84" s="581"/>
      <c r="M84" s="581"/>
      <c r="N84" s="581"/>
      <c r="O84" s="581"/>
      <c r="P84" s="581"/>
    </row>
    <row r="85" spans="1:16">
      <c r="K85" s="581"/>
      <c r="L85" s="581"/>
      <c r="M85" s="581"/>
      <c r="N85" s="581"/>
      <c r="O85" s="581"/>
      <c r="P85" s="581"/>
    </row>
    <row r="86" spans="1:16">
      <c r="A86" s="32" t="s">
        <v>363</v>
      </c>
      <c r="K86" s="581"/>
      <c r="L86" s="581"/>
      <c r="M86" s="581"/>
      <c r="N86" s="581"/>
      <c r="O86" s="581"/>
      <c r="P86" s="581"/>
    </row>
    <row r="87" spans="1:16">
      <c r="A87" s="32" t="s">
        <v>297</v>
      </c>
      <c r="K87" s="581"/>
      <c r="L87" s="581"/>
      <c r="M87" s="581"/>
      <c r="N87" s="581"/>
      <c r="O87" s="581"/>
      <c r="P87" s="581"/>
    </row>
    <row r="88" spans="1:16">
      <c r="K88" s="581"/>
      <c r="L88" s="581"/>
      <c r="M88" s="581"/>
      <c r="N88" s="581"/>
      <c r="O88" s="581"/>
      <c r="P88" s="581"/>
    </row>
  </sheetData>
  <sheetProtection algorithmName="SHA-512" hashValue="aC0Mq7+LNw7+Yh8x4x2QvxqRX8tlOFEZdlRleg1PkRt/62n9IsasjkOh/fi+IOf3k771IrGO+C9VdTy0m+UH0g==" saltValue="sGjAlN6nMg2VMLFpihNZjQ==" spinCount="100000" sheet="1" objects="1" scenarios="1"/>
  <mergeCells count="7">
    <mergeCell ref="W1:Z3"/>
    <mergeCell ref="K73:P88"/>
    <mergeCell ref="T1:V1"/>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workbookViewId="0"/>
  </sheetViews>
  <sheetFormatPr baseColWidth="10" defaultRowHeight="15"/>
  <cols>
    <col min="1" max="1" width="13.42578125" customWidth="1"/>
    <col min="2" max="2" width="15.140625" customWidth="1"/>
    <col min="5" max="5" width="14.42578125" customWidth="1"/>
    <col min="6" max="6" width="13.85546875" customWidth="1"/>
    <col min="7" max="7" width="11.42578125" customWidth="1"/>
    <col min="13" max="13" width="14.140625" customWidth="1"/>
    <col min="14" max="14" width="7.85546875" customWidth="1"/>
    <col min="15" max="15" width="12.28515625" customWidth="1"/>
    <col min="17" max="17" width="13.28515625" customWidth="1"/>
  </cols>
  <sheetData>
    <row r="1" spans="1:10" ht="18.75" customHeight="1">
      <c r="A1" s="514"/>
      <c r="B1" s="590" t="s">
        <v>751</v>
      </c>
      <c r="C1" s="590"/>
      <c r="D1" s="590"/>
      <c r="E1" s="590"/>
      <c r="F1" s="590"/>
      <c r="G1" s="590"/>
      <c r="H1" s="515"/>
      <c r="I1" s="515"/>
      <c r="J1" s="515"/>
    </row>
    <row r="2" spans="1:10" s="521" customFormat="1" ht="18.75">
      <c r="A2" s="514"/>
      <c r="B2" s="590"/>
      <c r="C2" s="590"/>
      <c r="D2" s="590"/>
      <c r="E2" s="590"/>
      <c r="F2" s="590"/>
      <c r="G2" s="590"/>
      <c r="H2" s="515"/>
      <c r="I2" s="515"/>
      <c r="J2" s="515"/>
    </row>
    <row r="3" spans="1:10" ht="18.75">
      <c r="A3" s="514"/>
      <c r="B3" s="515"/>
      <c r="C3" s="515"/>
      <c r="D3" s="515"/>
      <c r="E3" s="515"/>
      <c r="F3" s="515"/>
      <c r="G3" s="515"/>
      <c r="H3" s="515"/>
      <c r="I3" s="515"/>
      <c r="J3" s="515"/>
    </row>
    <row r="4" spans="1:10" ht="15.75">
      <c r="A4" s="591" t="s">
        <v>756</v>
      </c>
      <c r="B4" s="592"/>
      <c r="C4" s="592"/>
      <c r="D4" s="592"/>
      <c r="E4" s="592"/>
      <c r="F4" s="592"/>
      <c r="G4" s="592"/>
      <c r="H4" s="592"/>
      <c r="I4" s="592"/>
      <c r="J4" s="593"/>
    </row>
    <row r="5" spans="1:10" ht="51" customHeight="1">
      <c r="A5" s="522" t="s">
        <v>129</v>
      </c>
      <c r="B5" s="585" t="s">
        <v>744</v>
      </c>
      <c r="C5" s="585"/>
      <c r="D5" s="585"/>
      <c r="E5" s="586"/>
      <c r="F5" s="587" t="s">
        <v>745</v>
      </c>
      <c r="G5" s="588"/>
      <c r="H5" s="588"/>
      <c r="I5" s="589"/>
      <c r="J5" s="523" t="s">
        <v>132</v>
      </c>
    </row>
    <row r="6" spans="1:10" ht="15.75">
      <c r="A6" s="532" t="s">
        <v>47</v>
      </c>
      <c r="B6" s="545" t="s">
        <v>746</v>
      </c>
      <c r="C6" s="534" t="s">
        <v>383</v>
      </c>
      <c r="D6" s="535" t="s">
        <v>747</v>
      </c>
      <c r="E6" s="533" t="s">
        <v>132</v>
      </c>
      <c r="F6" s="543" t="s">
        <v>746</v>
      </c>
      <c r="G6" s="534" t="s">
        <v>383</v>
      </c>
      <c r="H6" s="534" t="s">
        <v>747</v>
      </c>
      <c r="I6" s="533" t="s">
        <v>132</v>
      </c>
      <c r="J6" s="535" t="s">
        <v>748</v>
      </c>
    </row>
    <row r="7" spans="1:10" s="520" customFormat="1">
      <c r="A7" s="531" t="s">
        <v>529</v>
      </c>
      <c r="B7" s="529">
        <v>23</v>
      </c>
      <c r="C7" s="478">
        <v>14</v>
      </c>
      <c r="D7" s="478">
        <v>9</v>
      </c>
      <c r="E7" s="531">
        <v>63594</v>
      </c>
      <c r="F7" s="536">
        <v>25</v>
      </c>
      <c r="G7" s="478">
        <v>20</v>
      </c>
      <c r="H7" s="478">
        <v>5</v>
      </c>
      <c r="I7" s="531">
        <v>53595</v>
      </c>
      <c r="J7" s="524">
        <v>117189</v>
      </c>
    </row>
    <row r="8" spans="1:10">
      <c r="A8" s="531" t="s">
        <v>73</v>
      </c>
      <c r="B8" s="529">
        <v>17</v>
      </c>
      <c r="C8" s="478">
        <v>10</v>
      </c>
      <c r="D8" s="478">
        <v>7</v>
      </c>
      <c r="E8" s="531">
        <v>59376</v>
      </c>
      <c r="F8" s="536">
        <v>23</v>
      </c>
      <c r="G8" s="478">
        <v>17</v>
      </c>
      <c r="H8" s="478">
        <v>6</v>
      </c>
      <c r="I8" s="531">
        <v>54938</v>
      </c>
      <c r="J8" s="524">
        <v>114314</v>
      </c>
    </row>
    <row r="9" spans="1:10">
      <c r="A9" s="531" t="s">
        <v>74</v>
      </c>
      <c r="B9" s="529">
        <v>25</v>
      </c>
      <c r="C9" s="478">
        <v>15</v>
      </c>
      <c r="D9" s="478">
        <v>10</v>
      </c>
      <c r="E9" s="531">
        <v>64470</v>
      </c>
      <c r="F9" s="536">
        <v>30</v>
      </c>
      <c r="G9" s="478">
        <v>20</v>
      </c>
      <c r="H9" s="478">
        <v>10</v>
      </c>
      <c r="I9" s="531">
        <v>52164</v>
      </c>
      <c r="J9" s="524">
        <v>116634</v>
      </c>
    </row>
    <row r="10" spans="1:10" s="124" customFormat="1">
      <c r="A10" s="546" t="s">
        <v>75</v>
      </c>
      <c r="B10" s="546">
        <v>29</v>
      </c>
      <c r="C10" s="547">
        <v>16</v>
      </c>
      <c r="D10" s="547">
        <v>13</v>
      </c>
      <c r="E10" s="544">
        <v>63269</v>
      </c>
      <c r="F10" s="538">
        <v>13</v>
      </c>
      <c r="G10" s="547">
        <v>3</v>
      </c>
      <c r="H10" s="547">
        <v>10</v>
      </c>
      <c r="I10" s="544">
        <v>12178</v>
      </c>
      <c r="J10" s="524">
        <f>(E10+I10)</f>
        <v>75447</v>
      </c>
    </row>
    <row r="11" spans="1:10">
      <c r="A11" s="529" t="s">
        <v>76</v>
      </c>
      <c r="B11" s="529"/>
      <c r="C11" s="478"/>
      <c r="D11" s="478"/>
      <c r="E11" s="529"/>
      <c r="F11" s="529"/>
      <c r="G11" s="478"/>
      <c r="H11" s="478"/>
      <c r="I11" s="529"/>
      <c r="J11" s="525"/>
    </row>
    <row r="12" spans="1:10">
      <c r="A12" s="529" t="s">
        <v>77</v>
      </c>
      <c r="B12" s="529"/>
      <c r="C12" s="478"/>
      <c r="D12" s="478"/>
      <c r="E12" s="529"/>
      <c r="F12" s="529"/>
      <c r="G12" s="478"/>
      <c r="H12" s="478"/>
      <c r="I12" s="529"/>
      <c r="J12" s="525"/>
    </row>
    <row r="13" spans="1:10">
      <c r="A13" s="529" t="s">
        <v>78</v>
      </c>
      <c r="B13" s="529"/>
      <c r="C13" s="478"/>
      <c r="D13" s="478"/>
      <c r="E13" s="529"/>
      <c r="F13" s="529"/>
      <c r="G13" s="478"/>
      <c r="H13" s="478"/>
      <c r="I13" s="529"/>
      <c r="J13" s="525"/>
    </row>
    <row r="14" spans="1:10">
      <c r="A14" s="529" t="s">
        <v>79</v>
      </c>
      <c r="B14" s="529"/>
      <c r="C14" s="478"/>
      <c r="D14" s="478"/>
      <c r="E14" s="529"/>
      <c r="F14" s="529"/>
      <c r="G14" s="478"/>
      <c r="H14" s="478"/>
      <c r="I14" s="529"/>
      <c r="J14" s="525"/>
    </row>
    <row r="15" spans="1:10">
      <c r="A15" s="529" t="s">
        <v>80</v>
      </c>
      <c r="B15" s="529"/>
      <c r="C15" s="478"/>
      <c r="D15" s="478"/>
      <c r="E15" s="529"/>
      <c r="F15" s="529"/>
      <c r="G15" s="478"/>
      <c r="H15" s="478"/>
      <c r="I15" s="529"/>
      <c r="J15" s="525"/>
    </row>
    <row r="16" spans="1:10">
      <c r="A16" s="529" t="s">
        <v>81</v>
      </c>
      <c r="B16" s="529"/>
      <c r="C16" s="478"/>
      <c r="D16" s="478"/>
      <c r="E16" s="529"/>
      <c r="F16" s="529"/>
      <c r="G16" s="478"/>
      <c r="H16" s="478"/>
      <c r="I16" s="529"/>
      <c r="J16" s="525"/>
    </row>
    <row r="17" spans="1:15">
      <c r="A17" s="529" t="s">
        <v>82</v>
      </c>
      <c r="B17" s="529"/>
      <c r="C17" s="478"/>
      <c r="D17" s="478"/>
      <c r="E17" s="529"/>
      <c r="F17" s="529"/>
      <c r="G17" s="478"/>
      <c r="H17" s="478"/>
      <c r="I17" s="529"/>
      <c r="J17" s="525"/>
    </row>
    <row r="18" spans="1:15">
      <c r="A18" s="529" t="s">
        <v>83</v>
      </c>
      <c r="B18" s="529"/>
      <c r="C18" s="478"/>
      <c r="D18" s="478"/>
      <c r="E18" s="542"/>
      <c r="F18" s="529"/>
      <c r="G18" s="478"/>
      <c r="H18" s="478"/>
      <c r="I18" s="529"/>
      <c r="J18" s="525"/>
    </row>
    <row r="19" spans="1:15" ht="15.75">
      <c r="A19" s="528" t="s">
        <v>749</v>
      </c>
      <c r="B19" s="530">
        <f t="shared" ref="B19:J19" si="0">SUM(B7:B18)</f>
        <v>94</v>
      </c>
      <c r="C19" s="526">
        <f t="shared" si="0"/>
        <v>55</v>
      </c>
      <c r="D19" s="526">
        <f t="shared" si="0"/>
        <v>39</v>
      </c>
      <c r="E19" s="530">
        <f t="shared" si="0"/>
        <v>250709</v>
      </c>
      <c r="F19" s="530">
        <f t="shared" si="0"/>
        <v>91</v>
      </c>
      <c r="G19" s="526">
        <f t="shared" si="0"/>
        <v>60</v>
      </c>
      <c r="H19" s="526">
        <f t="shared" si="0"/>
        <v>31</v>
      </c>
      <c r="I19" s="530">
        <f t="shared" si="0"/>
        <v>172875</v>
      </c>
      <c r="J19" s="527">
        <f t="shared" si="0"/>
        <v>423584</v>
      </c>
    </row>
    <row r="20" spans="1:15">
      <c r="B20" s="541"/>
      <c r="C20" s="541"/>
      <c r="D20" s="541"/>
    </row>
    <row r="21" spans="1:15">
      <c r="A21" s="516"/>
      <c r="B21" s="541"/>
      <c r="C21" s="541"/>
      <c r="D21" s="541"/>
      <c r="E21" s="519"/>
      <c r="F21" s="517"/>
      <c r="G21" s="517"/>
      <c r="H21" s="518"/>
      <c r="I21" s="519"/>
      <c r="J21" s="515"/>
      <c r="L21" s="541"/>
    </row>
    <row r="22" spans="1:15">
      <c r="A22" s="510"/>
      <c r="B22" s="510"/>
      <c r="C22" s="510"/>
      <c r="D22" s="510"/>
      <c r="E22" s="510"/>
      <c r="F22" s="510"/>
      <c r="G22" s="510"/>
      <c r="H22" s="510"/>
      <c r="I22" s="510"/>
      <c r="J22" s="510"/>
      <c r="L22" s="541"/>
    </row>
    <row r="23" spans="1:15">
      <c r="L23" s="541"/>
      <c r="M23" s="541"/>
      <c r="N23" s="541"/>
      <c r="O23" s="541"/>
    </row>
    <row r="24" spans="1:15">
      <c r="L24" s="541"/>
      <c r="M24" s="541"/>
      <c r="N24" s="541"/>
      <c r="O24" s="541"/>
    </row>
    <row r="25" spans="1:15">
      <c r="L25" s="541"/>
      <c r="M25" s="541"/>
      <c r="N25" s="541"/>
      <c r="O25" s="541"/>
    </row>
    <row r="26" spans="1:15">
      <c r="L26" s="541"/>
      <c r="M26" s="541"/>
      <c r="N26" s="541"/>
      <c r="O26" s="541"/>
    </row>
    <row r="27" spans="1:15" ht="15.75">
      <c r="A27" s="591" t="s">
        <v>750</v>
      </c>
      <c r="B27" s="592"/>
      <c r="C27" s="592"/>
      <c r="D27" s="592"/>
      <c r="E27" s="592"/>
      <c r="F27" s="592"/>
      <c r="G27" s="592"/>
      <c r="H27" s="592"/>
      <c r="I27" s="592"/>
      <c r="J27" s="593"/>
      <c r="L27" s="541"/>
      <c r="M27" s="541"/>
      <c r="N27" s="541"/>
      <c r="O27" s="541"/>
    </row>
    <row r="28" spans="1:15" ht="15.75" customHeight="1">
      <c r="A28" s="522"/>
      <c r="B28" s="585" t="s">
        <v>744</v>
      </c>
      <c r="C28" s="585"/>
      <c r="D28" s="585"/>
      <c r="E28" s="586"/>
      <c r="F28" s="587" t="s">
        <v>745</v>
      </c>
      <c r="G28" s="588"/>
      <c r="H28" s="588"/>
      <c r="I28" s="589"/>
      <c r="J28" s="523" t="s">
        <v>132</v>
      </c>
      <c r="L28" s="541"/>
      <c r="M28" s="541"/>
      <c r="N28" s="541"/>
      <c r="O28" s="541"/>
    </row>
    <row r="29" spans="1:15" ht="15.75">
      <c r="A29" s="532" t="s">
        <v>47</v>
      </c>
      <c r="B29" s="545" t="s">
        <v>746</v>
      </c>
      <c r="C29" s="534" t="s">
        <v>383</v>
      </c>
      <c r="D29" s="535" t="s">
        <v>747</v>
      </c>
      <c r="E29" s="533" t="s">
        <v>132</v>
      </c>
      <c r="F29" s="543" t="s">
        <v>746</v>
      </c>
      <c r="G29" s="534" t="s">
        <v>383</v>
      </c>
      <c r="H29" s="534" t="s">
        <v>747</v>
      </c>
      <c r="I29" s="533" t="s">
        <v>132</v>
      </c>
      <c r="J29" s="535" t="s">
        <v>748</v>
      </c>
      <c r="L29" s="541"/>
      <c r="M29" s="541"/>
      <c r="N29" s="541"/>
      <c r="O29" s="541"/>
    </row>
    <row r="30" spans="1:15">
      <c r="A30" s="531" t="s">
        <v>529</v>
      </c>
      <c r="B30" s="529">
        <v>22</v>
      </c>
      <c r="C30" s="478">
        <v>16</v>
      </c>
      <c r="D30" s="478">
        <v>6</v>
      </c>
      <c r="E30" s="556">
        <v>28256</v>
      </c>
      <c r="F30" s="538">
        <v>22</v>
      </c>
      <c r="G30" s="537">
        <v>16</v>
      </c>
      <c r="H30" s="537">
        <v>6</v>
      </c>
      <c r="I30" s="556">
        <v>14401</v>
      </c>
      <c r="J30" s="558">
        <v>42657</v>
      </c>
      <c r="L30" s="541"/>
      <c r="M30" s="541"/>
      <c r="N30" s="541"/>
      <c r="O30" s="541"/>
    </row>
    <row r="31" spans="1:15">
      <c r="A31" s="531" t="s">
        <v>73</v>
      </c>
      <c r="B31" s="529">
        <v>16</v>
      </c>
      <c r="C31" s="478">
        <v>9</v>
      </c>
      <c r="D31" s="478">
        <v>7</v>
      </c>
      <c r="E31" s="556">
        <v>25492</v>
      </c>
      <c r="F31" s="544">
        <v>20</v>
      </c>
      <c r="G31" s="478">
        <v>14</v>
      </c>
      <c r="H31" s="478">
        <v>6</v>
      </c>
      <c r="I31" s="556">
        <v>15368</v>
      </c>
      <c r="J31" s="559">
        <v>40860</v>
      </c>
    </row>
    <row r="32" spans="1:15">
      <c r="A32" s="531" t="s">
        <v>74</v>
      </c>
      <c r="B32" s="529">
        <v>28</v>
      </c>
      <c r="C32" s="478">
        <v>15</v>
      </c>
      <c r="D32" s="478">
        <v>13</v>
      </c>
      <c r="E32" s="556">
        <v>34044</v>
      </c>
      <c r="F32" s="544">
        <v>34</v>
      </c>
      <c r="G32" s="478">
        <v>22</v>
      </c>
      <c r="H32" s="478">
        <v>12</v>
      </c>
      <c r="I32" s="556">
        <v>23932</v>
      </c>
      <c r="J32" s="559">
        <v>57976</v>
      </c>
    </row>
    <row r="33" spans="1:10">
      <c r="A33" s="529" t="s">
        <v>75</v>
      </c>
      <c r="B33" s="529">
        <v>28</v>
      </c>
      <c r="C33" s="478">
        <v>23</v>
      </c>
      <c r="D33" s="478">
        <v>5</v>
      </c>
      <c r="E33" s="556">
        <v>32212</v>
      </c>
      <c r="F33" s="544">
        <v>26</v>
      </c>
      <c r="G33" s="478">
        <v>22</v>
      </c>
      <c r="H33" s="478">
        <v>4</v>
      </c>
      <c r="I33" s="556">
        <v>18299</v>
      </c>
      <c r="J33" s="559">
        <v>50511</v>
      </c>
    </row>
    <row r="34" spans="1:10">
      <c r="A34" s="529" t="s">
        <v>76</v>
      </c>
      <c r="B34" s="529">
        <v>9</v>
      </c>
      <c r="C34" s="478">
        <v>6</v>
      </c>
      <c r="D34" s="478">
        <v>3</v>
      </c>
      <c r="E34" s="556">
        <v>10448</v>
      </c>
      <c r="F34" s="529">
        <v>11</v>
      </c>
      <c r="G34" s="478">
        <v>9</v>
      </c>
      <c r="H34" s="478">
        <v>2</v>
      </c>
      <c r="I34" s="556">
        <v>870</v>
      </c>
      <c r="J34" s="558">
        <v>11318</v>
      </c>
    </row>
    <row r="35" spans="1:10">
      <c r="A35" s="529" t="s">
        <v>77</v>
      </c>
      <c r="B35" s="529">
        <v>2</v>
      </c>
      <c r="C35" s="478">
        <v>2</v>
      </c>
      <c r="D35" s="478">
        <v>0</v>
      </c>
      <c r="E35" s="556">
        <v>6279</v>
      </c>
      <c r="F35" s="529">
        <v>4</v>
      </c>
      <c r="G35" s="478">
        <v>4</v>
      </c>
      <c r="H35" s="478">
        <v>0</v>
      </c>
      <c r="I35" s="556">
        <v>11</v>
      </c>
      <c r="J35" s="558">
        <v>6290</v>
      </c>
    </row>
    <row r="36" spans="1:10">
      <c r="A36" s="529" t="s">
        <v>78</v>
      </c>
      <c r="B36" s="529">
        <v>1</v>
      </c>
      <c r="C36" s="478">
        <v>1</v>
      </c>
      <c r="D36" s="478">
        <v>0</v>
      </c>
      <c r="E36" s="556">
        <v>2647</v>
      </c>
      <c r="F36" s="529">
        <v>2</v>
      </c>
      <c r="G36" s="478">
        <v>2</v>
      </c>
      <c r="H36" s="478">
        <v>0</v>
      </c>
      <c r="I36" s="556">
        <v>5</v>
      </c>
      <c r="J36" s="558">
        <v>2652</v>
      </c>
    </row>
    <row r="37" spans="1:10">
      <c r="A37" s="529" t="s">
        <v>79</v>
      </c>
      <c r="B37" s="529">
        <v>4</v>
      </c>
      <c r="C37" s="478">
        <v>4</v>
      </c>
      <c r="D37" s="478">
        <v>0</v>
      </c>
      <c r="E37" s="556">
        <v>11885</v>
      </c>
      <c r="F37" s="529">
        <v>5</v>
      </c>
      <c r="G37" s="478">
        <v>5</v>
      </c>
      <c r="H37" s="478">
        <v>0</v>
      </c>
      <c r="I37" s="556">
        <v>16</v>
      </c>
      <c r="J37" s="558">
        <v>11901</v>
      </c>
    </row>
    <row r="38" spans="1:10">
      <c r="A38" s="529" t="s">
        <v>80</v>
      </c>
      <c r="B38" s="529">
        <v>4</v>
      </c>
      <c r="C38" s="478">
        <v>4</v>
      </c>
      <c r="D38" s="478">
        <v>0</v>
      </c>
      <c r="E38" s="556">
        <v>15302</v>
      </c>
      <c r="F38" s="529">
        <v>6</v>
      </c>
      <c r="G38" s="478">
        <v>5</v>
      </c>
      <c r="H38" s="478">
        <v>1</v>
      </c>
      <c r="I38" s="556">
        <v>292</v>
      </c>
      <c r="J38" s="558">
        <v>15594</v>
      </c>
    </row>
    <row r="39" spans="1:10">
      <c r="A39" s="529" t="s">
        <v>81</v>
      </c>
      <c r="B39" s="529">
        <v>23</v>
      </c>
      <c r="C39" s="478">
        <v>12</v>
      </c>
      <c r="D39" s="478">
        <v>11</v>
      </c>
      <c r="E39" s="556">
        <v>42188</v>
      </c>
      <c r="F39" s="529">
        <v>26</v>
      </c>
      <c r="G39" s="478">
        <v>18</v>
      </c>
      <c r="H39" s="478">
        <v>8</v>
      </c>
      <c r="I39" s="556">
        <v>11022</v>
      </c>
      <c r="J39" s="558">
        <v>53210</v>
      </c>
    </row>
    <row r="40" spans="1:10">
      <c r="A40" s="529" t="s">
        <v>82</v>
      </c>
      <c r="B40" s="529">
        <v>43</v>
      </c>
      <c r="C40" s="478">
        <v>32</v>
      </c>
      <c r="D40" s="478">
        <v>11</v>
      </c>
      <c r="E40" s="556">
        <v>81718</v>
      </c>
      <c r="F40" s="529">
        <v>37</v>
      </c>
      <c r="G40" s="478">
        <v>29</v>
      </c>
      <c r="H40" s="478">
        <v>8</v>
      </c>
      <c r="I40" s="556">
        <v>48118</v>
      </c>
      <c r="J40" s="558">
        <v>129836</v>
      </c>
    </row>
    <row r="41" spans="1:10">
      <c r="A41" s="529" t="s">
        <v>83</v>
      </c>
      <c r="B41" s="529">
        <v>29</v>
      </c>
      <c r="C41" s="478">
        <v>21</v>
      </c>
      <c r="D41" s="478">
        <v>8</v>
      </c>
      <c r="E41" s="556">
        <v>69004</v>
      </c>
      <c r="F41" s="529">
        <v>28</v>
      </c>
      <c r="G41" s="478">
        <v>21</v>
      </c>
      <c r="H41" s="478">
        <v>7</v>
      </c>
      <c r="I41" s="556">
        <v>51109</v>
      </c>
      <c r="J41" s="558">
        <v>120113</v>
      </c>
    </row>
    <row r="42" spans="1:10" ht="15.75">
      <c r="A42" s="528" t="s">
        <v>749</v>
      </c>
      <c r="B42" s="530">
        <f>SUM(B30:B41)</f>
        <v>209</v>
      </c>
      <c r="C42" s="526">
        <f t="shared" ref="C42" si="1">SUM(C30:C41)</f>
        <v>145</v>
      </c>
      <c r="D42" s="526">
        <f t="shared" ref="D42" si="2">SUM(D30:D41)</f>
        <v>64</v>
      </c>
      <c r="E42" s="557">
        <f t="shared" ref="E42" si="3">SUM(E30:E41)</f>
        <v>359475</v>
      </c>
      <c r="F42" s="530">
        <f t="shared" ref="F42" si="4">SUM(F30:F41)</f>
        <v>221</v>
      </c>
      <c r="G42" s="526">
        <f t="shared" ref="G42" si="5">SUM(G30:G41)</f>
        <v>167</v>
      </c>
      <c r="H42" s="526">
        <f t="shared" ref="H42" si="6">SUM(H30:H41)</f>
        <v>54</v>
      </c>
      <c r="I42" s="557">
        <f t="shared" ref="I42" si="7">SUM(I30:I41)</f>
        <v>183443</v>
      </c>
      <c r="J42" s="560">
        <f t="shared" ref="J42" si="8">SUM(J30:J41)</f>
        <v>542918</v>
      </c>
    </row>
  </sheetData>
  <sheetProtection algorithmName="SHA-512" hashValue="X1OEbFS/NKASsrlDISJgg0run+uTjAWALax7bj9iyyNolqxKhqt4/tt6FQztgPGrX6eWFGxvdxFeKd8szmgI9Q==" saltValue="a2z3F9cMiXsYYE5KVrZiRw==" spinCount="100000" sheet="1" objects="1" scenarios="1"/>
  <mergeCells count="7">
    <mergeCell ref="B28:E28"/>
    <mergeCell ref="F28:I28"/>
    <mergeCell ref="B1:G2"/>
    <mergeCell ref="A4:J4"/>
    <mergeCell ref="B5:E5"/>
    <mergeCell ref="F5:I5"/>
    <mergeCell ref="A27:J2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sqref="A1:P1"/>
    </sheetView>
  </sheetViews>
  <sheetFormatPr baseColWidth="10" defaultRowHeight="15"/>
  <cols>
    <col min="1" max="2" width="11.42578125" style="244"/>
    <col min="3" max="3" width="11.42578125" style="244" customWidth="1"/>
    <col min="4" max="7" width="11.42578125" style="244"/>
    <col min="8" max="8" width="0" style="244" hidden="1" customWidth="1"/>
    <col min="9" max="13" width="11.42578125" style="244"/>
    <col min="14" max="14" width="22.7109375" style="244" customWidth="1"/>
    <col min="15" max="15" width="22.5703125" style="244" customWidth="1"/>
    <col min="16" max="17" width="22.7109375" style="244" customWidth="1"/>
    <col min="18" max="16384" width="11.42578125" style="244"/>
  </cols>
  <sheetData>
    <row r="1" spans="1:19" s="133" customFormat="1" ht="22.5" customHeight="1">
      <c r="A1" s="594" t="s">
        <v>84</v>
      </c>
      <c r="B1" s="594"/>
      <c r="C1" s="594"/>
      <c r="D1" s="594"/>
      <c r="E1" s="594"/>
      <c r="F1" s="594"/>
      <c r="G1" s="594"/>
      <c r="H1" s="594"/>
      <c r="I1" s="594"/>
      <c r="J1" s="594"/>
      <c r="K1" s="594"/>
      <c r="L1" s="594"/>
      <c r="M1" s="594"/>
      <c r="N1" s="594"/>
      <c r="O1" s="594"/>
      <c r="P1" s="594"/>
      <c r="Q1" s="132"/>
      <c r="R1" s="132"/>
      <c r="S1" s="132"/>
    </row>
    <row r="2" spans="1:19">
      <c r="A2" s="16"/>
      <c r="B2" s="98"/>
      <c r="C2" s="98"/>
      <c r="D2" s="98"/>
      <c r="E2" s="98"/>
      <c r="F2" s="29"/>
      <c r="G2" s="15"/>
      <c r="H2" s="15"/>
      <c r="I2" s="15"/>
      <c r="J2" s="15"/>
      <c r="K2" s="15"/>
      <c r="L2" s="15"/>
      <c r="M2" s="15"/>
      <c r="N2" s="15"/>
      <c r="O2" s="15"/>
      <c r="P2" s="15"/>
    </row>
    <row r="3" spans="1:19">
      <c r="A3" s="16"/>
      <c r="B3" s="16"/>
      <c r="C3" s="16"/>
      <c r="D3" s="16"/>
      <c r="E3" s="16"/>
      <c r="F3" s="15"/>
      <c r="G3" s="15"/>
      <c r="H3" s="15"/>
      <c r="I3" s="15"/>
      <c r="J3" s="15"/>
      <c r="K3" s="15"/>
      <c r="L3" s="15"/>
      <c r="M3" s="15"/>
      <c r="N3" s="15"/>
      <c r="O3" s="15"/>
      <c r="P3" s="15"/>
    </row>
    <row r="4" spans="1:19">
      <c r="A4" s="595" t="s">
        <v>85</v>
      </c>
      <c r="B4" s="595"/>
      <c r="C4" s="595"/>
      <c r="D4" s="595"/>
      <c r="E4" s="595"/>
      <c r="F4" s="595"/>
      <c r="G4" s="17"/>
      <c r="H4" s="17"/>
      <c r="I4" s="595" t="s">
        <v>86</v>
      </c>
      <c r="J4" s="595"/>
      <c r="K4" s="595"/>
      <c r="L4" s="595"/>
      <c r="M4" s="595"/>
      <c r="N4" s="595"/>
      <c r="O4" s="15"/>
      <c r="P4" s="15"/>
    </row>
    <row r="5" spans="1:19" ht="25.5">
      <c r="A5" s="19" t="s">
        <v>87</v>
      </c>
      <c r="B5" s="20" t="s">
        <v>88</v>
      </c>
      <c r="C5" s="20" t="s">
        <v>89</v>
      </c>
      <c r="D5" s="21" t="s">
        <v>90</v>
      </c>
      <c r="E5" s="21" t="s">
        <v>91</v>
      </c>
      <c r="F5" s="22" t="s">
        <v>92</v>
      </c>
      <c r="G5" s="15"/>
      <c r="H5" s="15"/>
      <c r="I5" s="19" t="s">
        <v>93</v>
      </c>
      <c r="J5" s="20" t="s">
        <v>88</v>
      </c>
      <c r="K5" s="20" t="s">
        <v>89</v>
      </c>
      <c r="L5" s="21" t="s">
        <v>90</v>
      </c>
      <c r="M5" s="21" t="s">
        <v>91</v>
      </c>
      <c r="N5" s="22" t="s">
        <v>94</v>
      </c>
    </row>
    <row r="6" spans="1:19">
      <c r="A6" s="23">
        <v>44927</v>
      </c>
      <c r="B6" s="491">
        <v>34720</v>
      </c>
      <c r="C6" s="491">
        <v>45764</v>
      </c>
      <c r="D6" s="492">
        <v>4268</v>
      </c>
      <c r="E6" s="493">
        <v>76216</v>
      </c>
      <c r="F6" s="449">
        <f>SUM(D6:E6)</f>
        <v>80484</v>
      </c>
      <c r="G6" s="15"/>
      <c r="H6" s="15"/>
      <c r="I6" s="153">
        <v>2011</v>
      </c>
      <c r="J6" s="25">
        <v>55125</v>
      </c>
      <c r="K6" s="25">
        <v>51594</v>
      </c>
      <c r="L6" s="25">
        <v>8458</v>
      </c>
      <c r="M6" s="25">
        <v>98261</v>
      </c>
      <c r="N6" s="447">
        <v>106719</v>
      </c>
    </row>
    <row r="7" spans="1:19" s="348" customFormat="1">
      <c r="A7" s="23">
        <v>44958</v>
      </c>
      <c r="B7" s="347">
        <v>35294</v>
      </c>
      <c r="C7" s="347">
        <v>46269</v>
      </c>
      <c r="D7" s="29">
        <v>5207</v>
      </c>
      <c r="E7" s="499">
        <v>76356</v>
      </c>
      <c r="F7" s="449">
        <v>81563</v>
      </c>
      <c r="G7" s="29"/>
      <c r="H7" s="15"/>
      <c r="I7" s="153">
        <v>2012</v>
      </c>
      <c r="J7" s="25">
        <v>58916</v>
      </c>
      <c r="K7" s="25">
        <v>55674</v>
      </c>
      <c r="L7" s="25">
        <v>8673</v>
      </c>
      <c r="M7" s="25">
        <v>105917</v>
      </c>
      <c r="N7" s="447">
        <v>114590</v>
      </c>
    </row>
    <row r="8" spans="1:19" s="124" customFormat="1">
      <c r="A8" s="23">
        <v>44986</v>
      </c>
      <c r="B8" s="347">
        <v>34274</v>
      </c>
      <c r="C8" s="347">
        <v>45276</v>
      </c>
      <c r="D8" s="29">
        <v>2166</v>
      </c>
      <c r="E8" s="184">
        <v>43110</v>
      </c>
      <c r="F8" s="449">
        <v>79550</v>
      </c>
      <c r="G8" s="346"/>
      <c r="H8" s="346"/>
      <c r="I8" s="153">
        <v>2013</v>
      </c>
      <c r="J8" s="25">
        <v>61582</v>
      </c>
      <c r="K8" s="25">
        <v>58914</v>
      </c>
      <c r="L8" s="25">
        <v>8477</v>
      </c>
      <c r="M8" s="25">
        <v>112019</v>
      </c>
      <c r="N8" s="447">
        <v>120496</v>
      </c>
    </row>
    <row r="9" spans="1:19">
      <c r="A9" s="23">
        <v>45017</v>
      </c>
      <c r="B9" s="459">
        <v>33269</v>
      </c>
      <c r="C9" s="459">
        <v>44491</v>
      </c>
      <c r="D9" s="468">
        <v>4030</v>
      </c>
      <c r="E9" s="455">
        <v>73730</v>
      </c>
      <c r="F9" s="448">
        <v>77760</v>
      </c>
      <c r="G9" s="276"/>
      <c r="H9" s="29"/>
      <c r="I9" s="153">
        <v>2014</v>
      </c>
      <c r="J9" s="25">
        <v>58134</v>
      </c>
      <c r="K9" s="25">
        <v>56797</v>
      </c>
      <c r="L9" s="25">
        <v>7379</v>
      </c>
      <c r="M9" s="25">
        <v>107552</v>
      </c>
      <c r="N9" s="447">
        <v>114931</v>
      </c>
    </row>
    <row r="10" spans="1:19">
      <c r="A10" s="23">
        <v>45047</v>
      </c>
      <c r="B10" s="460"/>
      <c r="C10" s="460"/>
      <c r="D10" s="25"/>
      <c r="E10" s="184"/>
      <c r="F10" s="449"/>
      <c r="G10" s="15"/>
      <c r="H10" s="15"/>
      <c r="I10" s="153">
        <v>2015</v>
      </c>
      <c r="J10" s="25">
        <v>53523</v>
      </c>
      <c r="K10" s="25">
        <v>54850</v>
      </c>
      <c r="L10" s="25">
        <v>6521</v>
      </c>
      <c r="M10" s="25">
        <v>101852</v>
      </c>
      <c r="N10" s="447">
        <v>108373</v>
      </c>
    </row>
    <row r="11" spans="1:19">
      <c r="A11" s="23">
        <v>45078</v>
      </c>
      <c r="B11" s="460"/>
      <c r="C11" s="460"/>
      <c r="D11" s="25"/>
      <c r="E11" s="184"/>
      <c r="F11" s="449"/>
      <c r="G11" s="29"/>
      <c r="H11" s="29"/>
      <c r="I11" s="153">
        <v>2016</v>
      </c>
      <c r="J11" s="25">
        <v>49494</v>
      </c>
      <c r="K11" s="25">
        <v>53655</v>
      </c>
      <c r="L11" s="25">
        <v>5328</v>
      </c>
      <c r="M11" s="25">
        <v>97821</v>
      </c>
      <c r="N11" s="447">
        <v>103149</v>
      </c>
    </row>
    <row r="12" spans="1:19">
      <c r="A12" s="23">
        <v>45108</v>
      </c>
      <c r="B12" s="25"/>
      <c r="C12" s="25"/>
      <c r="D12" s="25"/>
      <c r="E12" s="18"/>
      <c r="F12" s="449"/>
      <c r="G12" s="29"/>
      <c r="H12" s="29"/>
      <c r="I12" s="153">
        <v>2017</v>
      </c>
      <c r="J12" s="25">
        <v>45576</v>
      </c>
      <c r="K12" s="25">
        <v>52375</v>
      </c>
      <c r="L12" s="25">
        <v>6044</v>
      </c>
      <c r="M12" s="25">
        <v>91907</v>
      </c>
      <c r="N12" s="447">
        <v>97951</v>
      </c>
    </row>
    <row r="13" spans="1:19">
      <c r="A13" s="23">
        <v>45139</v>
      </c>
      <c r="B13" s="25"/>
      <c r="C13" s="25"/>
      <c r="D13" s="25"/>
      <c r="E13" s="25"/>
      <c r="F13" s="449"/>
      <c r="G13" s="276"/>
      <c r="H13" s="29"/>
      <c r="I13" s="153">
        <v>2018</v>
      </c>
      <c r="J13" s="25">
        <v>41129</v>
      </c>
      <c r="K13" s="25">
        <v>50921</v>
      </c>
      <c r="L13" s="25">
        <v>5576</v>
      </c>
      <c r="M13" s="25">
        <v>86474</v>
      </c>
      <c r="N13" s="447">
        <v>92050</v>
      </c>
    </row>
    <row r="14" spans="1:19">
      <c r="A14" s="23">
        <v>45170</v>
      </c>
      <c r="B14" s="25"/>
      <c r="C14" s="25"/>
      <c r="D14" s="284"/>
      <c r="E14" s="25"/>
      <c r="F14" s="449"/>
      <c r="G14" s="276"/>
      <c r="H14" s="29"/>
      <c r="I14" s="153">
        <v>2019</v>
      </c>
      <c r="J14" s="25">
        <v>39836</v>
      </c>
      <c r="K14" s="25">
        <v>49947</v>
      </c>
      <c r="L14" s="25">
        <v>5707</v>
      </c>
      <c r="M14" s="25">
        <v>84076</v>
      </c>
      <c r="N14" s="447">
        <v>89783</v>
      </c>
    </row>
    <row r="15" spans="1:19">
      <c r="A15" s="23">
        <v>45200</v>
      </c>
      <c r="B15" s="25"/>
      <c r="C15" s="25"/>
      <c r="D15" s="25"/>
      <c r="E15" s="25"/>
      <c r="F15" s="449"/>
      <c r="G15" s="29"/>
      <c r="H15" s="29"/>
      <c r="I15" s="153">
        <v>2020</v>
      </c>
      <c r="J15" s="25">
        <v>40983</v>
      </c>
      <c r="K15" s="25">
        <v>50406</v>
      </c>
      <c r="L15" s="25">
        <v>5806</v>
      </c>
      <c r="M15" s="25">
        <v>85583</v>
      </c>
      <c r="N15" s="447">
        <v>91389</v>
      </c>
    </row>
    <row r="16" spans="1:19">
      <c r="A16" s="23">
        <v>45231</v>
      </c>
      <c r="B16" s="25"/>
      <c r="C16" s="25"/>
      <c r="D16" s="284"/>
      <c r="E16" s="25"/>
      <c r="F16" s="449"/>
      <c r="G16" s="276"/>
      <c r="H16" s="29"/>
      <c r="I16" s="327">
        <v>2021</v>
      </c>
      <c r="J16" s="25">
        <v>56457</v>
      </c>
      <c r="K16" s="25">
        <v>65878</v>
      </c>
      <c r="L16" s="25">
        <v>9877</v>
      </c>
      <c r="M16" s="25">
        <v>112458</v>
      </c>
      <c r="N16" s="447">
        <v>122335</v>
      </c>
    </row>
    <row r="17" spans="1:21">
      <c r="A17" s="23">
        <v>45261</v>
      </c>
      <c r="B17" s="25"/>
      <c r="C17" s="25"/>
      <c r="D17" s="25"/>
      <c r="E17" s="29"/>
      <c r="F17" s="449"/>
      <c r="G17" s="276"/>
      <c r="H17" s="276"/>
      <c r="I17" s="327">
        <v>2022</v>
      </c>
      <c r="J17" s="25">
        <v>39466</v>
      </c>
      <c r="K17" s="25">
        <v>50035</v>
      </c>
      <c r="L17" s="25">
        <v>5078</v>
      </c>
      <c r="M17" s="25">
        <v>84423</v>
      </c>
      <c r="N17" s="447">
        <v>89501</v>
      </c>
    </row>
    <row r="18" spans="1:21">
      <c r="A18" s="15"/>
      <c r="B18" s="29"/>
      <c r="C18" s="29"/>
      <c r="D18" s="15"/>
      <c r="E18" s="15"/>
      <c r="F18" s="15"/>
      <c r="G18" s="15"/>
      <c r="H18" s="29"/>
      <c r="I18" s="327">
        <v>2023</v>
      </c>
      <c r="J18" s="483">
        <v>34720</v>
      </c>
      <c r="K18" s="483">
        <v>45764</v>
      </c>
      <c r="L18" s="364">
        <v>4268</v>
      </c>
      <c r="M18" s="484">
        <v>76216</v>
      </c>
      <c r="N18" s="448">
        <f>SUM(L18:M18)</f>
        <v>80484</v>
      </c>
      <c r="O18" s="15"/>
      <c r="P18" s="15"/>
    </row>
    <row r="19" spans="1:21">
      <c r="A19" s="15"/>
      <c r="B19" s="15"/>
      <c r="C19" s="15"/>
      <c r="D19" s="15"/>
      <c r="E19" s="15"/>
      <c r="F19" s="15"/>
      <c r="G19" s="15"/>
      <c r="H19" s="29"/>
      <c r="I19" s="6"/>
      <c r="J19" s="6"/>
      <c r="K19" s="6"/>
      <c r="L19" s="6"/>
      <c r="M19" s="6"/>
      <c r="N19" s="15"/>
      <c r="O19" s="15"/>
      <c r="P19" s="15"/>
    </row>
    <row r="20" spans="1:21">
      <c r="A20" s="29"/>
      <c r="B20" s="29"/>
      <c r="C20" s="29"/>
      <c r="D20" s="29"/>
      <c r="E20" s="29"/>
      <c r="F20" s="29"/>
      <c r="G20" s="15"/>
      <c r="H20" s="29"/>
      <c r="I20" s="29"/>
      <c r="J20" s="29"/>
      <c r="K20" s="6"/>
    </row>
    <row r="21" spans="1:21">
      <c r="A21" s="15"/>
      <c r="B21" s="15"/>
      <c r="C21" s="15"/>
      <c r="D21" s="15"/>
      <c r="E21" s="15"/>
      <c r="F21" s="15"/>
      <c r="G21" s="15"/>
      <c r="H21" s="29"/>
    </row>
    <row r="22" spans="1:21">
      <c r="A22" s="29"/>
      <c r="B22" s="29"/>
      <c r="C22" s="29"/>
      <c r="D22" s="29"/>
      <c r="E22" s="29"/>
      <c r="F22" s="29"/>
      <c r="G22" s="15"/>
      <c r="H22" s="29"/>
    </row>
    <row r="23" spans="1:21">
      <c r="A23" s="23"/>
      <c r="B23" s="26"/>
      <c r="C23" s="26"/>
      <c r="D23" s="26"/>
      <c r="E23" s="27"/>
      <c r="F23" s="23"/>
      <c r="G23" s="15"/>
      <c r="H23" s="15"/>
      <c r="I23" s="244">
        <f>(B6*100)/F6</f>
        <v>43.139008995576759</v>
      </c>
    </row>
    <row r="24" spans="1:21">
      <c r="A24" s="23"/>
      <c r="B24" s="26"/>
      <c r="C24" s="26"/>
      <c r="D24" s="26"/>
      <c r="E24" s="27"/>
      <c r="F24" s="23"/>
      <c r="G24" s="15"/>
      <c r="H24" s="15"/>
    </row>
    <row r="25" spans="1:21">
      <c r="A25" s="23"/>
      <c r="B25" s="26"/>
      <c r="C25" s="26"/>
      <c r="D25" s="26"/>
      <c r="E25" s="27"/>
      <c r="F25" s="23"/>
      <c r="G25" s="15"/>
      <c r="H25" s="15"/>
    </row>
    <row r="26" spans="1:21">
      <c r="A26" s="23"/>
      <c r="B26" s="30"/>
      <c r="C26" s="30"/>
      <c r="D26" s="30"/>
      <c r="E26" s="31"/>
      <c r="F26" s="23"/>
      <c r="G26" s="15"/>
      <c r="H26" s="15"/>
    </row>
    <row r="27" spans="1:21">
      <c r="A27" s="15"/>
      <c r="B27" s="29"/>
      <c r="C27" s="29"/>
      <c r="D27" s="29"/>
      <c r="E27" s="15"/>
      <c r="F27" s="15"/>
      <c r="G27" s="15"/>
      <c r="H27" s="15"/>
      <c r="R27" s="6"/>
      <c r="S27" s="6"/>
      <c r="T27" s="6"/>
      <c r="U27" s="6"/>
    </row>
    <row r="28" spans="1:21">
      <c r="A28" s="15"/>
      <c r="B28" s="15"/>
      <c r="C28" s="29"/>
      <c r="D28" s="29"/>
      <c r="E28" s="29"/>
      <c r="F28" s="29"/>
      <c r="G28" s="17"/>
      <c r="H28" s="15"/>
    </row>
    <row r="29" spans="1:21">
      <c r="B29" s="6"/>
      <c r="C29" s="29"/>
      <c r="D29" s="29"/>
      <c r="E29" s="29"/>
      <c r="F29" s="15"/>
      <c r="G29" s="15"/>
      <c r="H29" s="15"/>
      <c r="S29" s="6"/>
    </row>
    <row r="30" spans="1:21">
      <c r="C30" s="15"/>
      <c r="D30" s="15"/>
      <c r="E30" s="15"/>
      <c r="F30" s="15"/>
      <c r="G30" s="15"/>
      <c r="H30" s="15"/>
    </row>
    <row r="31" spans="1:21">
      <c r="A31" s="15"/>
      <c r="B31" s="15"/>
      <c r="C31" s="29"/>
      <c r="D31" s="29"/>
      <c r="E31" s="15"/>
      <c r="F31" s="15"/>
      <c r="G31" s="15"/>
      <c r="H31" s="15"/>
    </row>
    <row r="32" spans="1:21">
      <c r="A32" s="15"/>
      <c r="B32" s="15"/>
      <c r="C32" s="15"/>
      <c r="D32" s="15"/>
      <c r="E32" s="15"/>
      <c r="F32" s="15"/>
      <c r="G32" s="15"/>
      <c r="H32" s="15"/>
    </row>
    <row r="33" spans="1:20">
      <c r="A33" s="15"/>
      <c r="B33" s="15"/>
      <c r="C33" s="15"/>
      <c r="D33" s="15"/>
      <c r="E33" s="15"/>
      <c r="F33" s="15"/>
      <c r="G33" s="15"/>
      <c r="H33" s="15"/>
      <c r="T33" s="6"/>
    </row>
    <row r="34" spans="1:20">
      <c r="A34" s="15"/>
      <c r="B34" s="15"/>
      <c r="C34" s="15"/>
      <c r="D34" s="15"/>
      <c r="E34" s="15"/>
      <c r="F34" s="15"/>
      <c r="G34" s="15"/>
      <c r="H34" s="15"/>
    </row>
    <row r="35" spans="1:20">
      <c r="A35" s="15"/>
      <c r="B35" s="15"/>
      <c r="C35" s="15"/>
      <c r="D35" s="15"/>
      <c r="E35" s="15"/>
      <c r="F35" s="15"/>
      <c r="G35" s="15"/>
      <c r="H35" s="15"/>
    </row>
    <row r="36" spans="1:20">
      <c r="C36" s="15"/>
      <c r="D36" s="15"/>
      <c r="E36" s="15"/>
      <c r="F36" s="15"/>
      <c r="G36" s="15"/>
      <c r="H36" s="15"/>
    </row>
    <row r="37" spans="1:20">
      <c r="C37" s="15"/>
      <c r="D37" s="15"/>
      <c r="E37" s="15"/>
      <c r="F37" s="15"/>
      <c r="G37" s="15"/>
      <c r="H37" s="15"/>
    </row>
    <row r="38" spans="1:20">
      <c r="A38" s="15"/>
      <c r="B38" s="15"/>
      <c r="C38" s="15"/>
      <c r="D38" s="15"/>
      <c r="E38" s="15"/>
      <c r="F38" s="15"/>
      <c r="G38" s="15"/>
      <c r="H38" s="15"/>
    </row>
    <row r="39" spans="1:20">
      <c r="A39" s="15"/>
      <c r="B39" s="15"/>
      <c r="C39" s="15"/>
      <c r="D39" s="15"/>
      <c r="E39" s="15"/>
      <c r="F39" s="15"/>
      <c r="G39" s="15"/>
      <c r="H39" s="15"/>
      <c r="I39" s="597" t="s">
        <v>657</v>
      </c>
      <c r="J39" s="597"/>
      <c r="K39" s="597"/>
      <c r="L39" s="597"/>
      <c r="M39" s="597"/>
      <c r="N39" s="597"/>
      <c r="O39" s="597"/>
      <c r="P39" s="597"/>
      <c r="Q39" s="597"/>
    </row>
    <row r="40" spans="1:20">
      <c r="A40" s="15"/>
      <c r="B40" s="15"/>
      <c r="C40" s="15"/>
      <c r="D40" s="15"/>
      <c r="E40" s="15"/>
      <c r="F40" s="15"/>
      <c r="G40" s="15"/>
      <c r="H40" s="15"/>
      <c r="I40" s="418" t="s">
        <v>87</v>
      </c>
      <c r="J40" s="422" t="s">
        <v>655</v>
      </c>
      <c r="K40" s="421" t="s">
        <v>656</v>
      </c>
      <c r="L40" s="422" t="s">
        <v>665</v>
      </c>
      <c r="M40" s="421" t="s">
        <v>698</v>
      </c>
      <c r="N40" s="443" t="s">
        <v>537</v>
      </c>
      <c r="O40" s="419" t="s">
        <v>666</v>
      </c>
      <c r="P40" s="419" t="s">
        <v>699</v>
      </c>
      <c r="Q40" s="419" t="s">
        <v>700</v>
      </c>
    </row>
    <row r="41" spans="1:20">
      <c r="A41" s="15"/>
      <c r="B41" s="15"/>
      <c r="C41" s="15"/>
      <c r="D41" s="15"/>
      <c r="E41" s="15"/>
      <c r="F41" s="15"/>
      <c r="G41" s="15"/>
      <c r="H41" s="15"/>
      <c r="I41" s="28" t="s">
        <v>529</v>
      </c>
      <c r="J41" s="18">
        <v>91389</v>
      </c>
      <c r="K41" s="18">
        <v>122335</v>
      </c>
      <c r="L41" s="6">
        <v>89501</v>
      </c>
      <c r="M41" s="18">
        <v>80484</v>
      </c>
      <c r="N41" s="444">
        <f>((K41-J41)/J41)*100</f>
        <v>33.861843329065863</v>
      </c>
      <c r="O41" s="444">
        <f>((L41-K41)/K41)*100</f>
        <v>-26.839416356725387</v>
      </c>
      <c r="P41" s="444">
        <f>((L41-J41)/J41)*100</f>
        <v>-2.0658941448095507</v>
      </c>
      <c r="Q41" s="444">
        <f>((M41-L41)/L41)*100</f>
        <v>-10.074747768181361</v>
      </c>
    </row>
    <row r="42" spans="1:20">
      <c r="A42" s="15"/>
      <c r="B42" s="15"/>
      <c r="C42" s="15"/>
      <c r="D42" s="15"/>
      <c r="E42" s="15"/>
      <c r="F42" s="15"/>
      <c r="G42" s="15"/>
      <c r="H42" s="15"/>
      <c r="I42" s="494" t="s">
        <v>73</v>
      </c>
      <c r="J42" s="18">
        <v>89708</v>
      </c>
      <c r="K42" s="18">
        <v>123823</v>
      </c>
      <c r="L42" s="284">
        <v>88785</v>
      </c>
      <c r="M42" s="18">
        <v>81563</v>
      </c>
      <c r="N42" s="444">
        <f t="shared" ref="N42:N52" si="0">((K42-J42)/J42)*100</f>
        <v>38.028938333259013</v>
      </c>
      <c r="O42" s="444">
        <f t="shared" ref="O42:O52" si="1">((L42-K42)/K42)*100</f>
        <v>-28.296843074388438</v>
      </c>
      <c r="P42" s="444">
        <f t="shared" ref="P42:P52" si="2">((L42-J42)/J42)*100</f>
        <v>-1.0288937441476791</v>
      </c>
      <c r="Q42" s="444">
        <f>((M42-L42)/L42)*100</f>
        <v>-8.1342569127667961</v>
      </c>
      <c r="R42" s="417"/>
      <c r="S42" s="417"/>
      <c r="T42" s="417"/>
    </row>
    <row r="43" spans="1:20">
      <c r="B43" s="29"/>
      <c r="C43" s="29"/>
      <c r="D43" s="29"/>
      <c r="E43" s="29"/>
      <c r="F43" s="15"/>
      <c r="G43" s="15"/>
      <c r="H43" s="15"/>
      <c r="I43" s="28" t="s">
        <v>74</v>
      </c>
      <c r="J43" s="18">
        <v>99630</v>
      </c>
      <c r="K43" s="18">
        <v>121950</v>
      </c>
      <c r="L43" s="6">
        <v>87598</v>
      </c>
      <c r="M43" s="18">
        <v>79550</v>
      </c>
      <c r="N43" s="444">
        <f t="shared" si="0"/>
        <v>22.402890695573621</v>
      </c>
      <c r="O43" s="444">
        <f t="shared" si="1"/>
        <v>-28.168921689216891</v>
      </c>
      <c r="P43" s="444">
        <f t="shared" si="2"/>
        <v>-12.07668372980026</v>
      </c>
      <c r="Q43" s="444">
        <v>-9.1999999999999993</v>
      </c>
    </row>
    <row r="44" spans="1:20" ht="15" customHeight="1">
      <c r="B44" s="268"/>
      <c r="C44" s="268"/>
      <c r="D44" s="268"/>
      <c r="E44" s="268"/>
      <c r="F44" s="268"/>
      <c r="G44" s="268"/>
      <c r="H44" s="15"/>
      <c r="I44" s="28" t="s">
        <v>75</v>
      </c>
      <c r="J44" s="18">
        <v>110726</v>
      </c>
      <c r="K44" s="18">
        <v>122463</v>
      </c>
      <c r="L44" s="6">
        <v>86482</v>
      </c>
      <c r="M44" s="495">
        <v>77760</v>
      </c>
      <c r="N44" s="444">
        <f t="shared" si="0"/>
        <v>10.600039737730976</v>
      </c>
      <c r="O44" s="444">
        <f t="shared" si="1"/>
        <v>-29.381119195185484</v>
      </c>
      <c r="P44" s="444">
        <f t="shared" si="2"/>
        <v>-21.895489767534272</v>
      </c>
      <c r="Q44" s="496">
        <v>-0.10100000000000001</v>
      </c>
      <c r="R44" s="6"/>
    </row>
    <row r="45" spans="1:20">
      <c r="A45" s="268"/>
      <c r="B45" s="268"/>
      <c r="C45" s="268"/>
      <c r="D45" s="268"/>
      <c r="E45" s="268"/>
      <c r="F45" s="268"/>
      <c r="G45" s="268"/>
      <c r="H45" s="15"/>
      <c r="I45" s="28" t="s">
        <v>76</v>
      </c>
      <c r="J45" s="18">
        <v>112673</v>
      </c>
      <c r="K45" s="18">
        <v>120210</v>
      </c>
      <c r="L45" s="540">
        <v>84177</v>
      </c>
      <c r="M45" s="463"/>
      <c r="N45" s="444">
        <f t="shared" si="0"/>
        <v>6.6892689464201709</v>
      </c>
      <c r="O45" s="444">
        <f t="shared" si="1"/>
        <v>-29.97504367357125</v>
      </c>
      <c r="P45" s="444">
        <f t="shared" si="2"/>
        <v>-25.290886015283164</v>
      </c>
      <c r="Q45" s="444"/>
    </row>
    <row r="46" spans="1:20">
      <c r="A46" s="268"/>
      <c r="B46" s="268"/>
      <c r="C46" s="268"/>
      <c r="D46" s="268"/>
      <c r="E46" s="268"/>
      <c r="F46" s="268"/>
      <c r="G46" s="268"/>
      <c r="H46" s="15"/>
      <c r="I46" s="28" t="s">
        <v>77</v>
      </c>
      <c r="J46" s="18">
        <v>112750</v>
      </c>
      <c r="K46" s="18">
        <v>118831</v>
      </c>
      <c r="L46" s="540">
        <v>82536</v>
      </c>
      <c r="M46" s="463"/>
      <c r="N46" s="444">
        <f t="shared" si="0"/>
        <v>5.3933481152993341</v>
      </c>
      <c r="O46" s="444">
        <f t="shared" si="1"/>
        <v>-30.543376728294806</v>
      </c>
      <c r="P46" s="444">
        <f t="shared" si="2"/>
        <v>-26.797339246119734</v>
      </c>
      <c r="Q46" s="444"/>
    </row>
    <row r="47" spans="1:20">
      <c r="A47" s="268"/>
      <c r="B47" s="268"/>
      <c r="C47" s="268"/>
      <c r="D47" s="268"/>
      <c r="E47" s="268"/>
      <c r="F47" s="268"/>
      <c r="G47" s="268"/>
      <c r="H47" s="15"/>
      <c r="I47" s="28" t="s">
        <v>78</v>
      </c>
      <c r="J47" s="18">
        <v>110806</v>
      </c>
      <c r="K47" s="18">
        <v>110583</v>
      </c>
      <c r="L47" s="540">
        <v>83340</v>
      </c>
      <c r="M47" s="18"/>
      <c r="N47" s="444">
        <f t="shared" si="0"/>
        <v>-0.20125263974875005</v>
      </c>
      <c r="O47" s="444">
        <f t="shared" si="1"/>
        <v>-24.635793928542363</v>
      </c>
      <c r="P47" s="444">
        <f t="shared" si="2"/>
        <v>-24.787466382686858</v>
      </c>
      <c r="Q47" s="444"/>
    </row>
    <row r="48" spans="1:20">
      <c r="A48" s="268"/>
      <c r="B48" s="268"/>
      <c r="C48" s="268"/>
      <c r="D48" s="268"/>
      <c r="E48" s="268"/>
      <c r="F48" s="268"/>
      <c r="G48" s="268"/>
      <c r="H48" s="15"/>
      <c r="I48" s="28" t="s">
        <v>79</v>
      </c>
      <c r="J48" s="18">
        <v>111066</v>
      </c>
      <c r="K48" s="18">
        <v>102072</v>
      </c>
      <c r="L48" s="540">
        <v>82884</v>
      </c>
      <c r="M48" s="18"/>
      <c r="N48" s="444">
        <f t="shared" si="0"/>
        <v>-8.0978877424234241</v>
      </c>
      <c r="O48" s="444">
        <f t="shared" si="1"/>
        <v>-18.798495179873033</v>
      </c>
      <c r="P48" s="444">
        <f t="shared" si="2"/>
        <v>-25.374101885365459</v>
      </c>
      <c r="Q48" s="444"/>
    </row>
    <row r="49" spans="1:20">
      <c r="B49" s="268"/>
      <c r="C49" s="268"/>
      <c r="D49" s="268"/>
      <c r="E49" s="268"/>
      <c r="F49" s="268"/>
      <c r="G49" s="268"/>
      <c r="I49" s="28" t="s">
        <v>80</v>
      </c>
      <c r="J49" s="18">
        <v>109887</v>
      </c>
      <c r="K49" s="18">
        <v>92930</v>
      </c>
      <c r="L49" s="540">
        <v>82433</v>
      </c>
      <c r="M49" s="18"/>
      <c r="N49" s="444">
        <f t="shared" si="0"/>
        <v>-15.431306705979781</v>
      </c>
      <c r="O49" s="444">
        <f t="shared" si="1"/>
        <v>-11.295598837834929</v>
      </c>
      <c r="P49" s="444">
        <f t="shared" si="2"/>
        <v>-24.983847042871314</v>
      </c>
      <c r="Q49" s="444"/>
    </row>
    <row r="50" spans="1:20">
      <c r="B50" s="268"/>
      <c r="C50" s="268"/>
      <c r="D50" s="268"/>
      <c r="E50" s="268"/>
      <c r="F50" s="268"/>
      <c r="G50" s="268"/>
      <c r="I50" s="28" t="s">
        <v>81</v>
      </c>
      <c r="J50" s="18">
        <v>113557</v>
      </c>
      <c r="K50" s="18">
        <v>90487</v>
      </c>
      <c r="L50" s="540">
        <v>82411</v>
      </c>
      <c r="M50" s="18"/>
      <c r="N50" s="444">
        <f t="shared" si="0"/>
        <v>-20.315788546721031</v>
      </c>
      <c r="O50" s="444">
        <f t="shared" si="1"/>
        <v>-8.9250389558721146</v>
      </c>
      <c r="P50" s="444">
        <f t="shared" si="2"/>
        <v>-27.427635460605686</v>
      </c>
      <c r="Q50" s="444"/>
    </row>
    <row r="51" spans="1:20" ht="15" customHeight="1">
      <c r="B51" s="281"/>
      <c r="C51" s="281"/>
      <c r="D51" s="281"/>
      <c r="E51" s="281"/>
      <c r="F51" s="281"/>
      <c r="G51" s="281"/>
      <c r="H51" s="314"/>
      <c r="I51" s="28" t="s">
        <v>82</v>
      </c>
      <c r="J51" s="18">
        <v>116781</v>
      </c>
      <c r="K51" s="18">
        <v>89748</v>
      </c>
      <c r="L51" s="540">
        <v>81794</v>
      </c>
      <c r="M51" s="18"/>
      <c r="N51" s="444">
        <f t="shared" si="0"/>
        <v>-23.148457368921314</v>
      </c>
      <c r="O51" s="444">
        <f t="shared" si="1"/>
        <v>-8.8625930382849756</v>
      </c>
      <c r="P51" s="444">
        <f t="shared" si="2"/>
        <v>-29.959496835957903</v>
      </c>
      <c r="Q51" s="444"/>
      <c r="T51" s="6"/>
    </row>
    <row r="52" spans="1:20">
      <c r="A52" s="241" t="s">
        <v>459</v>
      </c>
      <c r="B52" s="281"/>
      <c r="C52" s="281"/>
      <c r="D52" s="281"/>
      <c r="E52" s="281"/>
      <c r="F52" s="281"/>
      <c r="G52" s="281"/>
      <c r="H52" s="281"/>
      <c r="I52" s="28" t="s">
        <v>83</v>
      </c>
      <c r="J52" s="18">
        <v>117624</v>
      </c>
      <c r="K52" s="18">
        <v>87649</v>
      </c>
      <c r="L52" s="540">
        <v>79783</v>
      </c>
      <c r="M52" s="18"/>
      <c r="N52" s="444">
        <f t="shared" si="0"/>
        <v>-25.483744813983538</v>
      </c>
      <c r="O52" s="444">
        <f t="shared" si="1"/>
        <v>-8.9744321098928683</v>
      </c>
      <c r="P52" s="444">
        <f t="shared" si="2"/>
        <v>-32.171155546487114</v>
      </c>
      <c r="Q52" s="444"/>
    </row>
    <row r="53" spans="1:20">
      <c r="A53" s="281"/>
      <c r="B53" s="281"/>
      <c r="C53" s="281"/>
      <c r="D53" s="281"/>
      <c r="E53" s="314"/>
      <c r="F53" s="281"/>
      <c r="G53" s="281"/>
      <c r="H53" s="314"/>
    </row>
    <row r="54" spans="1:20">
      <c r="A54" s="281"/>
      <c r="B54" s="281"/>
      <c r="C54" s="281"/>
      <c r="D54" s="281"/>
      <c r="E54" s="314"/>
      <c r="F54" s="314"/>
      <c r="G54" s="281"/>
      <c r="H54" s="281"/>
    </row>
    <row r="55" spans="1:20">
      <c r="A55" s="281"/>
      <c r="B55" s="281"/>
      <c r="C55" s="281"/>
      <c r="D55" s="281"/>
      <c r="E55" s="281"/>
      <c r="F55" s="314"/>
      <c r="G55" s="314"/>
      <c r="H55" s="281"/>
    </row>
    <row r="56" spans="1:20" ht="302.25" customHeight="1">
      <c r="A56" s="596" t="s">
        <v>755</v>
      </c>
      <c r="B56" s="596"/>
      <c r="C56" s="596"/>
      <c r="D56" s="596"/>
      <c r="E56" s="596"/>
      <c r="F56" s="596"/>
      <c r="G56" s="596"/>
      <c r="H56" s="596"/>
      <c r="I56" s="15"/>
      <c r="J56" s="420"/>
      <c r="K56" s="17"/>
      <c r="L56" s="17"/>
      <c r="M56" s="17"/>
      <c r="N56" s="17"/>
      <c r="O56" s="17"/>
      <c r="P56" s="15"/>
    </row>
    <row r="57" spans="1:20">
      <c r="A57" s="281"/>
      <c r="B57" s="281"/>
      <c r="C57" s="281"/>
      <c r="D57" s="281"/>
      <c r="E57" s="281"/>
      <c r="F57" s="281"/>
      <c r="G57" s="281"/>
      <c r="H57" s="281"/>
      <c r="I57" s="15"/>
      <c r="J57" s="15"/>
      <c r="K57" s="15"/>
      <c r="L57" s="15"/>
      <c r="M57" s="15"/>
      <c r="N57" s="15"/>
      <c r="O57" s="15"/>
      <c r="P57" s="15"/>
    </row>
    <row r="58" spans="1:20">
      <c r="A58" s="281"/>
      <c r="B58" s="281"/>
      <c r="C58" s="281"/>
      <c r="D58" s="281"/>
      <c r="E58" s="281"/>
      <c r="F58" s="281"/>
      <c r="G58" s="281"/>
      <c r="H58" s="281"/>
      <c r="I58" s="15"/>
      <c r="J58" s="15"/>
      <c r="K58" s="15"/>
      <c r="L58" s="15"/>
      <c r="M58" s="15"/>
      <c r="N58" s="15"/>
      <c r="O58" s="29"/>
      <c r="P58" s="29"/>
    </row>
    <row r="59" spans="1:20">
      <c r="A59" s="32" t="s">
        <v>96</v>
      </c>
      <c r="B59" s="32" t="s">
        <v>97</v>
      </c>
      <c r="C59" s="281"/>
      <c r="D59" s="281"/>
      <c r="E59" s="281"/>
      <c r="F59" s="281"/>
      <c r="G59" s="281"/>
      <c r="H59" s="281"/>
      <c r="I59" s="15"/>
      <c r="J59" s="15"/>
      <c r="K59" s="15"/>
      <c r="L59" s="15"/>
      <c r="M59" s="29"/>
      <c r="N59" s="29"/>
      <c r="O59" s="29"/>
      <c r="P59" s="15"/>
    </row>
    <row r="60" spans="1:20">
      <c r="A60" s="32" t="s">
        <v>98</v>
      </c>
      <c r="B60" s="32" t="s">
        <v>40</v>
      </c>
      <c r="C60" s="281"/>
      <c r="D60" s="281"/>
      <c r="E60" s="281"/>
      <c r="F60" s="281"/>
      <c r="G60" s="281"/>
      <c r="H60" s="281"/>
      <c r="I60" s="15"/>
      <c r="J60" s="15"/>
      <c r="K60" s="15"/>
      <c r="L60" s="15"/>
      <c r="M60" s="29"/>
      <c r="N60" s="29"/>
      <c r="O60" s="29"/>
      <c r="P60" s="29"/>
    </row>
    <row r="61" spans="1:20">
      <c r="A61" s="281"/>
      <c r="B61" s="281"/>
      <c r="C61" s="281"/>
      <c r="D61" s="281"/>
      <c r="E61" s="281"/>
      <c r="F61" s="281"/>
      <c r="G61" s="281"/>
      <c r="H61" s="281"/>
      <c r="I61" s="15"/>
      <c r="J61" s="15"/>
      <c r="K61" s="15"/>
      <c r="L61" s="15"/>
      <c r="M61" s="29"/>
      <c r="N61" s="29"/>
      <c r="O61" s="29"/>
      <c r="P61" s="29"/>
    </row>
    <row r="62" spans="1:20">
      <c r="A62" s="281"/>
      <c r="B62" s="281"/>
      <c r="C62" s="281"/>
      <c r="D62" s="281"/>
      <c r="E62" s="281"/>
      <c r="F62" s="281"/>
      <c r="G62" s="281"/>
      <c r="H62" s="281"/>
      <c r="I62" s="15"/>
      <c r="J62" s="15"/>
      <c r="K62" s="15"/>
      <c r="L62" s="15"/>
      <c r="M62" s="29"/>
      <c r="N62" s="29"/>
      <c r="O62" s="29"/>
      <c r="P62" s="15"/>
    </row>
    <row r="63" spans="1:20">
      <c r="A63" s="281"/>
      <c r="B63" s="281"/>
      <c r="C63" s="281"/>
      <c r="D63" s="281"/>
      <c r="E63" s="281"/>
      <c r="F63" s="281"/>
      <c r="G63" s="281"/>
      <c r="H63" s="281"/>
      <c r="I63" s="15"/>
      <c r="J63" s="15"/>
      <c r="K63" s="15"/>
      <c r="L63" s="15"/>
      <c r="M63" s="15"/>
      <c r="N63" s="15"/>
      <c r="O63" s="15"/>
      <c r="P63" s="15"/>
    </row>
    <row r="64" spans="1:20">
      <c r="A64" s="281"/>
      <c r="B64" s="281"/>
      <c r="C64" s="281"/>
      <c r="D64" s="281"/>
      <c r="E64" s="281"/>
      <c r="F64" s="281"/>
      <c r="G64" s="281"/>
      <c r="H64" s="281"/>
    </row>
    <row r="65" spans="1:8">
      <c r="A65" s="281"/>
      <c r="B65" s="281"/>
      <c r="C65" s="281"/>
      <c r="D65" s="281"/>
      <c r="E65" s="281"/>
      <c r="F65" s="281"/>
      <c r="G65" s="281"/>
      <c r="H65" s="281"/>
    </row>
    <row r="66" spans="1:8">
      <c r="A66" s="281"/>
      <c r="B66" s="281"/>
      <c r="C66" s="281"/>
      <c r="D66" s="281"/>
      <c r="E66" s="281"/>
      <c r="F66" s="281"/>
      <c r="G66" s="281"/>
      <c r="H66" s="281"/>
    </row>
    <row r="67" spans="1:8">
      <c r="A67" s="281"/>
      <c r="B67" s="281"/>
      <c r="C67" s="281"/>
      <c r="D67" s="281"/>
      <c r="E67" s="281"/>
      <c r="F67" s="281"/>
      <c r="G67" s="281"/>
      <c r="H67" s="281"/>
    </row>
    <row r="68" spans="1:8">
      <c r="A68" s="281"/>
      <c r="B68" s="281"/>
      <c r="C68" s="281"/>
      <c r="D68" s="281"/>
      <c r="E68" s="281"/>
      <c r="F68" s="281"/>
      <c r="G68" s="281"/>
      <c r="H68" s="281"/>
    </row>
    <row r="69" spans="1:8">
      <c r="A69" s="281"/>
      <c r="B69" s="281"/>
      <c r="C69" s="281"/>
      <c r="D69" s="281"/>
      <c r="E69" s="281"/>
      <c r="F69" s="281"/>
      <c r="G69" s="281"/>
      <c r="H69" s="281"/>
    </row>
    <row r="70" spans="1:8">
      <c r="A70" s="281"/>
      <c r="B70" s="281"/>
      <c r="C70" s="281"/>
      <c r="D70" s="281"/>
      <c r="E70" s="281"/>
      <c r="F70" s="281"/>
      <c r="G70" s="281"/>
      <c r="H70" s="281"/>
    </row>
    <row r="71" spans="1:8">
      <c r="A71" s="281"/>
      <c r="B71" s="281"/>
      <c r="C71" s="281"/>
      <c r="D71" s="281"/>
      <c r="E71" s="281"/>
      <c r="F71" s="281"/>
      <c r="G71" s="281"/>
      <c r="H71" s="281"/>
    </row>
    <row r="72" spans="1:8">
      <c r="A72" s="281"/>
      <c r="B72" s="281"/>
      <c r="C72" s="281"/>
      <c r="D72" s="281"/>
      <c r="E72" s="281"/>
      <c r="F72" s="281"/>
      <c r="G72" s="281"/>
      <c r="H72" s="281"/>
    </row>
    <row r="73" spans="1:8">
      <c r="A73" s="281"/>
      <c r="B73" s="281"/>
      <c r="C73" s="281"/>
      <c r="D73" s="281"/>
      <c r="E73" s="281"/>
      <c r="F73" s="281"/>
      <c r="G73" s="281"/>
      <c r="H73" s="281"/>
    </row>
    <row r="74" spans="1:8">
      <c r="A74" s="281"/>
      <c r="B74" s="281"/>
      <c r="C74" s="281"/>
      <c r="D74" s="281"/>
      <c r="E74" s="281"/>
      <c r="F74" s="281"/>
      <c r="G74" s="281"/>
      <c r="H74" s="281"/>
    </row>
    <row r="75" spans="1:8">
      <c r="A75" s="268"/>
      <c r="B75" s="268"/>
      <c r="C75" s="268"/>
      <c r="D75" s="268"/>
      <c r="E75" s="268"/>
      <c r="F75" s="268"/>
      <c r="G75" s="268"/>
    </row>
    <row r="76" spans="1:8">
      <c r="A76" s="268"/>
      <c r="B76" s="268"/>
      <c r="C76" s="268"/>
      <c r="D76" s="268"/>
      <c r="E76" s="268"/>
      <c r="F76" s="268"/>
      <c r="G76" s="268"/>
    </row>
  </sheetData>
  <sheetProtection algorithmName="SHA-512" hashValue="BJjAOTh93JbZ9p6hh00yr4+WtbEn9K279wt8M+j3fM3S59uA7VsvB6CuaBslC7e6GAc3CZsf+2NbdySMNWmuOw==" saltValue="xQXlE1ZW1WoDieAng3V3zQ==" spinCount="100000"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ignoredErrors>
    <ignoredError sqref="F6 N18"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topLeftCell="D1" zoomScale="80" zoomScaleNormal="80" workbookViewId="0">
      <selection activeCell="A11" sqref="A11"/>
    </sheetView>
  </sheetViews>
  <sheetFormatPr baseColWidth="10" defaultRowHeight="15"/>
  <cols>
    <col min="1" max="1" width="25.5703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98" t="s">
        <v>397</v>
      </c>
      <c r="B1" s="598"/>
      <c r="C1" s="598"/>
      <c r="D1" s="598"/>
      <c r="E1" s="598"/>
      <c r="F1" s="598"/>
      <c r="G1" s="598"/>
      <c r="H1" s="598"/>
      <c r="I1" s="598"/>
      <c r="J1" s="598"/>
      <c r="K1" s="598"/>
    </row>
    <row r="2" spans="1:11" ht="47.25" customHeight="1" thickBot="1">
      <c r="A2" s="34" t="s">
        <v>99</v>
      </c>
      <c r="B2" s="34" t="s">
        <v>100</v>
      </c>
      <c r="C2" s="34" t="s">
        <v>101</v>
      </c>
      <c r="D2" s="34" t="s">
        <v>102</v>
      </c>
      <c r="E2" s="34" t="s">
        <v>103</v>
      </c>
      <c r="F2" s="34" t="s">
        <v>104</v>
      </c>
      <c r="G2" s="35" t="s">
        <v>105</v>
      </c>
      <c r="H2" s="35" t="s">
        <v>106</v>
      </c>
      <c r="I2" s="36" t="s">
        <v>696</v>
      </c>
      <c r="J2" s="34" t="s">
        <v>661</v>
      </c>
      <c r="K2" s="35" t="s">
        <v>697</v>
      </c>
    </row>
    <row r="3" spans="1:11">
      <c r="A3" s="33" t="s">
        <v>538</v>
      </c>
      <c r="B3" s="38">
        <v>17</v>
      </c>
      <c r="C3" s="38">
        <v>46</v>
      </c>
      <c r="D3" s="38">
        <v>101</v>
      </c>
      <c r="E3" s="38">
        <v>403</v>
      </c>
      <c r="F3" s="38">
        <v>708</v>
      </c>
      <c r="G3" s="38">
        <v>923</v>
      </c>
      <c r="H3" s="38">
        <v>174</v>
      </c>
      <c r="I3" s="39">
        <v>2372</v>
      </c>
      <c r="J3" s="40">
        <v>3148</v>
      </c>
      <c r="K3" s="41">
        <f>I3*100/J3-100</f>
        <v>-24.650571791613729</v>
      </c>
    </row>
    <row r="4" spans="1:11">
      <c r="A4" s="33" t="s">
        <v>539</v>
      </c>
      <c r="B4" s="38">
        <v>17</v>
      </c>
      <c r="C4" s="38">
        <v>30</v>
      </c>
      <c r="D4" s="38">
        <v>37</v>
      </c>
      <c r="E4" s="38">
        <v>85</v>
      </c>
      <c r="F4" s="38">
        <v>47</v>
      </c>
      <c r="G4" s="38">
        <v>234</v>
      </c>
      <c r="H4" s="38">
        <v>32</v>
      </c>
      <c r="I4" s="39">
        <v>482</v>
      </c>
      <c r="J4" s="40">
        <v>499</v>
      </c>
      <c r="K4" s="41">
        <f t="shared" ref="K4:K35" si="0">I4*100/J4-100</f>
        <v>-3.4068136272545075</v>
      </c>
    </row>
    <row r="5" spans="1:11">
      <c r="A5" s="33" t="s">
        <v>540</v>
      </c>
      <c r="B5" s="38">
        <v>17</v>
      </c>
      <c r="C5" s="38">
        <v>62</v>
      </c>
      <c r="D5" s="38">
        <v>87</v>
      </c>
      <c r="E5" s="38">
        <v>95</v>
      </c>
      <c r="F5" s="38">
        <v>99</v>
      </c>
      <c r="G5" s="38">
        <v>281</v>
      </c>
      <c r="H5" s="38">
        <v>30</v>
      </c>
      <c r="I5" s="39">
        <v>671</v>
      </c>
      <c r="J5" s="40">
        <v>705</v>
      </c>
      <c r="K5" s="41">
        <f t="shared" si="0"/>
        <v>-4.8226950354609954</v>
      </c>
    </row>
    <row r="6" spans="1:11">
      <c r="A6" s="33" t="s">
        <v>541</v>
      </c>
      <c r="B6" s="38">
        <v>102</v>
      </c>
      <c r="C6" s="38">
        <v>142</v>
      </c>
      <c r="D6" s="38">
        <v>486</v>
      </c>
      <c r="E6" s="38">
        <v>889</v>
      </c>
      <c r="F6" s="38">
        <v>1662</v>
      </c>
      <c r="G6" s="38">
        <v>2294</v>
      </c>
      <c r="H6" s="38">
        <v>358</v>
      </c>
      <c r="I6" s="39">
        <v>5933</v>
      </c>
      <c r="J6" s="40">
        <v>7444</v>
      </c>
      <c r="K6" s="41">
        <f t="shared" si="0"/>
        <v>-20.298226759806553</v>
      </c>
    </row>
    <row r="7" spans="1:11">
      <c r="A7" s="33" t="s">
        <v>542</v>
      </c>
      <c r="B7" s="38">
        <v>25</v>
      </c>
      <c r="C7" s="38">
        <v>4</v>
      </c>
      <c r="D7" s="38">
        <v>32</v>
      </c>
      <c r="E7" s="38">
        <v>43</v>
      </c>
      <c r="F7" s="38">
        <v>46</v>
      </c>
      <c r="G7" s="38">
        <v>201</v>
      </c>
      <c r="H7" s="38">
        <v>35</v>
      </c>
      <c r="I7" s="39">
        <v>386</v>
      </c>
      <c r="J7" s="40">
        <v>487</v>
      </c>
      <c r="K7" s="41">
        <f t="shared" si="0"/>
        <v>-20.739219712525667</v>
      </c>
    </row>
    <row r="8" spans="1:11">
      <c r="A8" s="33" t="s">
        <v>543</v>
      </c>
      <c r="B8" s="38">
        <v>36</v>
      </c>
      <c r="C8" s="38">
        <v>116</v>
      </c>
      <c r="D8" s="38">
        <v>129</v>
      </c>
      <c r="E8" s="38">
        <v>408</v>
      </c>
      <c r="F8" s="38">
        <v>253</v>
      </c>
      <c r="G8" s="38">
        <v>981</v>
      </c>
      <c r="H8" s="38">
        <v>141</v>
      </c>
      <c r="I8" s="39">
        <v>2064</v>
      </c>
      <c r="J8" s="40">
        <v>2270</v>
      </c>
      <c r="K8" s="41">
        <f t="shared" si="0"/>
        <v>-9.0748898678414065</v>
      </c>
    </row>
    <row r="9" spans="1:11">
      <c r="A9" s="33" t="s">
        <v>544</v>
      </c>
      <c r="B9" s="38">
        <v>17</v>
      </c>
      <c r="C9" s="38">
        <v>64</v>
      </c>
      <c r="D9" s="38">
        <v>99</v>
      </c>
      <c r="E9" s="38">
        <v>184</v>
      </c>
      <c r="F9" s="38">
        <v>94</v>
      </c>
      <c r="G9" s="38">
        <v>628</v>
      </c>
      <c r="H9" s="38">
        <v>84</v>
      </c>
      <c r="I9" s="39">
        <v>1170</v>
      </c>
      <c r="J9" s="40">
        <v>1230</v>
      </c>
      <c r="K9" s="41">
        <f t="shared" si="0"/>
        <v>-4.8780487804878021</v>
      </c>
    </row>
    <row r="10" spans="1:11">
      <c r="A10" s="33" t="s">
        <v>545</v>
      </c>
      <c r="B10" s="38">
        <v>12</v>
      </c>
      <c r="C10" s="38">
        <v>32</v>
      </c>
      <c r="D10" s="38">
        <v>107</v>
      </c>
      <c r="E10" s="38">
        <v>98</v>
      </c>
      <c r="F10" s="38">
        <v>92</v>
      </c>
      <c r="G10" s="38">
        <v>370</v>
      </c>
      <c r="H10" s="38">
        <v>69</v>
      </c>
      <c r="I10" s="39">
        <v>780</v>
      </c>
      <c r="J10" s="40">
        <v>858</v>
      </c>
      <c r="K10" s="41">
        <f t="shared" si="0"/>
        <v>-9.0909090909090935</v>
      </c>
    </row>
    <row r="11" spans="1:11">
      <c r="A11" s="33" t="s">
        <v>546</v>
      </c>
      <c r="B11" s="38">
        <v>13</v>
      </c>
      <c r="C11" s="38">
        <v>4</v>
      </c>
      <c r="D11" s="38">
        <v>34</v>
      </c>
      <c r="E11" s="38">
        <v>26</v>
      </c>
      <c r="F11" s="38">
        <v>41</v>
      </c>
      <c r="G11" s="38">
        <v>131</v>
      </c>
      <c r="H11" s="38">
        <v>18</v>
      </c>
      <c r="I11" s="39">
        <v>267</v>
      </c>
      <c r="J11" s="40">
        <v>314</v>
      </c>
      <c r="K11" s="41">
        <f t="shared" si="0"/>
        <v>-14.968152866242036</v>
      </c>
    </row>
    <row r="12" spans="1:11">
      <c r="A12" s="33" t="s">
        <v>547</v>
      </c>
      <c r="B12" s="38">
        <v>7</v>
      </c>
      <c r="C12" s="38">
        <v>16</v>
      </c>
      <c r="D12" s="38">
        <v>20</v>
      </c>
      <c r="E12" s="38">
        <v>24</v>
      </c>
      <c r="F12" s="38">
        <v>30</v>
      </c>
      <c r="G12" s="38">
        <v>122</v>
      </c>
      <c r="H12" s="38">
        <v>12</v>
      </c>
      <c r="I12" s="39">
        <v>231</v>
      </c>
      <c r="J12" s="40">
        <v>259</v>
      </c>
      <c r="K12" s="41">
        <f t="shared" si="0"/>
        <v>-10.810810810810807</v>
      </c>
    </row>
    <row r="13" spans="1:11">
      <c r="A13" s="33" t="s">
        <v>548</v>
      </c>
      <c r="B13" s="38">
        <v>23</v>
      </c>
      <c r="C13" s="38">
        <v>8</v>
      </c>
      <c r="D13" s="38">
        <v>34</v>
      </c>
      <c r="E13" s="38">
        <v>38</v>
      </c>
      <c r="F13" s="38">
        <v>62</v>
      </c>
      <c r="G13" s="38">
        <v>197</v>
      </c>
      <c r="H13" s="38">
        <v>33</v>
      </c>
      <c r="I13" s="39">
        <v>395</v>
      </c>
      <c r="J13" s="40">
        <v>509</v>
      </c>
      <c r="K13" s="41">
        <f t="shared" si="0"/>
        <v>-22.396856581532418</v>
      </c>
    </row>
    <row r="14" spans="1:11">
      <c r="A14" s="33" t="s">
        <v>549</v>
      </c>
      <c r="B14" s="38">
        <v>104</v>
      </c>
      <c r="C14" s="38">
        <v>146</v>
      </c>
      <c r="D14" s="38">
        <v>358</v>
      </c>
      <c r="E14" s="38">
        <v>595</v>
      </c>
      <c r="F14" s="38">
        <v>853</v>
      </c>
      <c r="G14" s="38">
        <v>1611</v>
      </c>
      <c r="H14" s="38">
        <v>303</v>
      </c>
      <c r="I14" s="39">
        <v>3970</v>
      </c>
      <c r="J14" s="40">
        <v>4800</v>
      </c>
      <c r="K14" s="41">
        <f t="shared" si="0"/>
        <v>-17.291666666666671</v>
      </c>
    </row>
    <row r="15" spans="1:11">
      <c r="A15" s="33" t="s">
        <v>550</v>
      </c>
      <c r="B15" s="38">
        <v>62</v>
      </c>
      <c r="C15" s="38">
        <v>38</v>
      </c>
      <c r="D15" s="38">
        <v>122</v>
      </c>
      <c r="E15" s="38">
        <v>167</v>
      </c>
      <c r="F15" s="38">
        <v>319</v>
      </c>
      <c r="G15" s="38">
        <v>543</v>
      </c>
      <c r="H15" s="38">
        <v>99</v>
      </c>
      <c r="I15" s="39">
        <v>1350</v>
      </c>
      <c r="J15" s="40">
        <v>1687</v>
      </c>
      <c r="K15" s="41">
        <f t="shared" si="0"/>
        <v>-19.97628927089508</v>
      </c>
    </row>
    <row r="16" spans="1:11">
      <c r="A16" s="33" t="s">
        <v>551</v>
      </c>
      <c r="B16" s="38">
        <v>49</v>
      </c>
      <c r="C16" s="38">
        <v>125</v>
      </c>
      <c r="D16" s="38">
        <v>166</v>
      </c>
      <c r="E16" s="38">
        <v>343</v>
      </c>
      <c r="F16" s="38">
        <v>223</v>
      </c>
      <c r="G16" s="38">
        <v>886</v>
      </c>
      <c r="H16" s="38">
        <v>120</v>
      </c>
      <c r="I16" s="39">
        <v>1912</v>
      </c>
      <c r="J16" s="40">
        <v>2121</v>
      </c>
      <c r="K16" s="41">
        <f t="shared" si="0"/>
        <v>-9.8538425271098475</v>
      </c>
    </row>
    <row r="17" spans="1:11">
      <c r="A17" s="33" t="s">
        <v>552</v>
      </c>
      <c r="B17" s="38">
        <v>60</v>
      </c>
      <c r="C17" s="38">
        <v>105</v>
      </c>
      <c r="D17" s="38">
        <v>287</v>
      </c>
      <c r="E17" s="38">
        <v>415</v>
      </c>
      <c r="F17" s="38">
        <v>311</v>
      </c>
      <c r="G17" s="38">
        <v>1040</v>
      </c>
      <c r="H17" s="38">
        <v>198</v>
      </c>
      <c r="I17" s="39">
        <v>2416</v>
      </c>
      <c r="J17" s="40">
        <v>2730</v>
      </c>
      <c r="K17" s="41">
        <f t="shared" si="0"/>
        <v>-11.501831501831504</v>
      </c>
    </row>
    <row r="18" spans="1:11">
      <c r="A18" s="33" t="s">
        <v>553</v>
      </c>
      <c r="B18" s="38">
        <v>17</v>
      </c>
      <c r="C18" s="38">
        <v>10</v>
      </c>
      <c r="D18" s="38">
        <v>73</v>
      </c>
      <c r="E18" s="38">
        <v>69</v>
      </c>
      <c r="F18" s="38">
        <v>48</v>
      </c>
      <c r="G18" s="38">
        <v>221</v>
      </c>
      <c r="H18" s="38">
        <v>41</v>
      </c>
      <c r="I18" s="39">
        <v>479</v>
      </c>
      <c r="J18" s="40">
        <v>560</v>
      </c>
      <c r="K18" s="41">
        <f t="shared" si="0"/>
        <v>-14.464285714285708</v>
      </c>
    </row>
    <row r="19" spans="1:11">
      <c r="A19" s="33" t="s">
        <v>554</v>
      </c>
      <c r="B19" s="38">
        <v>16</v>
      </c>
      <c r="C19" s="38">
        <v>39</v>
      </c>
      <c r="D19" s="38">
        <v>106</v>
      </c>
      <c r="E19" s="38">
        <v>112</v>
      </c>
      <c r="F19" s="38">
        <v>101</v>
      </c>
      <c r="G19" s="38">
        <v>402</v>
      </c>
      <c r="H19" s="38">
        <v>76</v>
      </c>
      <c r="I19" s="39">
        <v>852</v>
      </c>
      <c r="J19" s="40">
        <v>15810</v>
      </c>
      <c r="K19" s="41">
        <f t="shared" si="0"/>
        <v>-94.611005692599619</v>
      </c>
    </row>
    <row r="20" spans="1:11">
      <c r="A20" s="33" t="s">
        <v>555</v>
      </c>
      <c r="B20" s="38">
        <v>46</v>
      </c>
      <c r="C20" s="38">
        <v>132</v>
      </c>
      <c r="D20" s="38">
        <v>450</v>
      </c>
      <c r="E20" s="38">
        <v>754</v>
      </c>
      <c r="F20" s="38">
        <v>540</v>
      </c>
      <c r="G20" s="38">
        <v>1702</v>
      </c>
      <c r="H20" s="38">
        <v>347</v>
      </c>
      <c r="I20" s="39">
        <v>3971</v>
      </c>
      <c r="J20" s="40">
        <v>987</v>
      </c>
      <c r="K20" s="41">
        <f t="shared" si="0"/>
        <v>302.33029381965554</v>
      </c>
    </row>
    <row r="21" spans="1:11">
      <c r="A21" s="33" t="s">
        <v>556</v>
      </c>
      <c r="B21" s="38">
        <v>17</v>
      </c>
      <c r="C21" s="38">
        <v>36</v>
      </c>
      <c r="D21" s="38">
        <v>172</v>
      </c>
      <c r="E21" s="38">
        <v>134</v>
      </c>
      <c r="F21" s="38">
        <v>121</v>
      </c>
      <c r="G21" s="38">
        <v>386</v>
      </c>
      <c r="H21" s="38">
        <v>71</v>
      </c>
      <c r="I21" s="39">
        <v>937</v>
      </c>
      <c r="J21" s="40">
        <v>4141</v>
      </c>
      <c r="K21" s="41">
        <f t="shared" si="0"/>
        <v>-77.372615310311517</v>
      </c>
    </row>
    <row r="22" spans="1:11">
      <c r="A22" s="33" t="s">
        <v>557</v>
      </c>
      <c r="B22" s="38">
        <v>58</v>
      </c>
      <c r="C22" s="38">
        <v>121</v>
      </c>
      <c r="D22" s="38">
        <v>480</v>
      </c>
      <c r="E22" s="38">
        <v>661</v>
      </c>
      <c r="F22" s="38">
        <v>614</v>
      </c>
      <c r="G22" s="38">
        <v>1555</v>
      </c>
      <c r="H22" s="38">
        <v>331</v>
      </c>
      <c r="I22" s="39">
        <v>3820</v>
      </c>
      <c r="J22" s="40">
        <v>1065</v>
      </c>
      <c r="K22" s="41">
        <f t="shared" si="0"/>
        <v>258.68544600938969</v>
      </c>
    </row>
    <row r="23" spans="1:11">
      <c r="A23" s="33" t="s">
        <v>558</v>
      </c>
      <c r="B23" s="38">
        <v>29</v>
      </c>
      <c r="C23" s="38">
        <v>12</v>
      </c>
      <c r="D23" s="38">
        <v>30</v>
      </c>
      <c r="E23" s="38">
        <v>37</v>
      </c>
      <c r="F23" s="38">
        <v>54</v>
      </c>
      <c r="G23" s="38">
        <v>225</v>
      </c>
      <c r="H23" s="38">
        <v>33</v>
      </c>
      <c r="I23" s="39">
        <v>420</v>
      </c>
      <c r="J23" s="40">
        <v>4014</v>
      </c>
      <c r="K23" s="41">
        <f t="shared" si="0"/>
        <v>-89.536621823617338</v>
      </c>
    </row>
    <row r="24" spans="1:11">
      <c r="A24" s="33" t="s">
        <v>559</v>
      </c>
      <c r="B24" s="38">
        <v>33</v>
      </c>
      <c r="C24" s="38">
        <v>69</v>
      </c>
      <c r="D24" s="38">
        <v>162</v>
      </c>
      <c r="E24" s="38">
        <v>440</v>
      </c>
      <c r="F24" s="38">
        <v>649</v>
      </c>
      <c r="G24" s="38">
        <v>1309</v>
      </c>
      <c r="H24" s="38">
        <v>184</v>
      </c>
      <c r="I24" s="39">
        <v>2846</v>
      </c>
      <c r="J24" s="40">
        <v>500</v>
      </c>
      <c r="K24" s="41">
        <f t="shared" si="0"/>
        <v>469.20000000000005</v>
      </c>
    </row>
    <row r="25" spans="1:11">
      <c r="A25" s="33" t="s">
        <v>560</v>
      </c>
      <c r="B25" s="38">
        <v>186</v>
      </c>
      <c r="C25" s="38">
        <v>693</v>
      </c>
      <c r="D25" s="38">
        <v>1338</v>
      </c>
      <c r="E25" s="38">
        <v>2630</v>
      </c>
      <c r="F25" s="38">
        <v>1741</v>
      </c>
      <c r="G25" s="38">
        <v>6775</v>
      </c>
      <c r="H25" s="38">
        <v>1557</v>
      </c>
      <c r="I25" s="39">
        <v>14920</v>
      </c>
      <c r="J25" s="40">
        <v>3029</v>
      </c>
      <c r="K25" s="41">
        <f t="shared" si="0"/>
        <v>392.57180587652692</v>
      </c>
    </row>
    <row r="26" spans="1:11">
      <c r="A26" s="33" t="s">
        <v>561</v>
      </c>
      <c r="B26" s="38">
        <v>17</v>
      </c>
      <c r="C26" s="38">
        <v>12</v>
      </c>
      <c r="D26" s="38">
        <v>57</v>
      </c>
      <c r="E26" s="38">
        <v>52</v>
      </c>
      <c r="F26" s="38">
        <v>46</v>
      </c>
      <c r="G26" s="38">
        <v>201</v>
      </c>
      <c r="H26" s="38">
        <v>37</v>
      </c>
      <c r="I26" s="39">
        <v>422</v>
      </c>
      <c r="J26" s="40">
        <v>474</v>
      </c>
      <c r="K26" s="41">
        <f t="shared" si="0"/>
        <v>-10.970464135021103</v>
      </c>
    </row>
    <row r="27" spans="1:11">
      <c r="A27" s="33" t="s">
        <v>562</v>
      </c>
      <c r="B27" s="38">
        <v>13</v>
      </c>
      <c r="C27" s="38">
        <v>34</v>
      </c>
      <c r="D27" s="38">
        <v>90</v>
      </c>
      <c r="E27" s="38">
        <v>215</v>
      </c>
      <c r="F27" s="38">
        <v>250</v>
      </c>
      <c r="G27" s="38">
        <v>490</v>
      </c>
      <c r="H27" s="38">
        <v>74</v>
      </c>
      <c r="I27" s="39">
        <v>1166</v>
      </c>
      <c r="J27" s="40">
        <v>1349</v>
      </c>
      <c r="K27" s="41">
        <f t="shared" si="0"/>
        <v>-13.565604151223127</v>
      </c>
    </row>
    <row r="28" spans="1:11">
      <c r="A28" s="33" t="s">
        <v>563</v>
      </c>
      <c r="B28" s="38">
        <v>227</v>
      </c>
      <c r="C28" s="38">
        <v>860</v>
      </c>
      <c r="D28" s="38">
        <v>1625</v>
      </c>
      <c r="E28" s="38">
        <v>3527</v>
      </c>
      <c r="F28" s="38">
        <v>2319</v>
      </c>
      <c r="G28" s="38">
        <v>9665</v>
      </c>
      <c r="H28" s="38">
        <v>1983</v>
      </c>
      <c r="I28" s="39">
        <v>20206</v>
      </c>
      <c r="J28" s="40">
        <v>20889</v>
      </c>
      <c r="K28" s="41">
        <f t="shared" si="0"/>
        <v>-3.2696634592369236</v>
      </c>
    </row>
    <row r="29" spans="1:11">
      <c r="A29" s="33" t="s">
        <v>564</v>
      </c>
      <c r="B29" s="38">
        <v>23</v>
      </c>
      <c r="C29" s="38">
        <v>56</v>
      </c>
      <c r="D29" s="38">
        <v>156</v>
      </c>
      <c r="E29" s="38">
        <v>226</v>
      </c>
      <c r="F29" s="38">
        <v>218</v>
      </c>
      <c r="G29" s="38">
        <v>679</v>
      </c>
      <c r="H29" s="38">
        <v>136</v>
      </c>
      <c r="I29" s="39">
        <v>1494</v>
      </c>
      <c r="J29" s="40">
        <v>1595</v>
      </c>
      <c r="K29" s="41">
        <f t="shared" si="0"/>
        <v>-6.3322884012539191</v>
      </c>
    </row>
    <row r="30" spans="1:11">
      <c r="A30" s="33" t="s">
        <v>565</v>
      </c>
      <c r="B30" s="38">
        <v>11</v>
      </c>
      <c r="C30" s="38">
        <v>10</v>
      </c>
      <c r="D30" s="38">
        <v>32</v>
      </c>
      <c r="E30" s="38">
        <v>89</v>
      </c>
      <c r="F30" s="38">
        <v>133</v>
      </c>
      <c r="G30" s="38">
        <v>202</v>
      </c>
      <c r="H30" s="38">
        <v>53</v>
      </c>
      <c r="I30" s="39">
        <v>530</v>
      </c>
      <c r="J30" s="40">
        <v>643</v>
      </c>
      <c r="K30" s="41">
        <f t="shared" si="0"/>
        <v>-17.573872472783819</v>
      </c>
    </row>
    <row r="31" spans="1:11">
      <c r="A31" s="33" t="s">
        <v>566</v>
      </c>
      <c r="B31" s="38">
        <v>40</v>
      </c>
      <c r="C31" s="38">
        <v>87</v>
      </c>
      <c r="D31" s="38">
        <v>290</v>
      </c>
      <c r="E31" s="38">
        <v>401</v>
      </c>
      <c r="F31" s="38">
        <v>248</v>
      </c>
      <c r="G31" s="38">
        <v>1023</v>
      </c>
      <c r="H31" s="38">
        <v>223</v>
      </c>
      <c r="I31" s="39">
        <v>2312</v>
      </c>
      <c r="J31" s="40">
        <v>2498</v>
      </c>
      <c r="K31" s="41">
        <f t="shared" si="0"/>
        <v>-7.4459567654123333</v>
      </c>
    </row>
    <row r="32" spans="1:11">
      <c r="A32" s="33" t="s">
        <v>567</v>
      </c>
      <c r="B32" s="38">
        <v>24</v>
      </c>
      <c r="C32" s="38">
        <v>54</v>
      </c>
      <c r="D32" s="38">
        <v>80</v>
      </c>
      <c r="E32" s="38">
        <v>126</v>
      </c>
      <c r="F32" s="38">
        <v>68</v>
      </c>
      <c r="G32" s="38">
        <v>448</v>
      </c>
      <c r="H32" s="38">
        <v>78</v>
      </c>
      <c r="I32" s="39">
        <v>878</v>
      </c>
      <c r="J32" s="40">
        <v>892</v>
      </c>
      <c r="K32" s="41">
        <f t="shared" si="0"/>
        <v>-1.569506726457405</v>
      </c>
    </row>
    <row r="33" spans="1:24">
      <c r="A33" s="33" t="s">
        <v>568</v>
      </c>
      <c r="B33" s="43">
        <v>5</v>
      </c>
      <c r="C33" s="43">
        <v>5</v>
      </c>
      <c r="D33" s="43">
        <v>5</v>
      </c>
      <c r="E33" s="43">
        <v>24</v>
      </c>
      <c r="F33" s="43">
        <v>30</v>
      </c>
      <c r="G33" s="43">
        <v>54</v>
      </c>
      <c r="H33" s="43">
        <v>8</v>
      </c>
      <c r="I33" s="44">
        <v>131</v>
      </c>
      <c r="J33" s="40">
        <v>142</v>
      </c>
      <c r="K33" s="41">
        <f t="shared" si="0"/>
        <v>-7.7464788732394396</v>
      </c>
      <c r="L33" s="474"/>
    </row>
    <row r="34" spans="1:24">
      <c r="A34" s="45"/>
      <c r="B34" s="43"/>
      <c r="C34" s="43"/>
      <c r="D34" s="43"/>
      <c r="E34" s="43"/>
      <c r="F34" s="43"/>
      <c r="G34" s="43"/>
      <c r="H34" s="43"/>
      <c r="I34" s="43"/>
      <c r="J34" s="40"/>
      <c r="K34" s="41"/>
      <c r="L34" s="474"/>
    </row>
    <row r="35" spans="1:24">
      <c r="A35" s="46" t="s">
        <v>129</v>
      </c>
      <c r="B35" s="47">
        <v>1323</v>
      </c>
      <c r="C35" s="47">
        <v>3168</v>
      </c>
      <c r="D35" s="47">
        <v>7245</v>
      </c>
      <c r="E35" s="47">
        <v>13310</v>
      </c>
      <c r="F35" s="47">
        <v>12020</v>
      </c>
      <c r="G35" s="47">
        <v>35779</v>
      </c>
      <c r="H35" s="47">
        <v>6938</v>
      </c>
      <c r="I35" s="47">
        <v>79783</v>
      </c>
      <c r="J35" s="48">
        <v>87649</v>
      </c>
      <c r="K35" s="49">
        <f t="shared" si="0"/>
        <v>-8.9744321098928737</v>
      </c>
      <c r="M35" s="326"/>
      <c r="N35" s="326"/>
      <c r="O35" s="326"/>
      <c r="P35" s="326"/>
      <c r="Q35" s="326"/>
      <c r="R35" s="6"/>
      <c r="S35" s="326"/>
      <c r="T35" s="6"/>
      <c r="U35" s="326"/>
      <c r="V35" s="6"/>
      <c r="W35" s="326"/>
      <c r="X35" s="326"/>
    </row>
    <row r="36" spans="1:24">
      <c r="A36" s="50"/>
      <c r="B36" s="328"/>
      <c r="C36" s="328"/>
      <c r="D36" s="328"/>
      <c r="E36" s="328"/>
      <c r="F36" s="328"/>
      <c r="G36" s="328"/>
      <c r="H36" s="328"/>
      <c r="I36" s="328"/>
      <c r="J36" s="51"/>
      <c r="K36" s="52"/>
      <c r="M36" s="433"/>
      <c r="N36" s="433"/>
      <c r="O36" s="433"/>
      <c r="P36" s="433"/>
      <c r="Q36" s="433"/>
      <c r="R36" s="6"/>
      <c r="S36" s="433"/>
      <c r="T36" s="6"/>
      <c r="U36" s="433"/>
      <c r="V36" s="6"/>
      <c r="W36" s="433"/>
      <c r="X36" s="433"/>
    </row>
    <row r="37" spans="1:24">
      <c r="M37" s="433"/>
      <c r="N37" s="433"/>
      <c r="O37" s="433"/>
      <c r="P37" s="433"/>
      <c r="Q37" s="433"/>
      <c r="R37" s="433"/>
      <c r="S37" s="433"/>
      <c r="T37" s="433"/>
      <c r="U37" s="433"/>
      <c r="V37" s="433"/>
      <c r="W37" s="433"/>
      <c r="X37" s="433"/>
    </row>
    <row r="38" spans="1:24">
      <c r="C38" s="33"/>
      <c r="D38" s="33"/>
      <c r="E38" s="33"/>
      <c r="F38" s="33"/>
      <c r="G38" s="33"/>
      <c r="H38" s="33"/>
      <c r="I38" s="33"/>
      <c r="J38" s="33"/>
      <c r="K38" s="33"/>
      <c r="M38" s="433"/>
      <c r="N38" s="433"/>
      <c r="O38" s="433"/>
      <c r="P38" s="6"/>
      <c r="Q38" s="433"/>
      <c r="R38" s="6"/>
      <c r="S38" s="433"/>
      <c r="T38" s="6"/>
      <c r="U38" s="433"/>
      <c r="V38" s="6"/>
      <c r="W38" s="433"/>
      <c r="X38" s="433"/>
    </row>
    <row r="39" spans="1:24">
      <c r="C39" s="33"/>
      <c r="D39" s="33"/>
      <c r="E39" s="33"/>
      <c r="F39" s="33"/>
      <c r="G39" s="33"/>
      <c r="H39" s="33"/>
      <c r="I39" s="33"/>
      <c r="J39" s="33"/>
      <c r="K39" s="33"/>
      <c r="L39" s="326"/>
      <c r="M39" s="433"/>
      <c r="N39" s="433"/>
      <c r="O39" s="433"/>
      <c r="P39" s="6"/>
      <c r="Q39" s="433"/>
      <c r="R39" s="6"/>
      <c r="S39" s="433"/>
      <c r="T39" s="6"/>
      <c r="U39" s="433"/>
      <c r="V39" s="6"/>
      <c r="W39" s="433"/>
      <c r="X39" s="433"/>
    </row>
    <row r="40" spans="1:24">
      <c r="A40" s="32" t="s">
        <v>96</v>
      </c>
      <c r="B40" s="32" t="s">
        <v>97</v>
      </c>
      <c r="J40" s="33"/>
      <c r="K40" s="326"/>
      <c r="L40" s="326"/>
      <c r="M40" s="433"/>
      <c r="N40" s="433"/>
      <c r="O40" s="433"/>
      <c r="P40" s="433"/>
      <c r="Q40" s="433"/>
      <c r="R40" s="433"/>
      <c r="S40" s="433"/>
      <c r="T40" s="6"/>
      <c r="U40" s="433"/>
      <c r="V40" s="6"/>
      <c r="W40" s="433"/>
      <c r="X40" s="433"/>
    </row>
    <row r="41" spans="1:24">
      <c r="A41" s="32" t="s">
        <v>98</v>
      </c>
      <c r="B41" s="32" t="s">
        <v>40</v>
      </c>
      <c r="J41" s="33"/>
      <c r="K41" s="326"/>
      <c r="L41" s="326"/>
      <c r="M41" s="433"/>
      <c r="N41" s="433"/>
      <c r="O41" s="433"/>
      <c r="P41" s="433"/>
      <c r="Q41" s="433"/>
      <c r="R41" s="433"/>
      <c r="S41" s="433"/>
      <c r="T41" s="6"/>
      <c r="U41" s="433"/>
      <c r="V41" s="6"/>
      <c r="W41" s="433"/>
      <c r="X41" s="433"/>
    </row>
    <row r="42" spans="1:24">
      <c r="J42" s="33"/>
      <c r="K42" s="326"/>
      <c r="L42" s="326"/>
      <c r="M42" s="433"/>
      <c r="N42" s="6"/>
      <c r="O42" s="433"/>
      <c r="P42" s="6"/>
      <c r="Q42" s="433"/>
      <c r="R42" s="6"/>
      <c r="S42" s="433"/>
      <c r="T42" s="6"/>
      <c r="U42" s="433"/>
      <c r="V42" s="6"/>
      <c r="W42" s="433"/>
      <c r="X42" s="433"/>
    </row>
    <row r="43" spans="1:24">
      <c r="J43" s="33"/>
      <c r="K43" s="326"/>
      <c r="L43" s="326"/>
      <c r="M43" s="433"/>
      <c r="N43" s="433"/>
      <c r="O43" s="433"/>
      <c r="P43" s="433"/>
      <c r="Q43" s="433"/>
      <c r="R43" s="433"/>
      <c r="S43" s="433"/>
      <c r="T43" s="433"/>
      <c r="U43" s="433"/>
      <c r="V43" s="433"/>
      <c r="W43" s="433"/>
      <c r="X43" s="433"/>
    </row>
    <row r="44" spans="1:24">
      <c r="J44" s="33"/>
      <c r="K44" s="326"/>
      <c r="L44" s="326"/>
      <c r="M44" s="433"/>
      <c r="N44" s="433"/>
      <c r="O44" s="433"/>
      <c r="P44" s="433"/>
      <c r="Q44" s="433"/>
      <c r="R44" s="6"/>
      <c r="S44" s="433"/>
      <c r="T44" s="6"/>
      <c r="U44" s="433"/>
      <c r="V44" s="433"/>
      <c r="W44" s="433"/>
      <c r="X44" s="433"/>
    </row>
    <row r="45" spans="1:24">
      <c r="J45" s="33"/>
      <c r="K45" s="326"/>
      <c r="L45" s="326"/>
      <c r="M45" s="433"/>
      <c r="N45" s="433"/>
      <c r="O45" s="433"/>
      <c r="P45" s="433"/>
      <c r="Q45" s="433"/>
      <c r="R45" s="433"/>
      <c r="S45" s="433"/>
      <c r="T45" s="6"/>
      <c r="U45" s="433"/>
      <c r="V45" s="433"/>
      <c r="W45" s="433"/>
      <c r="X45" s="433"/>
    </row>
    <row r="46" spans="1:24">
      <c r="J46" s="33"/>
      <c r="K46" s="326"/>
      <c r="L46" s="326"/>
      <c r="M46" s="433"/>
      <c r="N46" s="433"/>
      <c r="O46" s="433"/>
      <c r="P46" s="6"/>
      <c r="Q46" s="433"/>
      <c r="R46" s="6"/>
      <c r="S46" s="433"/>
      <c r="T46" s="6"/>
      <c r="U46" s="433"/>
      <c r="V46" s="6"/>
      <c r="W46" s="433"/>
      <c r="X46" s="433"/>
    </row>
    <row r="47" spans="1:24">
      <c r="J47" s="33"/>
      <c r="K47" s="326"/>
      <c r="L47" s="326"/>
      <c r="M47" s="433"/>
      <c r="N47" s="433"/>
      <c r="O47" s="433"/>
      <c r="P47" s="433"/>
      <c r="Q47" s="433"/>
      <c r="R47" s="6"/>
      <c r="S47" s="433"/>
      <c r="T47" s="6"/>
      <c r="U47" s="433"/>
      <c r="V47" s="6"/>
      <c r="W47" s="433"/>
      <c r="X47" s="433"/>
    </row>
    <row r="48" spans="1:24">
      <c r="J48" s="33"/>
      <c r="K48" s="326"/>
      <c r="L48" s="326"/>
      <c r="M48" s="433"/>
      <c r="N48" s="433"/>
      <c r="O48" s="433"/>
      <c r="P48" s="433"/>
      <c r="Q48" s="433"/>
      <c r="R48" s="433"/>
      <c r="S48" s="433"/>
      <c r="T48" s="6"/>
      <c r="U48" s="433"/>
      <c r="V48" s="6"/>
      <c r="W48" s="433"/>
      <c r="X48" s="433"/>
    </row>
    <row r="49" spans="10:24">
      <c r="J49" s="33"/>
      <c r="K49" s="326"/>
      <c r="L49" s="326"/>
      <c r="M49" s="433"/>
      <c r="N49" s="433"/>
      <c r="O49" s="433"/>
      <c r="P49" s="433"/>
      <c r="Q49" s="433"/>
      <c r="R49" s="433"/>
      <c r="S49" s="433"/>
      <c r="T49" s="6"/>
      <c r="U49" s="433"/>
      <c r="V49" s="6"/>
      <c r="W49" s="433"/>
      <c r="X49" s="433"/>
    </row>
    <row r="50" spans="10:24">
      <c r="J50" s="33"/>
      <c r="K50" s="326"/>
      <c r="L50" s="326"/>
      <c r="M50" s="433"/>
      <c r="N50" s="6"/>
      <c r="O50" s="433"/>
      <c r="P50" s="6"/>
      <c r="Q50" s="433"/>
      <c r="R50" s="6"/>
      <c r="S50" s="433"/>
      <c r="T50" s="6"/>
      <c r="U50" s="433"/>
      <c r="V50" s="6"/>
      <c r="W50" s="433"/>
      <c r="X50" s="433"/>
    </row>
    <row r="51" spans="10:24">
      <c r="J51" s="33"/>
      <c r="K51" s="326"/>
      <c r="L51" s="326"/>
      <c r="M51" s="433"/>
      <c r="N51" s="433"/>
      <c r="O51" s="433"/>
      <c r="P51" s="6"/>
      <c r="Q51" s="6"/>
      <c r="R51" s="6"/>
      <c r="S51" s="433"/>
      <c r="T51" s="6"/>
      <c r="U51" s="6"/>
      <c r="V51" s="6"/>
      <c r="W51" s="433"/>
      <c r="X51" s="433"/>
    </row>
    <row r="52" spans="10:24">
      <c r="J52" s="33"/>
      <c r="K52" s="326"/>
      <c r="L52" s="326"/>
      <c r="M52" s="433"/>
      <c r="N52" s="433"/>
      <c r="O52" s="433"/>
      <c r="P52" s="6"/>
      <c r="Q52" s="6"/>
      <c r="R52" s="6"/>
      <c r="S52" s="433"/>
      <c r="T52" s="6"/>
      <c r="U52" s="6"/>
      <c r="V52" s="6"/>
      <c r="W52" s="433"/>
      <c r="X52" s="433"/>
    </row>
    <row r="53" spans="10:24">
      <c r="J53" s="33"/>
      <c r="K53" s="326"/>
      <c r="L53" s="326"/>
      <c r="M53" s="433"/>
      <c r="N53" s="433"/>
      <c r="O53" s="433"/>
      <c r="P53" s="6"/>
      <c r="Q53" s="433"/>
      <c r="R53" s="6"/>
      <c r="S53" s="433"/>
      <c r="T53" s="6"/>
      <c r="U53" s="433"/>
      <c r="V53" s="6"/>
      <c r="W53" s="433"/>
      <c r="X53" s="433"/>
    </row>
    <row r="54" spans="10:24">
      <c r="J54" s="33"/>
      <c r="K54" s="326"/>
      <c r="L54" s="326"/>
      <c r="M54" s="433"/>
      <c r="N54" s="433"/>
      <c r="O54" s="433"/>
      <c r="P54" s="433"/>
      <c r="Q54" s="433"/>
      <c r="R54" s="433"/>
      <c r="S54" s="433"/>
      <c r="T54" s="6"/>
      <c r="U54" s="433"/>
      <c r="V54" s="6"/>
      <c r="W54" s="433"/>
      <c r="X54" s="433"/>
    </row>
    <row r="55" spans="10:24">
      <c r="J55" s="33"/>
      <c r="K55" s="326"/>
      <c r="L55" s="326"/>
      <c r="M55" s="433"/>
      <c r="N55" s="6"/>
      <c r="O55" s="6"/>
      <c r="P55" s="6"/>
      <c r="Q55" s="433"/>
      <c r="R55" s="6"/>
      <c r="S55" s="6"/>
      <c r="T55" s="6"/>
      <c r="U55" s="433"/>
      <c r="V55" s="6"/>
      <c r="W55" s="433"/>
      <c r="X55" s="433"/>
    </row>
    <row r="56" spans="10:24">
      <c r="J56" s="33"/>
      <c r="K56" s="326"/>
      <c r="L56" s="326"/>
      <c r="M56" s="433"/>
      <c r="N56" s="433"/>
      <c r="O56" s="433"/>
      <c r="P56" s="433"/>
      <c r="Q56" s="433"/>
      <c r="R56" s="433"/>
      <c r="S56" s="433"/>
      <c r="T56" s="6"/>
      <c r="U56" s="433"/>
      <c r="V56" s="6"/>
      <c r="W56" s="433"/>
      <c r="X56" s="433"/>
    </row>
    <row r="57" spans="10:24">
      <c r="J57" s="33"/>
      <c r="K57" s="326"/>
      <c r="L57" s="326"/>
      <c r="M57" s="433"/>
      <c r="N57" s="6"/>
      <c r="O57" s="433"/>
      <c r="P57" s="433"/>
      <c r="Q57" s="433"/>
      <c r="R57" s="6"/>
      <c r="S57" s="433"/>
      <c r="T57" s="6"/>
      <c r="U57" s="433"/>
      <c r="V57" s="6"/>
      <c r="W57" s="433"/>
      <c r="X57" s="433"/>
    </row>
    <row r="58" spans="10:24">
      <c r="J58" s="33"/>
      <c r="K58" s="326"/>
      <c r="L58" s="326"/>
      <c r="M58" s="433"/>
      <c r="N58" s="433"/>
      <c r="O58" s="433"/>
      <c r="P58" s="433"/>
      <c r="Q58" s="433"/>
      <c r="R58" s="433"/>
      <c r="S58" s="433"/>
      <c r="T58" s="6"/>
      <c r="U58" s="433"/>
      <c r="V58" s="6"/>
      <c r="W58" s="433"/>
      <c r="X58" s="433"/>
    </row>
    <row r="59" spans="10:24">
      <c r="J59" s="33"/>
      <c r="K59" s="326"/>
      <c r="L59" s="326"/>
      <c r="M59" s="433"/>
      <c r="N59" s="433"/>
      <c r="O59" s="433"/>
      <c r="P59" s="433"/>
      <c r="Q59" s="433"/>
      <c r="R59" s="6"/>
      <c r="S59" s="433"/>
      <c r="T59" s="6"/>
      <c r="U59" s="433"/>
      <c r="V59" s="6"/>
      <c r="W59" s="433"/>
      <c r="X59" s="433"/>
    </row>
    <row r="60" spans="10:24">
      <c r="J60" s="33"/>
      <c r="K60" s="326"/>
      <c r="L60" s="326"/>
      <c r="M60" s="433"/>
      <c r="N60" s="433"/>
      <c r="O60" s="433"/>
      <c r="P60" s="6"/>
      <c r="Q60" s="6"/>
      <c r="R60" s="6"/>
      <c r="S60" s="6"/>
      <c r="T60" s="6"/>
      <c r="U60" s="6"/>
      <c r="V60" s="6"/>
      <c r="W60" s="433"/>
      <c r="X60" s="433"/>
    </row>
    <row r="61" spans="10:24">
      <c r="J61" s="33"/>
      <c r="K61" s="326"/>
      <c r="L61" s="326"/>
      <c r="M61" s="433"/>
      <c r="N61" s="433"/>
      <c r="O61" s="433"/>
      <c r="P61" s="6"/>
      <c r="Q61" s="6"/>
      <c r="R61" s="6"/>
      <c r="S61" s="433"/>
      <c r="T61" s="6"/>
      <c r="U61" s="6"/>
      <c r="V61" s="6"/>
      <c r="W61" s="433"/>
      <c r="X61" s="433"/>
    </row>
    <row r="62" spans="10:24">
      <c r="J62" s="33"/>
      <c r="K62" s="326"/>
      <c r="L62" s="326"/>
      <c r="M62" s="433"/>
      <c r="N62" s="433"/>
      <c r="O62" s="433"/>
      <c r="P62" s="433"/>
      <c r="Q62" s="433"/>
      <c r="R62" s="433"/>
      <c r="S62" s="433"/>
      <c r="T62" s="433"/>
      <c r="U62" s="433"/>
      <c r="V62" s="6"/>
      <c r="W62" s="433"/>
      <c r="X62" s="433"/>
    </row>
    <row r="63" spans="10:24">
      <c r="J63" s="33"/>
      <c r="K63" s="326"/>
      <c r="L63" s="326"/>
      <c r="M63" s="433"/>
      <c r="N63" s="433"/>
      <c r="O63" s="433"/>
      <c r="P63" s="433"/>
      <c r="Q63" s="433"/>
      <c r="R63" s="433"/>
      <c r="S63" s="433"/>
      <c r="T63" s="6"/>
      <c r="U63" s="433"/>
      <c r="V63" s="6"/>
      <c r="W63" s="433"/>
      <c r="X63" s="433"/>
    </row>
    <row r="64" spans="10:24">
      <c r="J64" s="33"/>
      <c r="K64" s="326"/>
      <c r="L64" s="326"/>
      <c r="M64" s="433"/>
      <c r="N64" s="6"/>
      <c r="O64" s="6"/>
      <c r="P64" s="6"/>
      <c r="Q64" s="6"/>
      <c r="R64" s="6"/>
      <c r="S64" s="6"/>
      <c r="T64" s="6"/>
      <c r="U64" s="433"/>
      <c r="V64" s="6"/>
      <c r="W64" s="433"/>
      <c r="X64" s="433"/>
    </row>
    <row r="65" spans="10:24">
      <c r="J65" s="33"/>
      <c r="K65" s="326"/>
      <c r="L65" s="326"/>
      <c r="M65" s="433"/>
      <c r="N65" s="433"/>
      <c r="O65" s="433"/>
      <c r="P65" s="433"/>
      <c r="Q65" s="433"/>
      <c r="R65" s="433"/>
      <c r="S65" s="433"/>
      <c r="T65" s="6"/>
      <c r="U65" s="433"/>
      <c r="V65" s="433"/>
      <c r="W65" s="433"/>
      <c r="X65" s="433"/>
    </row>
    <row r="66" spans="10:24">
      <c r="J66" s="33"/>
      <c r="K66" s="326"/>
      <c r="L66" s="326"/>
      <c r="M66" s="433"/>
      <c r="N66" s="433"/>
      <c r="O66" s="433"/>
      <c r="P66" s="433"/>
      <c r="Q66" s="6"/>
      <c r="R66" s="6"/>
      <c r="S66" s="6"/>
      <c r="T66" s="6"/>
      <c r="U66" s="6"/>
      <c r="V66" s="6"/>
      <c r="W66" s="6"/>
      <c r="X66" s="6"/>
    </row>
    <row r="67" spans="10:24" s="433" customFormat="1">
      <c r="J67" s="33"/>
      <c r="Q67" s="6"/>
      <c r="R67" s="6"/>
      <c r="S67" s="6"/>
      <c r="T67" s="6"/>
      <c r="U67" s="6"/>
      <c r="V67" s="6"/>
      <c r="W67" s="6"/>
      <c r="X67" s="6"/>
    </row>
    <row r="68" spans="10:24">
      <c r="J68" s="33"/>
      <c r="K68" s="326"/>
      <c r="L68" s="326"/>
      <c r="M68" s="433"/>
      <c r="N68" s="433"/>
      <c r="O68" s="6"/>
      <c r="P68" s="6"/>
      <c r="Q68" s="6"/>
      <c r="R68" s="6"/>
      <c r="S68" s="6"/>
      <c r="T68" s="6"/>
      <c r="U68" s="6"/>
      <c r="V68" s="6"/>
    </row>
    <row r="69" spans="10:24">
      <c r="J69" s="33"/>
      <c r="K69" s="326"/>
      <c r="L69" s="326"/>
      <c r="M69" s="326"/>
      <c r="N69" s="326"/>
      <c r="O69" s="326"/>
      <c r="P69" s="326"/>
      <c r="Q69" s="326"/>
      <c r="R69" s="326"/>
      <c r="S69" s="326"/>
      <c r="T69" s="6"/>
      <c r="U69" s="326"/>
      <c r="V69" s="326"/>
    </row>
    <row r="70" spans="10:24">
      <c r="J70" s="42"/>
      <c r="K70" s="326"/>
      <c r="L70" s="326"/>
      <c r="M70" s="326"/>
      <c r="N70" s="326"/>
      <c r="O70" s="326"/>
      <c r="P70" s="326"/>
      <c r="Q70" s="326"/>
      <c r="R70" s="326"/>
      <c r="S70" s="326"/>
      <c r="T70" s="326"/>
      <c r="U70" s="326"/>
      <c r="V70" s="326"/>
    </row>
    <row r="71" spans="10:24">
      <c r="K71" s="326"/>
      <c r="L71" s="326"/>
      <c r="M71" s="6"/>
      <c r="N71" s="6"/>
      <c r="O71" s="6"/>
      <c r="P71" s="6"/>
      <c r="Q71" s="6"/>
      <c r="R71" s="6"/>
      <c r="S71" s="6"/>
      <c r="T71" s="6"/>
    </row>
    <row r="72" spans="10:24">
      <c r="K72" s="326"/>
      <c r="L72" s="326"/>
      <c r="M72" s="326"/>
      <c r="N72" s="326"/>
      <c r="O72" s="326"/>
      <c r="P72" s="6"/>
      <c r="Q72" s="326"/>
      <c r="R72" s="6"/>
      <c r="S72" s="326"/>
      <c r="T72" s="6"/>
      <c r="U72" s="326"/>
      <c r="V72" s="326"/>
    </row>
    <row r="73" spans="10:24">
      <c r="K73" s="326"/>
      <c r="L73" s="326"/>
      <c r="M73" s="326"/>
      <c r="N73" s="326"/>
      <c r="O73" s="326"/>
      <c r="P73" s="326"/>
      <c r="Q73" s="326"/>
      <c r="R73" s="326"/>
      <c r="S73" s="326"/>
      <c r="T73" s="326"/>
      <c r="U73" s="326"/>
      <c r="V73" s="326"/>
    </row>
    <row r="74" spans="10:24">
      <c r="K74" s="326"/>
      <c r="L74" s="326"/>
      <c r="M74" s="326"/>
      <c r="N74" s="326"/>
      <c r="O74" s="326"/>
      <c r="P74" s="326"/>
      <c r="Q74" s="326"/>
      <c r="R74" s="326"/>
      <c r="S74" s="326"/>
      <c r="T74" s="326"/>
      <c r="U74" s="326"/>
      <c r="V74" s="326"/>
    </row>
    <row r="75" spans="10:24">
      <c r="K75" s="326"/>
      <c r="L75" s="326"/>
      <c r="M75" s="326"/>
      <c r="N75" s="6"/>
      <c r="O75" s="326"/>
      <c r="P75" s="6"/>
      <c r="Q75" s="326"/>
      <c r="R75" s="6"/>
      <c r="S75" s="326"/>
      <c r="T75" s="6"/>
      <c r="U75" s="326"/>
      <c r="V75" s="326"/>
    </row>
    <row r="76" spans="10:24">
      <c r="K76" s="326"/>
      <c r="L76" s="326"/>
      <c r="M76" s="326"/>
      <c r="N76" s="326"/>
      <c r="O76" s="326"/>
      <c r="P76" s="326"/>
      <c r="Q76" s="326"/>
      <c r="R76" s="326"/>
      <c r="S76" s="326"/>
      <c r="T76" s="326"/>
      <c r="U76" s="326"/>
      <c r="V76" s="326"/>
    </row>
    <row r="77" spans="10:24">
      <c r="K77" s="326"/>
      <c r="L77" s="326"/>
      <c r="M77" s="326"/>
      <c r="N77" s="326"/>
      <c r="O77" s="326"/>
      <c r="P77" s="326"/>
      <c r="Q77" s="326"/>
      <c r="R77" s="6"/>
      <c r="S77" s="326"/>
      <c r="T77" s="6"/>
      <c r="U77" s="326"/>
      <c r="V77" s="326"/>
    </row>
    <row r="78" spans="10:24">
      <c r="K78" s="326"/>
      <c r="L78" s="326"/>
      <c r="M78" s="326"/>
      <c r="N78" s="326"/>
      <c r="O78" s="326"/>
      <c r="P78" s="326"/>
      <c r="Q78" s="326"/>
      <c r="R78" s="326"/>
      <c r="S78" s="326"/>
      <c r="T78" s="6"/>
      <c r="U78" s="326"/>
      <c r="V78" s="326"/>
    </row>
    <row r="79" spans="10:24">
      <c r="K79" s="326"/>
      <c r="L79" s="326"/>
      <c r="M79" s="326"/>
      <c r="N79" s="326"/>
      <c r="O79" s="326"/>
      <c r="P79" s="326"/>
      <c r="Q79" s="326"/>
      <c r="R79" s="326"/>
      <c r="S79" s="326"/>
      <c r="T79" s="326"/>
      <c r="U79" s="326"/>
      <c r="V79" s="326"/>
    </row>
    <row r="80" spans="10:24">
      <c r="K80" s="326"/>
      <c r="L80" s="326"/>
      <c r="M80" s="326"/>
      <c r="N80" s="326"/>
      <c r="O80" s="326"/>
      <c r="P80" s="326"/>
      <c r="Q80" s="326"/>
      <c r="R80" s="326"/>
      <c r="S80" s="326"/>
      <c r="T80" s="326"/>
      <c r="U80" s="326"/>
      <c r="V80" s="326"/>
    </row>
    <row r="81" spans="11:22">
      <c r="K81" s="326"/>
      <c r="L81" s="326"/>
      <c r="M81" s="326"/>
      <c r="N81" s="326"/>
      <c r="O81" s="326"/>
      <c r="P81" s="326"/>
      <c r="Q81" s="326"/>
      <c r="R81" s="326"/>
      <c r="S81" s="326"/>
      <c r="T81" s="326"/>
      <c r="U81" s="326"/>
      <c r="V81" s="326"/>
    </row>
    <row r="82" spans="11:22">
      <c r="K82" s="326"/>
      <c r="L82" s="326"/>
      <c r="M82" s="326"/>
      <c r="N82" s="326"/>
      <c r="O82" s="326"/>
      <c r="P82" s="326"/>
      <c r="Q82" s="326"/>
      <c r="R82" s="326"/>
      <c r="S82" s="326"/>
      <c r="T82" s="326"/>
      <c r="U82" s="326"/>
      <c r="V82" s="326"/>
    </row>
    <row r="83" spans="11:22">
      <c r="K83" s="326"/>
      <c r="L83" s="326"/>
      <c r="M83" s="326"/>
      <c r="N83" s="326"/>
      <c r="O83" s="326"/>
      <c r="P83" s="6"/>
      <c r="Q83" s="326"/>
      <c r="R83" s="6"/>
      <c r="S83" s="326"/>
      <c r="T83" s="6"/>
      <c r="U83" s="326"/>
      <c r="V83" s="326"/>
    </row>
    <row r="84" spans="11:22">
      <c r="K84" s="326"/>
      <c r="L84" s="326"/>
      <c r="M84" s="326"/>
      <c r="N84" s="326"/>
      <c r="O84" s="326"/>
      <c r="P84" s="326"/>
      <c r="Q84" s="326"/>
      <c r="R84" s="326"/>
      <c r="S84" s="326"/>
      <c r="T84" s="6"/>
      <c r="U84" s="326"/>
      <c r="V84" s="326"/>
    </row>
    <row r="85" spans="11:22">
      <c r="K85" s="326"/>
      <c r="L85" s="326"/>
      <c r="M85" s="326"/>
      <c r="N85" s="326"/>
      <c r="O85" s="326"/>
      <c r="P85" s="326"/>
      <c r="Q85" s="326"/>
      <c r="R85" s="326"/>
      <c r="S85" s="326"/>
      <c r="T85" s="6"/>
      <c r="U85" s="326"/>
      <c r="V85" s="326"/>
    </row>
    <row r="86" spans="11:22">
      <c r="K86" s="326"/>
      <c r="L86" s="326"/>
      <c r="M86" s="326"/>
      <c r="N86" s="326"/>
      <c r="O86" s="326"/>
      <c r="P86" s="326"/>
      <c r="Q86" s="326"/>
      <c r="R86" s="326"/>
      <c r="S86" s="326"/>
      <c r="T86" s="6"/>
      <c r="U86" s="326"/>
      <c r="V86" s="326"/>
    </row>
    <row r="87" spans="11:22">
      <c r="K87" s="326"/>
      <c r="L87" s="326"/>
      <c r="M87" s="326"/>
      <c r="N87" s="326"/>
      <c r="O87" s="326"/>
      <c r="P87" s="326"/>
      <c r="Q87" s="326"/>
      <c r="R87" s="326"/>
      <c r="S87" s="326"/>
      <c r="T87" s="326"/>
      <c r="U87" s="326"/>
      <c r="V87" s="326"/>
    </row>
    <row r="88" spans="11:22">
      <c r="K88" s="326"/>
      <c r="L88" s="326"/>
      <c r="M88" s="326"/>
      <c r="N88" s="6"/>
      <c r="O88" s="6"/>
      <c r="P88" s="6"/>
      <c r="Q88" s="326"/>
      <c r="R88" s="6"/>
      <c r="S88" s="6"/>
      <c r="T88" s="6"/>
      <c r="U88" s="326"/>
      <c r="V88" s="326"/>
    </row>
    <row r="89" spans="11:22">
      <c r="K89" s="326"/>
      <c r="L89" s="326"/>
      <c r="M89" s="326"/>
      <c r="N89" s="326"/>
      <c r="O89" s="326"/>
      <c r="P89" s="326"/>
      <c r="Q89" s="326"/>
      <c r="R89" s="326"/>
      <c r="S89" s="326"/>
      <c r="T89" s="6"/>
      <c r="U89" s="326"/>
      <c r="V89" s="326"/>
    </row>
    <row r="90" spans="11:22">
      <c r="K90" s="326"/>
      <c r="L90" s="326"/>
      <c r="M90" s="326"/>
      <c r="N90" s="326"/>
      <c r="O90" s="326"/>
      <c r="P90" s="326"/>
      <c r="Q90" s="326"/>
      <c r="R90" s="6"/>
      <c r="S90" s="326"/>
      <c r="T90" s="6"/>
      <c r="U90" s="326"/>
      <c r="V90" s="326"/>
    </row>
    <row r="91" spans="11:22">
      <c r="K91" s="326"/>
      <c r="L91" s="326"/>
      <c r="M91" s="326"/>
      <c r="N91" s="326"/>
      <c r="O91" s="326"/>
      <c r="P91" s="326"/>
      <c r="Q91" s="326"/>
      <c r="R91" s="326"/>
      <c r="S91" s="326"/>
      <c r="T91" s="6"/>
      <c r="U91" s="326"/>
      <c r="V91" s="326"/>
    </row>
    <row r="92" spans="11:22">
      <c r="K92" s="326"/>
      <c r="L92" s="326"/>
      <c r="M92" s="326"/>
      <c r="N92" s="326"/>
      <c r="O92" s="326"/>
      <c r="P92" s="326"/>
      <c r="Q92" s="326"/>
      <c r="R92" s="6"/>
      <c r="S92" s="326"/>
      <c r="T92" s="6"/>
      <c r="U92" s="326"/>
      <c r="V92" s="326"/>
    </row>
    <row r="93" spans="11:22">
      <c r="K93" s="326"/>
      <c r="L93" s="326"/>
      <c r="M93" s="326"/>
      <c r="N93" s="326"/>
      <c r="O93" s="326"/>
      <c r="P93" s="326"/>
      <c r="Q93" s="326"/>
      <c r="R93" s="326"/>
      <c r="S93" s="326"/>
      <c r="T93" s="326"/>
      <c r="U93" s="326"/>
      <c r="V93" s="326"/>
    </row>
    <row r="94" spans="11:22">
      <c r="K94" s="326"/>
      <c r="L94" s="326"/>
      <c r="M94" s="326"/>
      <c r="N94" s="326"/>
      <c r="O94" s="326"/>
      <c r="P94" s="326"/>
      <c r="Q94" s="326"/>
      <c r="R94" s="6"/>
      <c r="S94" s="326"/>
      <c r="T94" s="6"/>
      <c r="U94" s="326"/>
      <c r="V94" s="326"/>
    </row>
    <row r="95" spans="11:22">
      <c r="K95" s="326"/>
      <c r="L95" s="326"/>
      <c r="M95" s="326"/>
      <c r="N95" s="326"/>
      <c r="O95" s="326"/>
      <c r="P95" s="326"/>
      <c r="Q95" s="326"/>
      <c r="R95" s="326"/>
      <c r="S95" s="326"/>
      <c r="T95" s="326"/>
      <c r="U95" s="326"/>
      <c r="V95" s="326"/>
    </row>
    <row r="96" spans="11:22">
      <c r="K96" s="326"/>
      <c r="L96" s="326"/>
      <c r="M96" s="326"/>
      <c r="N96" s="326"/>
      <c r="O96" s="326"/>
      <c r="P96" s="326"/>
      <c r="Q96" s="326"/>
      <c r="R96" s="326"/>
      <c r="S96" s="326"/>
      <c r="T96" s="6"/>
      <c r="U96" s="326"/>
      <c r="V96" s="326"/>
    </row>
    <row r="97" spans="11:22">
      <c r="K97" s="326"/>
      <c r="L97" s="326"/>
      <c r="M97" s="326"/>
      <c r="N97" s="6"/>
      <c r="O97" s="6"/>
      <c r="P97" s="6"/>
      <c r="Q97" s="326"/>
      <c r="R97" s="6"/>
      <c r="S97" s="6"/>
      <c r="T97" s="6"/>
      <c r="U97" s="326"/>
      <c r="V97" s="326"/>
    </row>
    <row r="98" spans="11:22">
      <c r="K98" s="326"/>
      <c r="L98" s="326"/>
      <c r="M98" s="326"/>
      <c r="N98" s="326"/>
      <c r="O98" s="326"/>
      <c r="P98" s="326"/>
      <c r="Q98" s="326"/>
      <c r="R98" s="326"/>
      <c r="S98" s="326"/>
      <c r="T98" s="6"/>
      <c r="U98" s="326"/>
      <c r="V98" s="326"/>
    </row>
    <row r="99" spans="11:22">
      <c r="K99" s="326"/>
      <c r="L99" s="326"/>
      <c r="M99" s="326"/>
      <c r="N99" s="326"/>
      <c r="O99" s="326"/>
      <c r="P99" s="326"/>
      <c r="Q99" s="326"/>
      <c r="R99" s="326"/>
      <c r="S99" s="326"/>
      <c r="T99" s="326"/>
      <c r="U99" s="326"/>
      <c r="V99" s="326"/>
    </row>
    <row r="100" spans="11:22">
      <c r="K100" s="326"/>
      <c r="L100" s="326"/>
      <c r="M100" s="326"/>
      <c r="N100" s="326"/>
      <c r="O100" s="326"/>
      <c r="P100" s="326"/>
      <c r="Q100" s="326"/>
      <c r="R100" s="6"/>
      <c r="S100" s="326"/>
      <c r="T100" s="6"/>
      <c r="U100" s="326"/>
      <c r="V100" s="326"/>
    </row>
    <row r="101" spans="11:22">
      <c r="K101" s="326"/>
      <c r="L101" s="326"/>
      <c r="M101" s="326"/>
      <c r="N101" s="326"/>
      <c r="O101" s="326"/>
      <c r="P101" s="326"/>
      <c r="Q101" s="326"/>
      <c r="R101" s="326"/>
      <c r="S101" s="326"/>
      <c r="T101" s="326"/>
      <c r="U101" s="326"/>
      <c r="V101" s="326"/>
    </row>
    <row r="102" spans="11:22">
      <c r="K102" s="326"/>
      <c r="L102" s="326"/>
      <c r="M102" s="326"/>
      <c r="N102" s="326"/>
      <c r="O102" s="326"/>
      <c r="P102" s="326"/>
      <c r="Q102" s="326"/>
      <c r="R102" s="326"/>
      <c r="S102" s="326"/>
      <c r="T102" s="326"/>
      <c r="U102" s="326"/>
      <c r="V102" s="326"/>
    </row>
    <row r="103" spans="11:22">
      <c r="K103" s="326"/>
      <c r="L103" s="326"/>
      <c r="M103" s="6"/>
      <c r="N103" s="6"/>
      <c r="O103" s="6"/>
      <c r="P103" s="6"/>
      <c r="Q103" s="6"/>
      <c r="R103" s="6"/>
      <c r="S103" s="6"/>
      <c r="T103" s="6"/>
      <c r="U103" s="6"/>
      <c r="V103" s="6"/>
    </row>
  </sheetData>
  <sheetProtection algorithmName="SHA-512" hashValue="jbmuQ6pvND2++QbkWY6A4RhQ1Rytmy2U/8JxgIe8lsdH5hXSkxN0CaMCYAT9kzBkoYW1WHedrUrP9XfAEJ2IhA==" saltValue="NM3mLLlUuDdLiSo9qV6Hsw==" spinCount="100000" sheet="1" objects="1" scenarios="1"/>
  <mergeCells count="1">
    <mergeCell ref="A1:K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29</vt:i4>
      </vt:variant>
      <vt:variant>
        <vt:lpstr>Rangos con nombre</vt:lpstr>
      </vt:variant>
      <vt:variant>
        <vt:i4>1</vt:i4>
      </vt:variant>
    </vt:vector>
  </HeadingPairs>
  <TitlesOfParts>
    <vt:vector size="30"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2020-05-13T15:19:21Z</cp:lastPrinted>
  <dcterms:created xsi:type="dcterms:W3CDTF">2018-10-09T08:14:10Z</dcterms:created>
  <dcterms:modified xsi:type="dcterms:W3CDTF">2023-06-08T06:56:32Z</dcterms:modified>
</cp:coreProperties>
</file>