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drawings/drawing1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6.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8.xml" ContentType="application/vnd.openxmlformats-officedocument.drawing+xml"/>
  <Override PartName="/xl/charts/chart34.xml" ContentType="application/vnd.openxmlformats-officedocument.drawingml.chart+xml"/>
  <Override PartName="/xl/drawings/drawing19.xml" ContentType="application/vnd.openxmlformats-officedocument.drawing+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charts/chart37.xml" ContentType="application/vnd.openxmlformats-officedocument.drawingml.chart+xml"/>
  <Override PartName="/xl/drawings/drawing23.xml" ContentType="application/vnd.openxmlformats-officedocument.drawing+xml"/>
  <Override PartName="/xl/charts/chart38.xml" ContentType="application/vnd.openxmlformats-officedocument.drawingml.chart+xml"/>
  <Override PartName="/xl/drawings/drawing24.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7.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TEMP\BOLETIN\limpios\"/>
    </mc:Choice>
  </mc:AlternateContent>
  <bookViews>
    <workbookView xWindow="0" yWindow="0" windowWidth="7170" windowHeight="798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8" r:id="rId9"/>
    <sheet name="PARO_3" sheetId="26" r:id="rId10"/>
    <sheet name="PARO_4 " sheetId="46" r:id="rId11"/>
    <sheet name="PARO_5" sheetId="13" r:id="rId12"/>
    <sheet name="PARO_6" sheetId="11" r:id="rId13"/>
    <sheet name="PARO_7" sheetId="27" r:id="rId14"/>
    <sheet name="PARO_8" sheetId="12" r:id="rId15"/>
    <sheet name="ERTES" sheetId="37" r:id="rId16"/>
    <sheet name="CONTRATOS_1" sheetId="39" r:id="rId17"/>
    <sheet name="CONTRATOS_2" sheetId="17" r:id="rId18"/>
    <sheet name="CONTRATOS_3" sheetId="18" r:id="rId19"/>
    <sheet name="CONTRATOS_4" sheetId="19" r:id="rId20"/>
    <sheet name="IPC_1" sheetId="20" r:id="rId21"/>
    <sheet name="IPC_2" sheetId="28" r:id="rId22"/>
    <sheet name="IGIC" sheetId="42" r:id="rId23"/>
    <sheet name="PIB" sheetId="44" r:id="rId24"/>
    <sheet name="AFILIADOS S.S._1" sheetId="21" r:id="rId25"/>
    <sheet name="AFILIADOS_S.S._2" sheetId="43" r:id="rId26"/>
    <sheet name="EMPRESAS S.S." sheetId="38" r:id="rId27"/>
    <sheet name="EPA_1" sheetId="23" r:id="rId28"/>
    <sheet name="EPA_2" sheetId="24" r:id="rId29"/>
  </sheets>
  <externalReferences>
    <externalReference r:id="rId30"/>
    <externalReference r:id="rId31"/>
  </externalReferences>
  <definedNames>
    <definedName name="B.F.C.">ÍNDICE!$A$24</definedName>
    <definedName name="DenRegTabla3">[1]TablasAux!$K$3:$L$10</definedName>
  </definedNames>
  <calcPr calcId="162913"/>
</workbook>
</file>

<file path=xl/calcChain.xml><?xml version="1.0" encoding="utf-8"?>
<calcChain xmlns="http://schemas.openxmlformats.org/spreadsheetml/2006/main">
  <c r="AC10" i="6" l="1"/>
  <c r="V10" i="6"/>
  <c r="O10" i="6"/>
  <c r="H10" i="6"/>
  <c r="E12" i="45" l="1"/>
  <c r="I18" i="45"/>
  <c r="I12" i="45"/>
  <c r="J12" i="45" l="1"/>
  <c r="C18" i="45"/>
  <c r="D5" i="42" l="1"/>
  <c r="D17" i="21" l="1"/>
  <c r="B12" i="27" l="1"/>
  <c r="B7" i="27"/>
  <c r="AC5" i="6" l="1"/>
  <c r="AC6" i="6"/>
  <c r="AC7" i="6"/>
  <c r="AC8" i="6"/>
  <c r="AC9" i="6"/>
  <c r="AC4" i="6"/>
  <c r="V5" i="6"/>
  <c r="V6" i="6"/>
  <c r="V7" i="6"/>
  <c r="V8" i="6"/>
  <c r="V9" i="6"/>
  <c r="V4" i="6"/>
  <c r="O5" i="6"/>
  <c r="O6" i="6"/>
  <c r="O7" i="6"/>
  <c r="O8" i="6"/>
  <c r="O9" i="6"/>
  <c r="O4" i="6"/>
  <c r="H5" i="6"/>
  <c r="H6" i="6"/>
  <c r="H7" i="6"/>
  <c r="H8" i="6"/>
  <c r="H9" i="6"/>
  <c r="H4" i="6"/>
  <c r="I11" i="45" l="1"/>
  <c r="J11" i="45" s="1"/>
  <c r="E11" i="45"/>
  <c r="J35" i="45" l="1"/>
  <c r="J27" i="45" l="1"/>
  <c r="J28" i="45"/>
  <c r="J29" i="45"/>
  <c r="J30" i="45"/>
  <c r="J31" i="45"/>
  <c r="J32" i="45"/>
  <c r="J33" i="45"/>
  <c r="J34" i="45"/>
  <c r="J36" i="45"/>
  <c r="J37" i="45"/>
  <c r="J26" i="45"/>
  <c r="D18" i="45"/>
  <c r="J8" i="45"/>
  <c r="J7" i="45"/>
  <c r="J6" i="45"/>
  <c r="I10" i="45" l="1"/>
  <c r="E10" i="45"/>
  <c r="E18" i="45" s="1"/>
  <c r="O21" i="39"/>
  <c r="O22" i="39"/>
  <c r="O23" i="39"/>
  <c r="O24" i="39"/>
  <c r="O25" i="39"/>
  <c r="O26" i="39"/>
  <c r="O27" i="39"/>
  <c r="O28" i="39"/>
  <c r="O29" i="39"/>
  <c r="O30" i="39"/>
  <c r="O31" i="39"/>
  <c r="O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G18" i="45" l="1"/>
  <c r="H18" i="45"/>
  <c r="J10" i="45"/>
  <c r="E57" i="43" l="1"/>
  <c r="E58" i="43"/>
  <c r="E59" i="43"/>
  <c r="E60" i="43"/>
  <c r="E61" i="43"/>
  <c r="E62" i="43"/>
  <c r="E63" i="43"/>
  <c r="E64" i="43"/>
  <c r="E65" i="43"/>
  <c r="E66" i="43"/>
  <c r="E67" i="43"/>
  <c r="E68" i="43"/>
  <c r="E69" i="43"/>
  <c r="E70" i="43"/>
  <c r="E71" i="43"/>
  <c r="E72" i="43"/>
  <c r="E73" i="43"/>
  <c r="E74" i="43"/>
  <c r="E75" i="43"/>
  <c r="E76" i="43"/>
  <c r="E77" i="43"/>
  <c r="E56" i="43"/>
  <c r="B45" i="38" l="1"/>
  <c r="B18" i="45" l="1"/>
  <c r="F18" i="45"/>
  <c r="J9" i="45"/>
  <c r="J18" i="45" s="1"/>
  <c r="L3" i="19" l="1"/>
  <c r="H3" i="18"/>
  <c r="C7" i="27" l="1"/>
  <c r="I38" i="45" l="1"/>
  <c r="H38" i="45"/>
  <c r="G38" i="45"/>
  <c r="F38" i="45"/>
  <c r="E38" i="45"/>
  <c r="J38" i="45" s="1"/>
  <c r="D38" i="45"/>
  <c r="C38" i="45"/>
  <c r="B38" i="45"/>
  <c r="D18" i="21" l="1"/>
  <c r="P22" i="39" l="1"/>
  <c r="L3" i="11" l="1"/>
  <c r="P21" i="39" l="1"/>
  <c r="D16" i="21" l="1"/>
  <c r="J6" i="21" l="1"/>
  <c r="H3" i="17" l="1"/>
  <c r="D7" i="27"/>
  <c r="G3" i="13" l="1"/>
  <c r="I3" i="26"/>
  <c r="Q42" i="41"/>
  <c r="F4" i="6" l="1"/>
  <c r="G4" i="6"/>
  <c r="F5" i="6"/>
  <c r="G5" i="6"/>
  <c r="F6" i="6"/>
  <c r="G6" i="6"/>
  <c r="F10" i="6"/>
  <c r="G10" i="6"/>
  <c r="F11" i="6"/>
  <c r="G11" i="6"/>
  <c r="F12" i="6"/>
  <c r="G12" i="6"/>
  <c r="F13" i="6"/>
  <c r="G13" i="6"/>
  <c r="F14" i="6"/>
  <c r="G14" i="6"/>
  <c r="F15" i="6"/>
  <c r="G15" i="6"/>
  <c r="H29" i="21" l="1"/>
  <c r="H30" i="21"/>
  <c r="H31" i="21"/>
  <c r="H28" i="21"/>
  <c r="D29" i="21"/>
  <c r="D30" i="21"/>
  <c r="D31" i="21"/>
  <c r="D28" i="21"/>
  <c r="H23" i="21"/>
  <c r="H24" i="21"/>
  <c r="H25" i="21"/>
  <c r="H22" i="21"/>
  <c r="D23" i="21"/>
  <c r="D24" i="21"/>
  <c r="D25" i="21"/>
  <c r="D22" i="21"/>
  <c r="L17" i="21"/>
  <c r="L18" i="21"/>
  <c r="L19" i="21"/>
  <c r="L16" i="21"/>
  <c r="H17" i="21"/>
  <c r="H18" i="21"/>
  <c r="H19" i="21"/>
  <c r="H16" i="21"/>
  <c r="L29" i="21"/>
  <c r="L30" i="21"/>
  <c r="L31" i="21"/>
  <c r="L28" i="21"/>
  <c r="D19" i="21"/>
  <c r="J7" i="21" l="1"/>
  <c r="J5" i="21"/>
  <c r="J4" i="21"/>
  <c r="P20" i="39" l="1"/>
  <c r="N21" i="39"/>
  <c r="N22" i="39"/>
  <c r="N23" i="39"/>
  <c r="N24" i="39"/>
  <c r="N25" i="39"/>
  <c r="N26" i="39"/>
  <c r="N27" i="39"/>
  <c r="N28" i="39"/>
  <c r="N29" i="39"/>
  <c r="N30" i="39"/>
  <c r="N31" i="39"/>
  <c r="N20" i="39"/>
  <c r="M21" i="39"/>
  <c r="M22" i="39"/>
  <c r="M23" i="39"/>
  <c r="M24" i="39"/>
  <c r="M25" i="39"/>
  <c r="M26" i="39"/>
  <c r="M27" i="39"/>
  <c r="M28" i="39"/>
  <c r="M29" i="39"/>
  <c r="M30" i="39"/>
  <c r="M31" i="39"/>
  <c r="M20" i="39"/>
  <c r="P52" i="41" l="1"/>
  <c r="P51" i="41"/>
  <c r="P50" i="41"/>
  <c r="P49" i="41"/>
  <c r="P48" i="41"/>
  <c r="P47" i="41"/>
  <c r="P46" i="41"/>
  <c r="P45" i="41"/>
  <c r="P44" i="41"/>
  <c r="P43" i="41"/>
  <c r="P42" i="41"/>
  <c r="P41" i="41"/>
  <c r="O42" i="41"/>
  <c r="O43" i="41"/>
  <c r="O44" i="41"/>
  <c r="O45" i="41"/>
  <c r="O46" i="41"/>
  <c r="O47" i="41"/>
  <c r="O48" i="41"/>
  <c r="O49" i="41"/>
  <c r="O50" i="41"/>
  <c r="O51" i="41"/>
  <c r="O52" i="41"/>
  <c r="O41" i="41"/>
  <c r="Q41" i="41"/>
  <c r="N42" i="41" l="1"/>
  <c r="N43" i="41"/>
  <c r="N44" i="41"/>
  <c r="N45" i="41"/>
  <c r="N46" i="41"/>
  <c r="N47" i="41"/>
  <c r="N48" i="41"/>
  <c r="N49" i="41"/>
  <c r="N50" i="41"/>
  <c r="N51" i="41"/>
  <c r="N52" i="41"/>
  <c r="N41" i="41"/>
  <c r="N18" i="41" l="1"/>
  <c r="F6" i="41"/>
  <c r="B15" i="29" l="1"/>
  <c r="C15" i="29"/>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D6" i="42" l="1"/>
  <c r="H22" i="12" l="1"/>
  <c r="G22" i="12"/>
  <c r="G20" i="12"/>
  <c r="H12" i="12"/>
  <c r="H19" i="12"/>
  <c r="G12"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6" i="12"/>
  <c r="G7" i="12"/>
  <c r="G8" i="12"/>
  <c r="G9" i="12"/>
  <c r="G10" i="12"/>
  <c r="G11" i="12"/>
  <c r="G3" i="12"/>
  <c r="AB15" i="6"/>
  <c r="U15" i="6"/>
  <c r="N15" i="6"/>
  <c r="H6" i="12" l="1"/>
  <c r="H18" i="12"/>
  <c r="H20" i="12"/>
  <c r="G19" i="12"/>
  <c r="I12" i="12"/>
  <c r="G18" i="12"/>
  <c r="I6" i="12"/>
  <c r="AB14" i="6"/>
  <c r="U14" i="6"/>
  <c r="N14" i="6"/>
  <c r="C65" i="37" l="1"/>
  <c r="B65" i="37"/>
  <c r="P26" i="37"/>
  <c r="O26" i="37"/>
  <c r="E5" i="37"/>
  <c r="E6" i="37" s="1"/>
  <c r="E7" i="37" s="1"/>
  <c r="E8" i="37" s="1"/>
  <c r="E9" i="37" s="1"/>
  <c r="E10" i="37" s="1"/>
  <c r="E11" i="37" s="1"/>
  <c r="E12" i="37" s="1"/>
  <c r="E13" i="37" s="1"/>
  <c r="E14" i="37" s="1"/>
  <c r="E15" i="37" s="1"/>
  <c r="E16" i="37" s="1"/>
  <c r="E17" i="37" s="1"/>
  <c r="E18" i="37" s="1"/>
  <c r="E19" i="37" s="1"/>
  <c r="C5" i="37"/>
  <c r="C6" i="37" s="1"/>
  <c r="C7" i="37" s="1"/>
  <c r="C8" i="37" s="1"/>
  <c r="C9" i="37" s="1"/>
  <c r="C10" i="37" s="1"/>
  <c r="C11" i="37" s="1"/>
  <c r="C12" i="37" s="1"/>
  <c r="C13" i="37" s="1"/>
  <c r="C14" i="37" s="1"/>
  <c r="C15" i="37" s="1"/>
  <c r="C16" i="37" s="1"/>
  <c r="C17" i="37" s="1"/>
  <c r="C18" i="37" s="1"/>
  <c r="C19" i="37" s="1"/>
  <c r="H21" i="12"/>
  <c r="G21" i="12"/>
  <c r="D12" i="27"/>
  <c r="D13" i="27" s="1"/>
  <c r="C12" i="27"/>
  <c r="K35" i="8"/>
  <c r="AA15" i="6"/>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B13" i="27" l="1"/>
  <c r="C13" i="27"/>
</calcChain>
</file>

<file path=xl/sharedStrings.xml><?xml version="1.0" encoding="utf-8"?>
<sst xmlns="http://schemas.openxmlformats.org/spreadsheetml/2006/main" count="1821" uniqueCount="777">
  <si>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</si>
  <si>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</si>
  <si>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</si>
  <si>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</si>
  <si>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</si>
  <si>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</si>
  <si>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</si>
  <si>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</si>
  <si>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</si>
  <si>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</si>
  <si>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</si>
  <si>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</si>
  <si>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</si>
  <si>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</si>
  <si>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</si>
  <si>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</si>
  <si>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</si>
  <si>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</si>
  <si>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</si>
  <si>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</si>
  <si>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</si>
  <si>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</si>
  <si>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</si>
  <si>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</si>
  <si>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</si>
  <si>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</si>
  <si>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</si>
  <si>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</si>
  <si>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</si>
  <si>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</si>
  <si>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</si>
  <si>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</si>
  <si>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</si>
  <si>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</si>
  <si>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</si>
  <si>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</si>
  <si>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</si>
  <si>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</si>
  <si>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</si>
  <si>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</si>
  <si>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</si>
  <si>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</si>
  <si>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</si>
  <si>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</si>
  <si>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</si>
  <si>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</si>
  <si>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</si>
  <si>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</si>
  <si>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</si>
  <si>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</si>
  <si>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</si>
  <si>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</si>
  <si>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</si>
  <si>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</si>
  <si>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</si>
  <si>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</si>
  <si>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</si>
  <si>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</si>
  <si>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</si>
  <si>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</si>
  <si>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</si>
  <si>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</si>
  <si>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</si>
  <si>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</si>
  <si>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</si>
  <si>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</si>
  <si>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</si>
  <si>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</si>
  <si>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</si>
  <si>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</si>
  <si>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</si>
  <si>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</si>
  <si>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</si>
  <si>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</si>
  <si>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</si>
  <si>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</si>
  <si>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</si>
  <si>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</si>
  <si>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</si>
  <si>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</si>
  <si>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</si>
  <si>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</si>
  <si>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</si>
  <si>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</si>
  <si>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</si>
  <si>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</si>
  <si>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</si>
  <si>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</si>
  <si>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</si>
  <si>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</si>
  <si>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</si>
  <si>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</si>
  <si>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</si>
  <si>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</si>
  <si>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</si>
  <si>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</si>
  <si>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</si>
  <si>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</si>
  <si>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</si>
  <si>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</si>
  <si>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</si>
  <si>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</si>
  <si>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</si>
  <si>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</si>
  <si>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</si>
  <si>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</si>
  <si>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</si>
  <si>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</si>
  <si>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</si>
  <si>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</si>
  <si>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</si>
  <si>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</si>
  <si>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</si>
  <si>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</si>
  <si>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</si>
  <si>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</si>
  <si>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</si>
  <si>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</si>
  <si>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</si>
  <si>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</si>
  <si>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</si>
  <si>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</si>
  <si>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</si>
  <si>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</si>
  <si>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</si>
  <si>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</si>
  <si>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</si>
  <si>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</si>
  <si>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</si>
  <si>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</si>
  <si>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</si>
  <si>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</si>
  <si>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</si>
  <si>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</si>
  <si>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</si>
  <si>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</si>
  <si>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</si>
  <si>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</si>
  <si>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</si>
  <si>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</si>
  <si>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</si>
  <si>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</si>
  <si>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</si>
  <si>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</si>
  <si>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</si>
  <si>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</si>
  <si>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</si>
  <si>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</si>
  <si>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</si>
  <si>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</si>
  <si>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</si>
  <si>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</si>
  <si>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</si>
  <si>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</si>
  <si>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</si>
  <si>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</si>
  <si>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</si>
  <si>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</si>
  <si>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</si>
  <si>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</si>
  <si>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</si>
  <si>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</si>
  <si>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</si>
  <si>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</si>
  <si>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</si>
  <si>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</si>
  <si>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</si>
  <si>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</si>
  <si>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</si>
  <si>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</si>
  <si>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</si>
  <si>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</si>
  <si>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</si>
  <si>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</si>
  <si>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</si>
  <si>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</si>
  <si>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</si>
  <si>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</si>
  <si>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</si>
  <si>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</si>
  <si>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</si>
  <si>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</si>
  <si>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</si>
  <si>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</si>
  <si>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</si>
  <si>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</si>
  <si>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</si>
  <si>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</si>
  <si>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</si>
  <si>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</si>
  <si>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</si>
  <si>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</si>
  <si>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</si>
  <si>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</si>
  <si>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</si>
  <si>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</si>
  <si>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</si>
  <si>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</si>
  <si>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</si>
  <si>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</si>
  <si>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</si>
  <si>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</si>
  <si>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</si>
  <si>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</si>
  <si>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</si>
  <si>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</si>
  <si>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</si>
  <si>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</si>
  <si>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</si>
  <si>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</si>
  <si>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</si>
  <si>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</si>
  <si>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</si>
  <si>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</si>
  <si>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</si>
  <si>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</si>
  <si>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</si>
  <si>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</si>
  <si>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</si>
  <si>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</si>
  <si>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</si>
  <si>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</si>
  <si>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</si>
  <si>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</si>
  <si>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</si>
  <si>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</si>
  <si>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</si>
  <si>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</si>
  <si>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</si>
  <si>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</si>
  <si>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</si>
  <si>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</si>
  <si>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</si>
  <si>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</si>
  <si>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</si>
  <si>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</si>
  <si>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</si>
  <si>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</si>
  <si>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</si>
  <si>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</si>
  <si>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</si>
  <si>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</si>
  <si>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</si>
  <si>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</si>
  <si>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</si>
  <si>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</si>
  <si>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</si>
  <si>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</si>
  <si>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</si>
  <si>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</si>
  <si>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</si>
  <si>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</si>
  <si>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</si>
  <si>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</si>
  <si>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</si>
  <si>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</si>
  <si>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</si>
  <si>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</si>
  <si>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</si>
  <si>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</si>
  <si>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</si>
  <si>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</si>
  <si>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</si>
  <si>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</si>
  <si>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</si>
  <si>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</si>
  <si>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</si>
  <si>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</si>
  <si>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</si>
  <si>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</si>
  <si>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</si>
  <si>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</si>
  <si>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</si>
  <si>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</si>
  <si>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</si>
  <si>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</si>
  <si>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</si>
  <si>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</si>
  <si>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</si>
  <si>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</si>
  <si>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</si>
  <si>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</si>
  <si>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</si>
  <si>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</si>
  <si>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</si>
  <si>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</si>
  <si>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</si>
  <si>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</si>
  <si>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</si>
  <si>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</si>
  <si>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</si>
  <si>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</si>
  <si>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</si>
  <si>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</si>
  <si>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</si>
  <si>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</si>
  <si>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</si>
  <si>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</si>
  <si>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</si>
  <si>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</si>
  <si>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</si>
  <si>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</si>
  <si>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</si>
  <si>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</si>
  <si>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</si>
  <si>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</si>
  <si>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</si>
  <si>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</si>
  <si>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</si>
  <si>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</si>
  <si>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</si>
  <si>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</si>
  <si>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</si>
  <si>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</si>
  <si>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</si>
  <si>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</si>
  <si>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</si>
  <si>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</si>
  <si>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</si>
  <si>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</si>
  <si>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</si>
  <si>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</si>
  <si>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</si>
  <si>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</si>
  <si>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</si>
  <si>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</si>
  <si>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</si>
  <si>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</si>
  <si>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</si>
  <si>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</si>
  <si>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</si>
  <si>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</si>
  <si>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</si>
  <si>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</si>
  <si>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</si>
  <si>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</si>
  <si>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</si>
  <si>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</si>
  <si>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</si>
  <si>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</si>
  <si>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</si>
  <si>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</si>
  <si>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</si>
  <si>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</si>
  <si>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</si>
  <si>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</si>
  <si>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</si>
  <si>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</si>
  <si>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</si>
  <si>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</si>
  <si>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</si>
  <si>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</si>
  <si>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</si>
  <si>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</si>
  <si>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</si>
  <si>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</si>
  <si>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</si>
  <si>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</si>
  <si>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</si>
  <si>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</si>
  <si>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</si>
  <si>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</si>
  <si>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</si>
  <si>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</si>
  <si>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</si>
  <si>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</si>
  <si>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</si>
  <si>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</si>
  <si>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</si>
  <si>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</si>
  <si>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</si>
  <si>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</si>
  <si>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</si>
  <si>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</si>
  <si>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</si>
  <si>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</si>
  <si>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</si>
  <si>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</si>
  <si>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</si>
  <si>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</si>
  <si>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</si>
  <si>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</si>
  <si>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</si>
  <si>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</si>
  <si>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</si>
  <si>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</si>
  <si>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</si>
  <si>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</si>
  <si>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</si>
  <si>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</si>
  <si>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</si>
  <si>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</si>
  <si>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</si>
  <si>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</si>
  <si>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</si>
  <si>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</si>
  <si>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</si>
  <si>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</si>
  <si>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</si>
  <si>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</si>
  <si>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</si>
  <si>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</si>
  <si>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</si>
  <si>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</si>
  <si>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</si>
  <si>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</si>
  <si>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</si>
  <si>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</si>
  <si>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</si>
  <si>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</si>
  <si>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</si>
  <si>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</si>
  <si>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</si>
  <si>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</si>
  <si>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</si>
  <si>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</si>
  <si>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</si>
  <si>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</si>
  <si>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</si>
  <si>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</si>
  <si>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</si>
  <si>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</si>
  <si>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</si>
  <si>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</si>
  <si>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</si>
  <si>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</si>
  <si>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</si>
  <si>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</si>
  <si>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</si>
  <si>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</si>
  <si>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</si>
  <si>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</si>
  <si>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</si>
  <si>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</si>
  <si>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</si>
  <si>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</si>
  <si>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</si>
  <si>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</si>
  <si>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</si>
  <si>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</si>
  <si>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</si>
  <si>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</si>
  <si>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</si>
  <si>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</si>
  <si>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</si>
  <si>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</si>
  <si>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</si>
  <si>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</si>
  <si>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</si>
  <si>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</si>
  <si>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</si>
  <si>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</si>
  <si>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</si>
  <si>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</si>
  <si>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</si>
  <si>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</si>
  <si>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</si>
  <si>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</si>
  <si>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</si>
  <si>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</si>
  <si>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</si>
  <si>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</si>
  <si>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</si>
  <si>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</si>
  <si>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2020</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</si>
  <si>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</si>
  <si>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</si>
  <si>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</si>
  <si>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</si>
  <si>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</si>
  <si>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</si>
  <si>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</si>
  <si>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</si>
  <si>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</si>
  <si>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</si>
  <si>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</si>
  <si>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</si>
  <si>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</si>
  <si>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</si>
  <si>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</si>
  <si>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</si>
  <si>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</si>
  <si>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</si>
  <si>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</si>
  <si>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</si>
  <si>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</si>
  <si>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</si>
  <si>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</si>
  <si>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</si>
  <si>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</si>
  <si>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</si>
  <si>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</si>
  <si>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</si>
  <si>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</si>
  <si>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</si>
  <si>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</si>
  <si>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</si>
  <si>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</si>
  <si>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</si>
  <si>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</si>
  <si>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</si>
  <si>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</si>
  <si>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</si>
  <si>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</si>
  <si>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</si>
  <si>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</si>
  <si>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</si>
  <si>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</si>
  <si>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</si>
  <si>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</si>
  <si>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</si>
  <si>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</si>
  <si>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</si>
  <si>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</si>
  <si>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</si>
  <si>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</si>
  <si>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</si>
  <si>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</si>
  <si>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</si>
  <si>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</si>
  <si>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</si>
  <si>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</si>
  <si>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</si>
  <si>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</si>
  <si>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</si>
  <si>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</si>
  <si>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</si>
  <si>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</si>
  <si>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</si>
  <si>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</si>
  <si>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</si>
  <si>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Var 2021/2020 %</t>
  </si>
  <si>
    <r>
      <t xml:space="preserve">Evolución anual del Paro registrado en Canarias 
</t>
    </r>
    <r>
      <rPr>
        <b/>
        <sz val="9"/>
        <rFont val="Arial"/>
        <family val="2"/>
      </rPr>
      <t>(a enero de cada año)</t>
    </r>
  </si>
  <si>
    <t>Variación 2021/2020%</t>
  </si>
  <si>
    <t xml:space="preserve">      2021 Febrero</t>
  </si>
  <si>
    <t>2021/20(%)</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</si>
  <si>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</si>
  <si>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</si>
  <si>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</si>
  <si>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</si>
  <si>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</si>
  <si>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</si>
  <si>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</si>
  <si>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</si>
  <si>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</si>
  <si>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</si>
  <si>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</si>
  <si>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</si>
  <si>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</si>
  <si>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</si>
  <si>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</si>
  <si>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</si>
  <si>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</si>
  <si>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</si>
  <si>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</si>
  <si>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</si>
  <si>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</si>
  <si>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</si>
  <si>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</si>
  <si>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</si>
  <si>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</si>
  <si>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</si>
  <si>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</si>
  <si>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</si>
  <si>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</si>
  <si>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</si>
  <si>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</si>
  <si>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</si>
  <si>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</si>
  <si>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</si>
  <si>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</si>
  <si>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</si>
  <si>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</si>
  <si>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</si>
  <si>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</si>
  <si>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</si>
  <si>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</si>
  <si>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</si>
  <si>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</si>
  <si>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</si>
  <si>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</si>
  <si>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</si>
  <si>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ZONA 1</t>
  </si>
  <si>
    <t>ZONA 2</t>
  </si>
  <si>
    <t>ZONA 3</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</si>
  <si>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</si>
  <si>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</si>
  <si>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</si>
  <si>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</si>
  <si>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</si>
  <si>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</si>
  <si>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</si>
  <si>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</si>
  <si>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</si>
  <si>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</si>
  <si>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</si>
  <si>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</si>
  <si>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</si>
  <si>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</si>
  <si>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</si>
  <si>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</si>
  <si>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</si>
  <si>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</si>
  <si>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</si>
  <si>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</si>
  <si>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</si>
  <si>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</si>
  <si>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</si>
  <si>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</si>
  <si>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</si>
  <si>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</si>
  <si>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</si>
  <si>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</si>
  <si>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</si>
  <si>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</si>
  <si>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</si>
  <si>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</si>
  <si>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</si>
  <si>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</si>
  <si>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</si>
  <si>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2020</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</si>
  <si>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</si>
  <si>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</si>
  <si>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</si>
  <si>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</si>
  <si>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</si>
  <si>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Total 2021</t>
  </si>
  <si>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</si>
  <si>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</si>
  <si>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</si>
  <si>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</si>
  <si>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</si>
  <si>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</si>
  <si>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</si>
  <si>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</si>
  <si>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</si>
  <si>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2021/20</t>
  </si>
  <si>
    <t>2022/21</t>
  </si>
  <si>
    <t xml:space="preserve">      2022 Febrero</t>
  </si>
  <si>
    <t xml:space="preserve">      2022 Marzo</t>
  </si>
  <si>
    <t>Mayo 2021 (ERTES  provincias Mar22)</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</si>
  <si>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</si>
  <si>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</si>
  <si>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</si>
  <si>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</si>
  <si>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</si>
  <si>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</si>
  <si>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</si>
  <si>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</si>
  <si>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</si>
  <si>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</si>
  <si>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</si>
  <si>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</si>
  <si>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</si>
  <si>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Enero 2023</t>
  </si>
  <si>
    <t>Total 2022</t>
  </si>
  <si>
    <t>%Var. 2022/21</t>
  </si>
  <si>
    <t>Paro 2023</t>
  </si>
  <si>
    <t>Variación 2022/2020%</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</si>
  <si>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</si>
  <si>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</si>
  <si>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</si>
  <si>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</si>
  <si>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</si>
  <si>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</si>
  <si>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</si>
  <si>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</si>
  <si>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</si>
  <si>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</si>
  <si>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</si>
  <si>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</si>
  <si>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</si>
  <si>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2019</t>
  </si>
  <si>
    <t>2020</t>
  </si>
  <si>
    <t>2021</t>
  </si>
  <si>
    <t>2022</t>
  </si>
  <si>
    <t>2023</t>
  </si>
  <si>
    <t>AÑOS</t>
  </si>
  <si>
    <t>Contratos 2023</t>
  </si>
  <si>
    <t>Var 2022/2020 %</t>
  </si>
  <si>
    <t>Var 2023/2022 %</t>
  </si>
  <si>
    <t>Año 2022</t>
  </si>
  <si>
    <t xml:space="preserve">    2023M01</t>
  </si>
  <si>
    <t xml:space="preserve">    2022M12</t>
  </si>
  <si>
    <t xml:space="preserve">    2022M11</t>
  </si>
  <si>
    <t xml:space="preserve">    2022M10</t>
  </si>
  <si>
    <t xml:space="preserve">    2022M09</t>
  </si>
  <si>
    <t xml:space="preserve">    2022M08</t>
  </si>
  <si>
    <t xml:space="preserve">    2022M07</t>
  </si>
  <si>
    <t>2023/22(%)</t>
  </si>
  <si>
    <t>2021/20%)</t>
  </si>
  <si>
    <t>2023/22</t>
  </si>
  <si>
    <t xml:space="preserve">      2023 Febrero</t>
  </si>
  <si>
    <t xml:space="preserve">    2023M02</t>
  </si>
  <si>
    <t>,</t>
  </si>
  <si>
    <t xml:space="preserve">    2023M03</t>
  </si>
  <si>
    <t>Variación Interanual 23/22%</t>
  </si>
  <si>
    <t xml:space="preserve">      2023 Marzo</t>
  </si>
  <si>
    <t>Cruceros en tránsito</t>
  </si>
  <si>
    <t>Cruceros que inician/finalizan línea</t>
  </si>
  <si>
    <t>Total 2023</t>
  </si>
  <si>
    <t>CRUCEROS</t>
  </si>
  <si>
    <t xml:space="preserve">    2023M04</t>
  </si>
  <si>
    <t xml:space="preserve">      2023 Abril</t>
  </si>
  <si>
    <t xml:space="preserve">    2023M05</t>
  </si>
  <si>
    <t xml:space="preserve">      2023 Mayo</t>
  </si>
  <si>
    <t>PASAJEROS QUE DESEMBARCARON EN LA ISLA DE TENERIFE POR PERIODOS SEGÚN PROCEDENCIA</t>
  </si>
  <si>
    <t>Como se observa en el gráfico la población de la Isla de Tenerife se ha incrementado en los últimos 10 años en 34.064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</si>
  <si>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</si>
  <si>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</si>
  <si>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</si>
  <si>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</si>
  <si>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</si>
  <si>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</si>
  <si>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</si>
  <si>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</si>
  <si>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</si>
  <si>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</si>
  <si>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</si>
  <si>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</si>
  <si>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</si>
  <si>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</si>
  <si>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</si>
  <si>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</si>
  <si>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</si>
  <si>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</si>
  <si>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</si>
  <si>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</si>
  <si>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Origen España</t>
  </si>
  <si>
    <t>Origen Extranjero</t>
  </si>
  <si>
    <t>Total Cruceristas</t>
  </si>
  <si>
    <t>Operaciones</t>
  </si>
  <si>
    <t>Cruceristas en tránsito</t>
  </si>
  <si>
    <t>Cruceristas que inician/finalizan línea</t>
  </si>
  <si>
    <t>Total
Cruceristas</t>
  </si>
  <si>
    <t>Cruceristas que desembarcaron en la isla de Tenerife por periodos según procedencia.</t>
  </si>
  <si>
    <t>Fuente: Autoridad Portuaria Santa Cruz de Tenerife</t>
  </si>
  <si>
    <t>Junio 2023</t>
  </si>
  <si>
    <t xml:space="preserve">      2023 Junio</t>
  </si>
  <si>
    <t>2023 Junio (P)</t>
  </si>
  <si>
    <t xml:space="preserve">    2023M06</t>
  </si>
  <si>
    <t>Estancia Med</t>
  </si>
  <si>
    <t>Paro registrado en la Isla de Tenerife según sectores económicos - Julio 2023</t>
  </si>
  <si>
    <t>Julio 2023</t>
  </si>
  <si>
    <t>Paro registrado en la Isla deTenerife según estudios terminados - Julio 2023</t>
  </si>
  <si>
    <t>Paro registrado en la Isla de Tenerife según ocupaciones - Julio  2023</t>
  </si>
  <si>
    <t xml:space="preserve"> Durante el mes de julio de 2023 se observa apenas un aumento en las contrataciones respecto al mes anterior, con 6 contratos más registrados, lo que supone un aumento del 0,0% en las contrataciónes respecto a junio de 2023.  Sin embargo, se produce una reducción en la variación interanual en el mes de julio de 2023, siendo del -9,60% respecto a julio de 2022. 
En cuanto a la distribución de las contrataciones teniendo en cuenta el sexo, 13.240 fueron firmadas por hombres (52,42%), mientras que fueron contratadas 12.016 mujeres (47,58%), lo que supone una diferencia en las contrataciones por sexo de 1.224 contratos en favor del sexo masculino. 
Por otro lado, se observa que de los 25.256 registrados en julio de 2023, la contratación temporal representó el 55,57%, frente al 43,59% de las contrataciones indefinidas. 
</t>
  </si>
  <si>
    <t>Contratos registrados en la Isla de Tenerife según sectores económicos - Julio 2023</t>
  </si>
  <si>
    <t>Contratos registrados en la Isla deTenerife según estudios terminados  -  Julio 2023</t>
  </si>
  <si>
    <t>Contratos registrados en la Isla de Tenerife según ocupaciones  - Julio 2023</t>
  </si>
  <si>
    <t>Indice de Precios de Consumo. Base 2021 Julio 2023</t>
  </si>
  <si>
    <t xml:space="preserve">    2023M07</t>
  </si>
  <si>
    <t xml:space="preserve">La tasa de variación interanual del IPC en la Provincia de Santa Cruz de Tenerife se sitúa en el 4,5% en julio de 2023,  0,1 puntos por encima del registrado el mes anterior. La tasa de variación interanual a nivel estatal  toma el valor 2,3%.
La tasa de variación mensual de julio se situó en el -0,1% y deja la variación en lo que va de año en el 3,2%.
</t>
  </si>
  <si>
    <t xml:space="preserve">Los recientes datos de empresas inscirtas a la S.S. según agragaciones de la actividad económica publicados por el Instituto Canario de Estadística (ISTAC), referidos al mes de julio 2023, reflejan una bajada de 37 empresas inscritas menos respecto al mes anterior, una variación entre ambos meses del -0,13%.
</t>
  </si>
  <si>
    <t>2023 Segundo trimestre</t>
  </si>
  <si>
    <t>2º Trimestre 2023</t>
  </si>
  <si>
    <t>2023 segundo trimestre</t>
  </si>
  <si>
    <t>2º Trimestre 2023
Año 2020</t>
  </si>
  <si>
    <t>La Recaudación del IGIC en Canarias en el mes de Junio de 2023, presenta una variación interanual del 46,9%, lo que supone un aumento de 29.848.963€ respecto al año anterior.</t>
  </si>
  <si>
    <r>
      <rPr>
        <b/>
        <sz val="11"/>
        <rFont val="Calibri"/>
        <family val="2"/>
        <scheme val="minor"/>
      </rPr>
      <t xml:space="preserve">El Producto Interior Bruto (PIB) generado por la economía canaria registró un crecimiento interanual del 4,21% en el segundo trimestre de 2023, en comparación con el mismo periodo del año anterior. Este dato, conocido como la variación real del PIB, fue 2,46 puntos porcentuales superior al registrado por la economía nacional. </t>
    </r>
    <r>
      <rPr>
        <b/>
        <sz val="11"/>
        <color rgb="FFFF0000"/>
        <rFont val="Calibri"/>
        <family val="2"/>
        <scheme val="minor"/>
      </rPr>
      <t xml:space="preserve">
</t>
    </r>
    <r>
      <rPr>
        <b/>
        <sz val="11"/>
        <rFont val="Calibri"/>
        <family val="2"/>
        <scheme val="minor"/>
      </rPr>
      <t xml:space="preserve">
En términos trimestrales, el PIB canario se incrementa un 0,1% en comparación con el primer trimestre de 2023, a nivel nacional la economía experimentó un crecimiento del 0,42%.</t>
    </r>
    <r>
      <rPr>
        <b/>
        <sz val="11"/>
        <color rgb="FFFF0000"/>
        <rFont val="Calibri"/>
        <family val="2"/>
        <scheme val="minor"/>
      </rPr>
      <t xml:space="preserve">
</t>
    </r>
  </si>
  <si>
    <t>Evolución del PIB a precios de mercado  de Canarias a segundo trimestre de cada año.</t>
  </si>
  <si>
    <t>Mes de Julio 2023</t>
  </si>
  <si>
    <t xml:space="preserve">      2023 Julio</t>
  </si>
  <si>
    <r>
      <t>Mes de Julio 2023 (P</t>
    </r>
    <r>
      <rPr>
        <b/>
        <sz val="12"/>
        <color rgb="FFFF0000"/>
        <rFont val="Arial"/>
        <family val="2"/>
      </rPr>
      <t>*</t>
    </r>
    <r>
      <rPr>
        <b/>
        <sz val="12"/>
        <color theme="0"/>
        <rFont val="Arial"/>
        <family val="2"/>
      </rPr>
      <t>)</t>
    </r>
  </si>
  <si>
    <t>2023 Julio (p)</t>
  </si>
  <si>
    <t xml:space="preserve">Los recientes datos provisionales, de afiliaciones según situaciones laborales publicados por el Instituto Canario de Estadística (ISTAC), referidos al mes de julio de 2023, reflejan un aumento de 8.039 afiliaciones respecto al mes anterior de junio de 2023, una variación entre ambos meses del 2,15%.
</t>
  </si>
  <si>
    <t>2023 Julio (P)</t>
  </si>
  <si>
    <r>
      <rPr>
        <b/>
        <sz val="11"/>
        <color theme="3" tint="-0.499984740745262"/>
        <rFont val="Calibri"/>
        <family val="2"/>
        <scheme val="minor"/>
      </rPr>
      <t xml:space="preserve">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t>
    </r>
    <r>
      <rPr>
        <b/>
        <sz val="11"/>
        <color rgb="FFFF0000"/>
        <rFont val="Calibri"/>
        <family val="2"/>
        <scheme val="minor"/>
      </rPr>
      <t xml:space="preserve">
</t>
    </r>
    <r>
      <rPr>
        <b/>
        <sz val="11"/>
        <color theme="3" tint="-0.499984740745262"/>
        <rFont val="Calibri"/>
        <family val="2"/>
        <scheme val="minor"/>
      </rPr>
      <t>A pesar de ello, la variación interanual en el mes de julio 2023 arroja un resultado negativo en el caso de los contratos en el Sector Turístico  del -11,22% respecto a julio 2022, pero por otro lado, como dato positivo, los demandantes de empleo se reducen también en un -11,87% en julio 2023 respecto al mismo mes en el año anterior.</t>
    </r>
    <r>
      <rPr>
        <b/>
        <sz val="11"/>
        <color rgb="FFFF0000"/>
        <rFont val="Calibri"/>
        <family val="2"/>
        <scheme val="minor"/>
      </rPr>
      <t xml:space="preserve">
</t>
    </r>
  </si>
  <si>
    <t xml:space="preserve">El impacto de la crisis sanitaria por el coronavirus en el mercado laboral no solo ha tenido su reflejo en el incremento del paro, sino también en la reducción de las contrataciones. Si observamos la gráfica durante el 2020, se produjo una caída acelerada en las contrataciones desde el mes de marzo alcanzado en el mes de julio 2020 el dato de 17.983 contratos respecto a los 28.756 con los que comenzó el año en enero. A lo largo del año 2021, se observa una progresiva recuperación de las contrataciones, alcanzando en 2022 niveles de contratación incluso mejores a los anteriores a la pandemia.
Los contratos registrados en el año 2023 comienzan con registros inferiores a los del año anterior, concretamente en el mes de julio 2023 se observa una variación interanual del -9,60% respecto a julio 2022. </t>
  </si>
  <si>
    <t xml:space="preserve">* Datos de afiliados provisionales (P)
* Datos de afiliaciones residentes actualizados a Junio 2022 como último dato disponible en la fuente
</t>
  </si>
  <si>
    <t>SITUACIÓN DE AFILIADOS EN ALTA POR REGÍMENES, PROVINCIAS Y AUTONOMÍAS A 31 JULIO 2023</t>
  </si>
  <si>
    <t>AFILIACIONES EN ALTA POR REGÍMENES, GÉNERO, PROVINCIAS Y COMUNIDADES AUTÓNOMAS A 31 JULIO 2023</t>
  </si>
  <si>
    <t>Julio de 2022</t>
  </si>
  <si>
    <r>
      <t>Afiliaciones Residentes</t>
    </r>
    <r>
      <rPr>
        <b/>
        <sz val="12"/>
        <color rgb="FFFF0000"/>
        <rFont val="Arial"/>
        <family val="2"/>
      </rPr>
      <t xml:space="preserve">* </t>
    </r>
  </si>
  <si>
    <t xml:space="preserve">Los datos registrados a partir del mes de abril 2020 reflejan el impacto extraordinario en el empleo producido por la crisis sanitaria del COVID-19. Este episodio ha cambiado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El mes de Julio de 2023, continúa disminuyendo a 74.304 personas desempleadas en Tenerife, lo que supone -213 desempleados menos en relación al mes anterior, representando una reducción del 0,3%.  En relación al pasado año (julio de 2022) se observa una disminución de 9036 personas, lo que supone un descenso del paro de -10,8%.
La distribución por sexos del paro en Tenerife nos indica que el mes de julio de 2023 aumenta el paro respecto al mes anterior, en las mujeres con 96 paradas más un 0,2%, mientras que disminuye en los hombres con 309 parados menos un  1,0%, representando el desempleo femenino un 57,72% frente al 42,28% del masculino.
</t>
  </si>
  <si>
    <t>El número de personas desempleadas en Canarias al finalizar el mes de julio 2023 es de
172.483 lo que significa una disminución en -1.536 personas con relación al mes anterior,
 representando una reducción del -0,88%. En relación al pasado año (julio 2022) se observa una disminución de -18.954 personas, lo que supone una reducción del paro del -9,90%.
La distribución por sexos del paro en Canarias nos indica que se reduce el paro en las
mujeres en -509 (-0,51%), mientras que para los hombres disminuye en -1.027 (-1,40%)
respecto al mes anterior. En relación al año anterior (julio 2022), en los hombres
desciende el paro en -7.866 (-9,80%) y en las mujeres disminuye en -11.088 (-9,97%).</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</si>
  <si>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2020,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y el impacto causado por la crisis del COVID19 durante el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segundo trimestre de 2020 con un -33,07% debido a los efectos de la pandemia. En el segundo trimestre de 2021, se observa una recuperación respecto al año anterior del 27,33% debido a la recuperación de la economía tras la crisis pandémica.
Ya en 202,3 se estabiliza el crecimiento con un 4,21% en el segundo trimestre, respecto al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</si>
</sst>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 numFmtId="173" formatCode="#,##0.000\ _€;\-#,##0.000\ _€"/>
    <numFmt numFmtId="174" formatCode="_-* #,##0_-;\-* #,##0_-;_-* &quot;-&quot;??_-;_-@_-"/>
    <numFmt numFmtId="175" formatCode="#,##0_ ;\-#,##0\ "/>
  </numFmts>
  <fonts count="104">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b/>
      <sz val="10"/>
      <color theme="0"/>
      <name val="Calibri"/>
      <family val="2"/>
      <scheme val="minor"/>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s>
  <fills count="46">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s>
  <borders count="94">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right style="thin">
        <color theme="4" tint="0.79998168889431442"/>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right style="thin">
        <color theme="4" tint="0.79998168889431442"/>
      </right>
      <top style="thin">
        <color theme="4" tint="0.79995117038483843"/>
      </top>
      <bottom/>
      <diagonal/>
    </border>
    <border>
      <left style="thin">
        <color theme="4" tint="0.79998168889431442"/>
      </left>
      <right style="thin">
        <color theme="4" tint="0.79998168889431442"/>
      </right>
      <top style="thin">
        <color theme="4" tint="0.79995117038483843"/>
      </top>
      <bottom/>
      <diagonal/>
    </border>
    <border>
      <left style="thin">
        <color theme="4" tint="0.79998168889431442"/>
      </left>
      <right/>
      <top style="thin">
        <color theme="4" tint="0.79995117038483843"/>
      </top>
      <bottom/>
      <diagonal/>
    </border>
  </borders>
  <cellStyleXfs count="33">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8" fillId="0" borderId="0"/>
    <xf numFmtId="0" fontId="7" fillId="0" borderId="0"/>
    <xf numFmtId="0" fontId="52" fillId="0" borderId="0"/>
    <xf numFmtId="0" fontId="58"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xf numFmtId="164" fontId="7" fillId="0" borderId="0" applyFont="0" applyFill="0" applyBorder="0" applyAlignment="0" applyProtection="0"/>
    <xf numFmtId="0" fontId="7" fillId="0" borderId="0"/>
    <xf numFmtId="0" fontId="97" fillId="0" borderId="0"/>
    <xf numFmtId="0" fontId="7" fillId="0" borderId="0"/>
    <xf numFmtId="0" fontId="5" fillId="0" borderId="0"/>
    <xf numFmtId="9" fontId="7" fillId="0" borderId="0" applyFont="0" applyFill="0" applyBorder="0" applyAlignment="0" applyProtection="0"/>
    <xf numFmtId="9" fontId="7" fillId="0" borderId="0" applyFont="0" applyFill="0" applyBorder="0" applyAlignment="0" applyProtection="0"/>
    <xf numFmtId="43" fontId="5" fillId="0" borderId="0" applyFont="0" applyFill="0" applyBorder="0" applyAlignment="0" applyProtection="0"/>
  </cellStyleXfs>
  <cellXfs count="650">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17" fontId="13" fillId="14" borderId="0" xfId="0" applyNumberFormat="1" applyFont="1" applyFill="1"/>
    <xf numFmtId="3" fontId="13" fillId="0" borderId="0" xfId="0" applyNumberFormat="1" applyFo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0" fillId="28" borderId="35" xfId="17" applyNumberFormat="1" applyFont="1" applyFill="1" applyBorder="1" applyAlignment="1">
      <alignment horizontal="center" vertical="center" wrapText="1"/>
    </xf>
    <xf numFmtId="0" fontId="40" fillId="27" borderId="35" xfId="17" applyNumberFormat="1" applyFont="1" applyFill="1" applyBorder="1" applyAlignment="1">
      <alignment horizontal="center" vertical="center" wrapText="1"/>
    </xf>
    <xf numFmtId="0" fontId="41" fillId="17" borderId="0" xfId="17" quotePrefix="1" applyFont="1" applyFill="1" applyAlignment="1"/>
    <xf numFmtId="0" fontId="41" fillId="0" borderId="0" xfId="17" applyNumberFormat="1" applyFont="1" applyBorder="1" applyAlignment="1"/>
    <xf numFmtId="0" fontId="41" fillId="17" borderId="0" xfId="17" quotePrefix="1" applyFont="1" applyFill="1" applyBorder="1" applyAlignment="1">
      <alignment horizontal="left"/>
    </xf>
    <xf numFmtId="0" fontId="42" fillId="0" borderId="0" xfId="17" applyFont="1"/>
    <xf numFmtId="3" fontId="42" fillId="28" borderId="28" xfId="17" applyNumberFormat="1" applyFont="1" applyFill="1" applyBorder="1" applyAlignment="1"/>
    <xf numFmtId="3" fontId="42" fillId="23" borderId="22" xfId="17" applyNumberFormat="1" applyFont="1" applyFill="1" applyBorder="1" applyAlignment="1"/>
    <xf numFmtId="3" fontId="42" fillId="23" borderId="23" xfId="17" applyNumberFormat="1" applyFont="1" applyFill="1" applyBorder="1" applyAlignment="1"/>
    <xf numFmtId="3" fontId="42" fillId="23" borderId="23" xfId="17" applyNumberFormat="1" applyFont="1" applyFill="1" applyBorder="1" applyAlignment="1" applyProtection="1"/>
    <xf numFmtId="3" fontId="42" fillId="23" borderId="24" xfId="17" applyNumberFormat="1" applyFont="1" applyFill="1" applyBorder="1" applyAlignment="1"/>
    <xf numFmtId="3" fontId="42" fillId="28" borderId="29" xfId="17" applyNumberFormat="1" applyFont="1" applyFill="1" applyBorder="1" applyAlignment="1"/>
    <xf numFmtId="3" fontId="42" fillId="23" borderId="31" xfId="17" applyNumberFormat="1" applyFont="1" applyFill="1" applyBorder="1" applyAlignment="1"/>
    <xf numFmtId="3" fontId="42" fillId="23" borderId="32" xfId="17" applyNumberFormat="1" applyFont="1" applyFill="1" applyBorder="1" applyAlignment="1"/>
    <xf numFmtId="3" fontId="42" fillId="23" borderId="32" xfId="17" applyNumberFormat="1" applyFont="1" applyFill="1" applyBorder="1" applyAlignment="1" applyProtection="1"/>
    <xf numFmtId="3" fontId="42" fillId="23" borderId="33" xfId="17" applyNumberFormat="1" applyFont="1" applyFill="1" applyBorder="1" applyAlignment="1"/>
    <xf numFmtId="3" fontId="40" fillId="28" borderId="29" xfId="17" applyNumberFormat="1" applyFont="1" applyFill="1" applyBorder="1" applyAlignment="1"/>
    <xf numFmtId="3" fontId="40" fillId="23" borderId="31" xfId="17" applyNumberFormat="1" applyFont="1" applyFill="1" applyBorder="1" applyAlignment="1"/>
    <xf numFmtId="3" fontId="40" fillId="23" borderId="32" xfId="17" applyNumberFormat="1" applyFont="1" applyFill="1" applyBorder="1" applyAlignment="1"/>
    <xf numFmtId="3" fontId="40" fillId="23" borderId="32" xfId="17" applyNumberFormat="1" applyFont="1" applyFill="1" applyBorder="1" applyAlignment="1" applyProtection="1"/>
    <xf numFmtId="3" fontId="40" fillId="23" borderId="33" xfId="17" applyNumberFormat="1" applyFont="1" applyFill="1" applyBorder="1" applyAlignment="1"/>
    <xf numFmtId="3" fontId="40"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3" fillId="9" borderId="37" xfId="0" applyNumberFormat="1" applyFont="1" applyFill="1" applyBorder="1" applyAlignment="1">
      <alignment horizontal="right"/>
    </xf>
    <xf numFmtId="0" fontId="46" fillId="0" borderId="0" xfId="0" applyFont="1" applyAlignment="1">
      <alignment horizontal="center" vertical="center"/>
    </xf>
    <xf numFmtId="0" fontId="46" fillId="0" borderId="0" xfId="0" applyFont="1"/>
    <xf numFmtId="0" fontId="44" fillId="0" borderId="0" xfId="14" applyFont="1" applyAlignment="1">
      <alignment vertical="center" wrapText="1"/>
    </xf>
    <xf numFmtId="0" fontId="50"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1" fillId="0" borderId="0" xfId="0" applyFont="1"/>
    <xf numFmtId="3" fontId="7" fillId="0" borderId="0" xfId="0" applyNumberFormat="1" applyFont="1" applyFill="1" applyBorder="1" applyAlignment="1">
      <alignment horizontal="right"/>
    </xf>
    <xf numFmtId="3" fontId="52" fillId="0" borderId="0" xfId="0" applyNumberFormat="1" applyFont="1" applyFill="1" applyBorder="1" applyAlignment="1">
      <alignment horizontal="right"/>
    </xf>
    <xf numFmtId="0" fontId="46"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2" fillId="0" borderId="0" xfId="0" applyNumberFormat="1" applyFont="1" applyFill="1" applyBorder="1"/>
    <xf numFmtId="3" fontId="7" fillId="0" borderId="0" xfId="0" applyNumberFormat="1" applyFont="1" applyFill="1" applyBorder="1"/>
    <xf numFmtId="0" fontId="52" fillId="0" borderId="0" xfId="0" applyNumberFormat="1" applyFont="1" applyFill="1" applyBorder="1" applyAlignment="1">
      <alignment horizontal="right"/>
    </xf>
    <xf numFmtId="0" fontId="51" fillId="0" borderId="0" xfId="0" applyFont="1" applyFill="1" applyBorder="1"/>
    <xf numFmtId="0" fontId="53" fillId="0" borderId="0" xfId="0" applyFont="1" applyFill="1" applyBorder="1"/>
    <xf numFmtId="0" fontId="51" fillId="32" borderId="0" xfId="0" applyFont="1" applyFill="1"/>
    <xf numFmtId="3" fontId="14" fillId="32" borderId="0" xfId="0" applyNumberFormat="1" applyFont="1" applyFill="1"/>
    <xf numFmtId="0" fontId="51"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5" fillId="35" borderId="0" xfId="0" applyFont="1" applyFill="1" applyBorder="1" applyAlignment="1">
      <alignment horizontal="center" vertical="center" wrapText="1"/>
    </xf>
    <xf numFmtId="0" fontId="55" fillId="35" borderId="0" xfId="0" applyFont="1" applyFill="1" applyBorder="1" applyAlignment="1">
      <alignment horizontal="center" vertical="center"/>
    </xf>
    <xf numFmtId="0" fontId="57"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6" fillId="36" borderId="0" xfId="0" applyFont="1" applyFill="1" applyBorder="1" applyAlignment="1">
      <alignment horizontal="center" vertical="center" wrapText="1"/>
    </xf>
    <xf numFmtId="0" fontId="56"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3" fillId="37" borderId="0" xfId="0" applyFont="1" applyFill="1"/>
    <xf numFmtId="0" fontId="64" fillId="37" borderId="0" xfId="0" applyFont="1" applyFill="1" applyBorder="1" applyAlignment="1"/>
    <xf numFmtId="0" fontId="0" fillId="0" borderId="0" xfId="0" applyAlignment="1">
      <alignment horizontal="center" vertical="center" wrapText="1"/>
    </xf>
    <xf numFmtId="0" fontId="69" fillId="38" borderId="0" xfId="0" applyFont="1" applyFill="1" applyAlignment="1">
      <alignment horizontal="center" vertical="center" wrapText="1"/>
    </xf>
    <xf numFmtId="0" fontId="69" fillId="39" borderId="0" xfId="0" applyFont="1" applyFill="1" applyAlignment="1">
      <alignment horizontal="center" vertical="center" wrapText="1"/>
    </xf>
    <xf numFmtId="3" fontId="70" fillId="38" borderId="0" xfId="0" applyNumberFormat="1" applyFont="1" applyFill="1"/>
    <xf numFmtId="0" fontId="68" fillId="14" borderId="0" xfId="0" applyFont="1" applyFill="1" applyAlignment="1">
      <alignment horizontal="left" indent="1"/>
    </xf>
    <xf numFmtId="0" fontId="69" fillId="39" borderId="0" xfId="0" applyFont="1" applyFill="1" applyAlignment="1">
      <alignment horizontal="left" indent="1"/>
    </xf>
    <xf numFmtId="49" fontId="10" fillId="0" borderId="0" xfId="0" applyNumberFormat="1" applyFont="1" applyFill="1" applyBorder="1" applyAlignment="1">
      <alignment horizontal="left"/>
    </xf>
    <xf numFmtId="0" fontId="71"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3" fillId="40" borderId="0" xfId="0" applyNumberFormat="1" applyFont="1" applyFill="1" applyBorder="1" applyAlignment="1"/>
    <xf numFmtId="3" fontId="72"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0" fontId="7" fillId="0" borderId="71" xfId="0" applyNumberFormat="1" applyFont="1" applyBorder="1" applyAlignment="1">
      <alignment horizontal="right"/>
    </xf>
    <xf numFmtId="0" fontId="7" fillId="0" borderId="72" xfId="0" applyNumberFormat="1" applyFont="1" applyBorder="1" applyAlignment="1">
      <alignment horizontal="right"/>
    </xf>
    <xf numFmtId="0" fontId="7" fillId="0" borderId="73"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40" fillId="27" borderId="36" xfId="17" applyNumberFormat="1" applyFont="1" applyFill="1" applyBorder="1" applyAlignment="1">
      <alignment horizontal="center" vertical="center" wrapText="1"/>
    </xf>
    <xf numFmtId="0" fontId="7" fillId="0" borderId="0" xfId="6"/>
    <xf numFmtId="0" fontId="69" fillId="14" borderId="0" xfId="0" applyFont="1" applyFill="1" applyAlignment="1">
      <alignment horizontal="left" indent="1"/>
    </xf>
    <xf numFmtId="0" fontId="74"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3" fontId="65" fillId="0" borderId="22" xfId="6" applyNumberFormat="1" applyFont="1" applyBorder="1" applyAlignment="1">
      <alignment horizontal="right"/>
    </xf>
    <xf numFmtId="3" fontId="65" fillId="0" borderId="23" xfId="6" applyNumberFormat="1" applyFont="1" applyBorder="1" applyAlignment="1">
      <alignment horizontal="right"/>
    </xf>
    <xf numFmtId="3" fontId="65" fillId="0" borderId="31" xfId="6" applyNumberFormat="1" applyFont="1" applyBorder="1" applyAlignment="1">
      <alignment horizontal="right"/>
    </xf>
    <xf numFmtId="3" fontId="65" fillId="0" borderId="32" xfId="6" applyNumberFormat="1" applyFont="1" applyBorder="1" applyAlignment="1">
      <alignment horizontal="right"/>
    </xf>
    <xf numFmtId="0" fontId="65" fillId="0" borderId="32" xfId="6" applyNumberFormat="1" applyFont="1" applyBorder="1" applyAlignment="1">
      <alignment horizontal="right"/>
    </xf>
    <xf numFmtId="0" fontId="65" fillId="0" borderId="31" xfId="6" applyNumberFormat="1" applyFont="1" applyBorder="1" applyAlignment="1">
      <alignment horizontal="right"/>
    </xf>
    <xf numFmtId="3" fontId="48" fillId="0" borderId="79" xfId="6" applyNumberFormat="1" applyFont="1" applyBorder="1" applyAlignment="1">
      <alignment horizontal="right"/>
    </xf>
    <xf numFmtId="3" fontId="48" fillId="0" borderId="80" xfId="6" applyNumberFormat="1" applyFont="1" applyBorder="1" applyAlignment="1">
      <alignment horizontal="right"/>
    </xf>
    <xf numFmtId="0" fontId="7" fillId="0" borderId="0" xfId="6" applyAlignment="1">
      <alignment horizontal="center" vertical="center"/>
    </xf>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79"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0" fontId="0" fillId="0" borderId="0" xfId="0"/>
    <xf numFmtId="0" fontId="58"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3" fillId="0" borderId="0" xfId="0" applyFont="1" applyBorder="1"/>
    <xf numFmtId="0" fontId="84"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0" fontId="0" fillId="0" borderId="0" xfId="0"/>
    <xf numFmtId="0" fontId="14" fillId="0" borderId="0" xfId="0" applyNumberFormat="1" applyFont="1" applyAlignment="1">
      <alignment horizontal="center"/>
    </xf>
    <xf numFmtId="0" fontId="86" fillId="0" borderId="0" xfId="14" applyFont="1" applyAlignment="1">
      <alignment horizontal="center"/>
    </xf>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5"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5" fillId="0" borderId="0" xfId="0" applyFont="1" applyBorder="1" applyAlignment="1">
      <alignment vertical="center" textRotation="90"/>
    </xf>
    <xf numFmtId="0" fontId="65"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5"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7" fillId="0" borderId="6" xfId="14" applyNumberFormat="1" applyFont="1" applyBorder="1"/>
    <xf numFmtId="0" fontId="0" fillId="0" borderId="0" xfId="0" applyFont="1"/>
    <xf numFmtId="0" fontId="81"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69" fillId="38" borderId="0" xfId="0" applyFont="1" applyFill="1" applyAlignment="1">
      <alignment horizontal="center" vertical="center" wrapText="1"/>
    </xf>
    <xf numFmtId="0" fontId="0" fillId="0" borderId="0" xfId="0"/>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0" fillId="0" borderId="0" xfId="0"/>
    <xf numFmtId="3" fontId="0" fillId="0" borderId="0" xfId="0" applyNumberFormat="1" applyAlignment="1"/>
    <xf numFmtId="17" fontId="69" fillId="14" borderId="0" xfId="0" applyNumberFormat="1" applyFont="1" applyFill="1" applyAlignment="1">
      <alignment horizontal="left" indent="1"/>
    </xf>
    <xf numFmtId="3" fontId="0" fillId="0" borderId="0" xfId="0" applyNumberFormat="1" applyAlignment="1">
      <alignment horizontal="right"/>
    </xf>
    <xf numFmtId="17" fontId="69"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8" fillId="14" borderId="0" xfId="0" applyFont="1" applyFill="1" applyAlignment="1">
      <alignment horizontal="left" wrapText="1" indent="1"/>
    </xf>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69" fillId="38" borderId="0" xfId="0" applyFont="1" applyFill="1" applyAlignment="1">
      <alignment horizontal="center" vertical="center" wrapText="1"/>
    </xf>
    <xf numFmtId="0" fontId="0" fillId="0" borderId="0" xfId="0"/>
    <xf numFmtId="0" fontId="15" fillId="0" borderId="0" xfId="0" applyFont="1" applyFill="1" applyBorder="1"/>
    <xf numFmtId="172" fontId="69"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12" fillId="34" borderId="0" xfId="22" applyFont="1" applyFill="1" applyBorder="1" applyAlignment="1">
      <alignment horizontal="center" vertical="center" wrapText="1"/>
    </xf>
    <xf numFmtId="0" fontId="0" fillId="0" borderId="0" xfId="0"/>
    <xf numFmtId="0" fontId="77" fillId="0" borderId="0" xfId="22" applyFont="1" applyFill="1" applyAlignment="1">
      <alignment horizontal="center" vertical="center" wrapText="1"/>
    </xf>
    <xf numFmtId="0" fontId="1" fillId="0" borderId="0" xfId="0" applyFont="1" applyAlignment="1">
      <alignment wrapText="1"/>
    </xf>
    <xf numFmtId="0" fontId="0" fillId="0" borderId="0" xfId="0"/>
    <xf numFmtId="0" fontId="60" fillId="37" borderId="0" xfId="0" applyFont="1" applyFill="1" applyBorder="1" applyAlignment="1">
      <alignment horizontal="center"/>
    </xf>
    <xf numFmtId="0" fontId="90" fillId="37" borderId="0" xfId="0" applyFont="1" applyFill="1" applyBorder="1" applyAlignment="1">
      <alignment horizontal="center" vertical="center"/>
    </xf>
    <xf numFmtId="0" fontId="63" fillId="37" borderId="0" xfId="0" applyFont="1" applyFill="1" applyAlignment="1"/>
    <xf numFmtId="0" fontId="0" fillId="9" borderId="0" xfId="0" applyFill="1" applyAlignment="1"/>
    <xf numFmtId="0" fontId="61" fillId="37" borderId="0" xfId="21" applyFont="1" applyFill="1" applyAlignment="1">
      <alignment horizontal="center"/>
    </xf>
    <xf numFmtId="0" fontId="63" fillId="37" borderId="0" xfId="0" applyFont="1" applyFill="1" applyAlignment="1">
      <alignment horizontal="center"/>
    </xf>
    <xf numFmtId="0" fontId="0" fillId="9" borderId="0" xfId="0" applyFill="1" applyAlignment="1">
      <alignment horizontal="center"/>
    </xf>
    <xf numFmtId="0" fontId="61" fillId="37" borderId="0" xfId="21" applyFont="1" applyFill="1" applyAlignment="1">
      <alignment horizontal="center" vertical="center"/>
    </xf>
    <xf numFmtId="0" fontId="64" fillId="37" borderId="0" xfId="0" applyFont="1" applyFill="1" applyBorder="1" applyAlignment="1">
      <alignment vertical="center"/>
    </xf>
    <xf numFmtId="0" fontId="62" fillId="37" borderId="0" xfId="0" applyFont="1" applyFill="1" applyAlignment="1">
      <alignment vertical="center"/>
    </xf>
    <xf numFmtId="0" fontId="63" fillId="37" borderId="0" xfId="0" applyFont="1" applyFill="1" applyAlignment="1">
      <alignment vertical="center"/>
    </xf>
    <xf numFmtId="0" fontId="0" fillId="9" borderId="0" xfId="0" applyFill="1" applyAlignment="1">
      <alignment vertical="center"/>
    </xf>
    <xf numFmtId="0" fontId="62" fillId="37" borderId="0" xfId="0" applyFont="1" applyFill="1" applyAlignment="1"/>
    <xf numFmtId="0" fontId="0" fillId="0" borderId="0" xfId="0"/>
    <xf numFmtId="0" fontId="6" fillId="0" borderId="0" xfId="0" applyFont="1" applyAlignment="1">
      <alignment horizontal="left" wrapText="1"/>
    </xf>
    <xf numFmtId="0" fontId="0" fillId="0" borderId="0" xfId="0"/>
    <xf numFmtId="0" fontId="91" fillId="2" borderId="0" xfId="0" applyFont="1" applyFill="1" applyAlignment="1">
      <alignment horizontal="center" vertical="center" wrapText="1"/>
    </xf>
    <xf numFmtId="0" fontId="91" fillId="2" borderId="81" xfId="0" applyFont="1" applyFill="1" applyBorder="1" applyAlignment="1">
      <alignment horizontal="center" vertical="center" wrapText="1"/>
    </xf>
    <xf numFmtId="169" fontId="0" fillId="0" borderId="81" xfId="0" applyNumberFormat="1" applyBorder="1"/>
    <xf numFmtId="0" fontId="1" fillId="0" borderId="0" xfId="0" applyFont="1" applyAlignment="1">
      <alignment horizontal="center" vertical="center" wrapText="1"/>
    </xf>
    <xf numFmtId="0" fontId="1" fillId="0" borderId="82" xfId="0" applyFont="1" applyBorder="1" applyAlignment="1">
      <alignment vertical="center" wrapText="1"/>
    </xf>
    <xf numFmtId="49" fontId="90" fillId="37" borderId="0" xfId="0" applyNumberFormat="1" applyFont="1" applyFill="1" applyBorder="1" applyAlignment="1">
      <alignment horizontal="center" vertical="center"/>
    </xf>
    <xf numFmtId="49" fontId="63" fillId="37" borderId="0" xfId="0" applyNumberFormat="1" applyFont="1" applyFill="1" applyAlignment="1">
      <alignment horizontal="center" vertical="center"/>
    </xf>
    <xf numFmtId="49" fontId="63" fillId="37" borderId="0" xfId="0" applyNumberFormat="1" applyFont="1" applyFill="1" applyAlignment="1">
      <alignment horizontal="center"/>
    </xf>
    <xf numFmtId="49" fontId="0" fillId="9" borderId="0" xfId="0" applyNumberFormat="1" applyFill="1" applyAlignment="1">
      <alignment horizontal="center"/>
    </xf>
    <xf numFmtId="171" fontId="0" fillId="0" borderId="0" xfId="0" applyNumberFormat="1"/>
    <xf numFmtId="0" fontId="63" fillId="37" borderId="0" xfId="0" applyNumberFormat="1" applyFont="1" applyFill="1" applyAlignment="1">
      <alignment horizontal="center" vertical="center"/>
    </xf>
    <xf numFmtId="0" fontId="0" fillId="0" borderId="0" xfId="0"/>
    <xf numFmtId="0" fontId="13" fillId="12" borderId="4" xfId="0" applyNumberFormat="1" applyFont="1" applyFill="1" applyBorder="1" applyAlignment="1"/>
    <xf numFmtId="0" fontId="14" fillId="13" borderId="4" xfId="0" applyFont="1" applyFill="1" applyBorder="1" applyAlignment="1"/>
    <xf numFmtId="0" fontId="13" fillId="0" borderId="0" xfId="0" applyFont="1" applyAlignment="1">
      <alignment wrapText="1"/>
    </xf>
    <xf numFmtId="0" fontId="14" fillId="12" borderId="4" xfId="0" applyNumberFormat="1" applyFont="1" applyFill="1" applyBorder="1" applyAlignment="1"/>
    <xf numFmtId="0" fontId="10" fillId="11" borderId="3" xfId="0" applyNumberFormat="1" applyFont="1" applyFill="1" applyBorder="1" applyAlignment="1">
      <alignment vertical="center" wrapText="1"/>
    </xf>
    <xf numFmtId="3" fontId="9" fillId="0" borderId="83" xfId="0" applyNumberFormat="1" applyFont="1" applyBorder="1" applyAlignment="1">
      <alignment horizontal="right"/>
    </xf>
    <xf numFmtId="0" fontId="9" fillId="0" borderId="83" xfId="0" applyNumberFormat="1" applyFont="1" applyBorder="1" applyAlignment="1">
      <alignment horizontal="right"/>
    </xf>
    <xf numFmtId="173" fontId="7" fillId="0" borderId="0" xfId="1" applyNumberFormat="1" applyFont="1" applyBorder="1" applyProtection="1"/>
    <xf numFmtId="0" fontId="9" fillId="0" borderId="84" xfId="0" applyNumberFormat="1" applyFont="1" applyBorder="1" applyAlignment="1">
      <alignment horizontal="right"/>
    </xf>
    <xf numFmtId="3" fontId="19" fillId="14" borderId="0" xfId="0" applyNumberFormat="1" applyFont="1" applyFill="1" applyBorder="1" applyAlignment="1">
      <alignment horizontal="right"/>
    </xf>
    <xf numFmtId="3" fontId="9" fillId="0" borderId="21" xfId="0" applyNumberFormat="1" applyFont="1" applyBorder="1" applyAlignment="1">
      <alignment horizontal="right"/>
    </xf>
    <xf numFmtId="0" fontId="9" fillId="0" borderId="85" xfId="0" applyNumberFormat="1" applyFont="1" applyBorder="1" applyAlignment="1">
      <alignment horizontal="right"/>
    </xf>
    <xf numFmtId="3" fontId="9" fillId="0" borderId="85" xfId="0" applyNumberFormat="1" applyFont="1" applyBorder="1" applyAlignment="1">
      <alignment horizontal="right"/>
    </xf>
    <xf numFmtId="0" fontId="9" fillId="0" borderId="86" xfId="0" applyNumberFormat="1" applyFont="1" applyBorder="1" applyAlignment="1">
      <alignment horizontal="right"/>
    </xf>
    <xf numFmtId="49" fontId="63" fillId="37" borderId="0" xfId="0" applyNumberFormat="1" applyFont="1" applyFill="1" applyAlignment="1">
      <alignment horizontal="center" vertical="top" wrapText="1"/>
    </xf>
    <xf numFmtId="0" fontId="0" fillId="0" borderId="0" xfId="0"/>
    <xf numFmtId="0" fontId="0" fillId="0" borderId="0" xfId="0"/>
    <xf numFmtId="0" fontId="94" fillId="0" borderId="0" xfId="0" applyFont="1"/>
    <xf numFmtId="3" fontId="88" fillId="0" borderId="0" xfId="0" applyNumberFormat="1" applyFont="1"/>
    <xf numFmtId="0" fontId="88" fillId="0" borderId="0" xfId="0" applyFont="1"/>
    <xf numFmtId="3" fontId="10" fillId="14" borderId="0" xfId="0" applyNumberFormat="1" applyFont="1" applyFill="1" applyBorder="1" applyAlignment="1"/>
    <xf numFmtId="0" fontId="0" fillId="0" borderId="0" xfId="0"/>
    <xf numFmtId="0" fontId="34" fillId="26" borderId="0" xfId="17" applyNumberFormat="1" applyFont="1" applyFill="1" applyBorder="1" applyAlignment="1">
      <alignment horizontal="center" vertical="center" wrapText="1"/>
    </xf>
    <xf numFmtId="0" fontId="15" fillId="0" borderId="0" xfId="0" applyFont="1" applyFill="1" applyBorder="1" applyAlignment="1">
      <alignment wrapText="1"/>
    </xf>
    <xf numFmtId="0" fontId="4" fillId="6" borderId="0" xfId="0" applyFont="1" applyFill="1" applyAlignment="1">
      <alignment horizontal="center" vertical="center"/>
    </xf>
    <xf numFmtId="0" fontId="14" fillId="13" borderId="4" xfId="0" applyFont="1" applyFill="1" applyBorder="1" applyAlignment="1">
      <alignment horizontal="center"/>
    </xf>
    <xf numFmtId="2" fontId="13" fillId="0" borderId="7" xfId="0" applyNumberFormat="1" applyFont="1" applyBorder="1" applyAlignment="1">
      <alignment horizontal="center"/>
    </xf>
    <xf numFmtId="17" fontId="3" fillId="10" borderId="0" xfId="0" applyNumberFormat="1" applyFont="1" applyFill="1" applyAlignment="1">
      <alignment horizontal="center" vertical="center"/>
    </xf>
    <xf numFmtId="0" fontId="0" fillId="0" borderId="0" xfId="0"/>
    <xf numFmtId="3" fontId="13" fillId="0" borderId="6" xfId="0" applyNumberFormat="1" applyFont="1" applyFill="1" applyBorder="1" applyAlignment="1">
      <alignment horizontal="center"/>
    </xf>
    <xf numFmtId="3" fontId="14" fillId="14" borderId="0" xfId="0" applyNumberFormat="1" applyFont="1" applyFill="1" applyBorder="1" applyAlignment="1">
      <alignment horizontal="center"/>
    </xf>
    <xf numFmtId="3" fontId="13" fillId="14" borderId="0" xfId="0" applyNumberFormat="1" applyFont="1" applyFill="1" applyBorder="1" applyAlignment="1">
      <alignment horizontal="center"/>
    </xf>
    <xf numFmtId="3" fontId="1" fillId="0" borderId="43" xfId="0" applyNumberFormat="1" applyFont="1" applyBorder="1" applyAlignment="1">
      <alignment horizontal="right" vertical="center"/>
    </xf>
    <xf numFmtId="3" fontId="1" fillId="0" borderId="44" xfId="0" applyNumberFormat="1" applyFont="1" applyBorder="1" applyAlignment="1">
      <alignment horizontal="right" vertical="center"/>
    </xf>
    <xf numFmtId="3" fontId="1" fillId="0" borderId="42" xfId="0" applyNumberFormat="1" applyFont="1" applyBorder="1" applyAlignment="1">
      <alignment horizontal="right" vertical="center" wrapText="1"/>
    </xf>
    <xf numFmtId="3" fontId="0" fillId="0" borderId="51" xfId="0" applyNumberFormat="1" applyBorder="1" applyAlignment="1">
      <alignment horizontal="right" vertical="center" wrapText="1"/>
    </xf>
    <xf numFmtId="3" fontId="1" fillId="0" borderId="51" xfId="0" applyNumberFormat="1" applyFont="1" applyBorder="1" applyAlignment="1">
      <alignment horizontal="right" vertical="center" wrapText="1"/>
    </xf>
    <xf numFmtId="3" fontId="19" fillId="42" borderId="31" xfId="0" applyNumberFormat="1" applyFont="1" applyFill="1" applyBorder="1" applyAlignment="1">
      <alignment horizontal="center" vertical="center"/>
    </xf>
    <xf numFmtId="0" fontId="0" fillId="0" borderId="0" xfId="0"/>
    <xf numFmtId="49" fontId="42" fillId="37" borderId="0" xfId="0" applyNumberFormat="1" applyFont="1" applyFill="1" applyAlignment="1">
      <alignment horizontal="center"/>
    </xf>
    <xf numFmtId="49" fontId="42" fillId="37" borderId="0" xfId="0" applyNumberFormat="1" applyFont="1" applyFill="1" applyAlignment="1">
      <alignment horizontal="center" vertical="center"/>
    </xf>
    <xf numFmtId="0" fontId="0" fillId="0" borderId="0" xfId="0"/>
    <xf numFmtId="168" fontId="25" fillId="0" borderId="0" xfId="16" applyNumberFormat="1" applyAlignment="1">
      <alignment vertical="top"/>
    </xf>
    <xf numFmtId="0" fontId="0" fillId="0" borderId="0" xfId="0"/>
    <xf numFmtId="0" fontId="0" fillId="0" borderId="0" xfId="0"/>
    <xf numFmtId="0" fontId="59" fillId="0" borderId="0" xfId="22" applyFont="1" applyFill="1" applyAlignment="1">
      <alignment horizontal="center" vertical="center" wrapText="1"/>
    </xf>
    <xf numFmtId="0" fontId="0" fillId="0" borderId="0" xfId="0"/>
    <xf numFmtId="0" fontId="7" fillId="0" borderId="0" xfId="16" applyFont="1" applyAlignment="1">
      <alignment wrapText="1"/>
    </xf>
    <xf numFmtId="169" fontId="7" fillId="0" borderId="54" xfId="22" applyNumberFormat="1" applyFont="1" applyBorder="1" applyAlignment="1">
      <alignment horizontal="right" vertical="center"/>
    </xf>
    <xf numFmtId="0" fontId="0" fillId="0" borderId="0" xfId="0"/>
    <xf numFmtId="0" fontId="4" fillId="6" borderId="0" xfId="0" applyFont="1" applyFill="1" applyAlignment="1">
      <alignment horizontal="center" vertical="center"/>
    </xf>
    <xf numFmtId="0" fontId="0" fillId="0" borderId="0" xfId="0"/>
    <xf numFmtId="0" fontId="0" fillId="0" borderId="0" xfId="0"/>
    <xf numFmtId="0" fontId="0" fillId="0" borderId="0" xfId="0" applyBorder="1"/>
    <xf numFmtId="0" fontId="96" fillId="0" borderId="0" xfId="0" applyFont="1" applyBorder="1"/>
    <xf numFmtId="171" fontId="96" fillId="0" borderId="0" xfId="0" applyNumberFormat="1" applyFont="1" applyBorder="1"/>
    <xf numFmtId="171" fontId="1" fillId="5" borderId="0" xfId="0" applyNumberFormat="1" applyFont="1" applyFill="1"/>
    <xf numFmtId="49" fontId="10" fillId="8" borderId="0" xfId="0" applyNumberFormat="1" applyFont="1" applyFill="1" applyBorder="1" applyAlignment="1">
      <alignment horizontal="centerContinuous"/>
    </xf>
    <xf numFmtId="3" fontId="14" fillId="0" borderId="6" xfId="0" applyNumberFormat="1" applyFont="1" applyFill="1" applyBorder="1" applyAlignment="1">
      <alignment horizontal="right"/>
    </xf>
    <xf numFmtId="3" fontId="14" fillId="0" borderId="7" xfId="0" applyNumberFormat="1" applyFont="1" applyFill="1" applyBorder="1" applyAlignment="1">
      <alignment horizontal="right"/>
    </xf>
    <xf numFmtId="49" fontId="0" fillId="0" borderId="0" xfId="0" applyNumberFormat="1" applyAlignment="1">
      <alignment horizontal="center"/>
    </xf>
    <xf numFmtId="0" fontId="0" fillId="0" borderId="0" xfId="0"/>
    <xf numFmtId="49" fontId="63" fillId="37" borderId="0" xfId="0" applyNumberFormat="1" applyFont="1" applyFill="1" applyAlignment="1">
      <alignment horizontal="center" vertical="center" wrapText="1"/>
    </xf>
    <xf numFmtId="39" fontId="7" fillId="0" borderId="0" xfId="1" applyNumberFormat="1" applyFont="1" applyBorder="1" applyAlignment="1" applyProtection="1"/>
    <xf numFmtId="3" fontId="7" fillId="0" borderId="21" xfId="0" applyNumberFormat="1" applyFont="1" applyBorder="1" applyAlignment="1">
      <alignment horizontal="right" vertical="center"/>
    </xf>
    <xf numFmtId="3" fontId="13" fillId="0" borderId="6" xfId="0" applyNumberFormat="1" applyFont="1" applyFill="1" applyBorder="1" applyAlignment="1">
      <alignment horizontal="right"/>
    </xf>
    <xf numFmtId="3" fontId="0" fillId="0" borderId="0" xfId="0" applyNumberFormat="1" applyFont="1" applyAlignment="1">
      <alignment horizontal="right"/>
    </xf>
    <xf numFmtId="3" fontId="13" fillId="0" borderId="7" xfId="0" applyNumberFormat="1" applyFont="1" applyFill="1" applyBorder="1" applyAlignment="1">
      <alignment horizontal="right"/>
    </xf>
    <xf numFmtId="3" fontId="14" fillId="0" borderId="0" xfId="0" applyNumberFormat="1" applyFont="1" applyFill="1" applyBorder="1" applyAlignment="1"/>
    <xf numFmtId="2" fontId="14" fillId="0" borderId="7" xfId="0" applyNumberFormat="1" applyFont="1" applyBorder="1" applyAlignment="1">
      <alignment horizontal="center"/>
    </xf>
    <xf numFmtId="0" fontId="7" fillId="0" borderId="0" xfId="16" applyFont="1"/>
    <xf numFmtId="0" fontId="0" fillId="0" borderId="0" xfId="0"/>
    <xf numFmtId="3" fontId="7" fillId="0" borderId="7" xfId="14" applyNumberFormat="1" applyFont="1" applyBorder="1"/>
    <xf numFmtId="0" fontId="0" fillId="0" borderId="0" xfId="0"/>
    <xf numFmtId="4" fontId="7" fillId="0" borderId="21" xfId="0" applyNumberFormat="1" applyFont="1" applyBorder="1" applyAlignment="1">
      <alignment horizontal="right" vertical="center"/>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0" fillId="0" borderId="66" xfId="0" applyNumberFormat="1" applyBorder="1"/>
    <xf numFmtId="4" fontId="7" fillId="0" borderId="67" xfId="0" applyNumberFormat="1" applyFont="1" applyBorder="1" applyAlignment="1">
      <alignment horizontal="right"/>
    </xf>
    <xf numFmtId="0" fontId="54" fillId="0" borderId="68" xfId="22" applyFont="1" applyFill="1" applyBorder="1" applyAlignment="1">
      <alignment horizontal="left" wrapText="1"/>
    </xf>
    <xf numFmtId="0" fontId="54" fillId="0" borderId="69" xfId="22" applyFont="1" applyFill="1" applyBorder="1" applyAlignment="1">
      <alignment horizontal="left" wrapText="1"/>
    </xf>
    <xf numFmtId="0" fontId="54" fillId="0" borderId="70" xfId="22" applyFont="1" applyFill="1" applyBorder="1" applyAlignment="1">
      <alignment horizontal="left" wrapText="1"/>
    </xf>
    <xf numFmtId="0" fontId="46" fillId="0" borderId="0" xfId="0" applyFont="1" applyFill="1" applyBorder="1" applyAlignment="1">
      <alignment horizontal="left" vertical="center"/>
    </xf>
    <xf numFmtId="3" fontId="0" fillId="0" borderId="0" xfId="0" applyNumberFormat="1" applyAlignment="1">
      <alignment vertical="center"/>
    </xf>
    <xf numFmtId="3" fontId="1" fillId="0" borderId="0" xfId="0" applyNumberFormat="1" applyFont="1" applyAlignment="1">
      <alignment vertical="center" wrapText="1"/>
    </xf>
    <xf numFmtId="0" fontId="5" fillId="0" borderId="0" xfId="9"/>
    <xf numFmtId="49" fontId="98" fillId="0" borderId="0" xfId="9" applyNumberFormat="1" applyFont="1" applyBorder="1" applyAlignment="1" applyProtection="1">
      <alignment horizontal="center" vertical="center"/>
    </xf>
    <xf numFmtId="0" fontId="98" fillId="0" borderId="0" xfId="9" applyFont="1" applyBorder="1" applyAlignment="1" applyProtection="1">
      <alignment horizontal="center" vertical="center"/>
    </xf>
    <xf numFmtId="0" fontId="5" fillId="0" borderId="0" xfId="9" applyBorder="1" applyAlignment="1" applyProtection="1">
      <alignment horizontal="center" vertical="center"/>
    </xf>
    <xf numFmtId="0" fontId="5" fillId="0" borderId="0" xfId="9" applyBorder="1" applyAlignment="1" applyProtection="1">
      <alignment vertical="center"/>
    </xf>
    <xf numFmtId="0" fontId="0" fillId="0" borderId="0" xfId="0"/>
    <xf numFmtId="0" fontId="0" fillId="0" borderId="0" xfId="0"/>
    <xf numFmtId="0" fontId="62" fillId="37"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2" fillId="22" borderId="0" xfId="0" applyFont="1" applyFill="1" applyBorder="1" applyAlignment="1">
      <alignment horizontal="center" vertical="center"/>
    </xf>
    <xf numFmtId="0" fontId="0" fillId="0" borderId="0" xfId="0"/>
    <xf numFmtId="0" fontId="14" fillId="13" borderId="0" xfId="0" applyFont="1" applyFill="1" applyBorder="1" applyAlignment="1">
      <alignment horizontal="center" vertical="center" wrapText="1"/>
    </xf>
    <xf numFmtId="166" fontId="7" fillId="0" borderId="0" xfId="1" applyNumberFormat="1" applyFont="1" applyBorder="1" applyAlignment="1" applyProtection="1">
      <alignment horizontal="center" vertical="center" wrapText="1"/>
    </xf>
    <xf numFmtId="0" fontId="0" fillId="0" borderId="0" xfId="0" applyAlignment="1">
      <alignment horizontal="center" wrapText="1"/>
    </xf>
    <xf numFmtId="0" fontId="10" fillId="0" borderId="0" xfId="0" applyFont="1" applyBorder="1" applyAlignment="1" applyProtection="1">
      <alignment horizontal="center"/>
    </xf>
    <xf numFmtId="4" fontId="9" fillId="0" borderId="21" xfId="0" applyNumberFormat="1" applyFont="1" applyBorder="1" applyAlignment="1">
      <alignment horizontal="right"/>
    </xf>
    <xf numFmtId="4" fontId="9" fillId="0" borderId="85" xfId="0" applyNumberFormat="1" applyFont="1" applyBorder="1" applyAlignment="1">
      <alignment horizontal="right"/>
    </xf>
    <xf numFmtId="4" fontId="9" fillId="0" borderId="86" xfId="0" applyNumberFormat="1" applyFont="1" applyBorder="1" applyAlignment="1">
      <alignment horizontal="right"/>
    </xf>
    <xf numFmtId="4" fontId="19" fillId="14" borderId="0" xfId="0" applyNumberFormat="1" applyFont="1" applyFill="1" applyBorder="1" applyAlignment="1">
      <alignment horizontal="right"/>
    </xf>
    <xf numFmtId="174" fontId="13" fillId="0" borderId="6" xfId="32" applyNumberFormat="1" applyFont="1" applyFill="1" applyBorder="1" applyAlignment="1"/>
    <xf numFmtId="174" fontId="13" fillId="0" borderId="0" xfId="32" applyNumberFormat="1" applyFont="1"/>
    <xf numFmtId="174" fontId="0" fillId="0" borderId="0" xfId="32" applyNumberFormat="1" applyFont="1"/>
    <xf numFmtId="3" fontId="14" fillId="0" borderId="6" xfId="0" applyNumberFormat="1" applyFont="1" applyBorder="1"/>
    <xf numFmtId="0" fontId="14" fillId="19" borderId="0" xfId="0" applyFont="1" applyFill="1" applyBorder="1" applyAlignment="1">
      <alignment horizontal="center" vertical="center"/>
    </xf>
    <xf numFmtId="0" fontId="13" fillId="0" borderId="88" xfId="0" applyFont="1" applyBorder="1"/>
    <xf numFmtId="0" fontId="13" fillId="0" borderId="89" xfId="0" applyFont="1" applyBorder="1"/>
    <xf numFmtId="3" fontId="13" fillId="0" borderId="89" xfId="0" applyNumberFormat="1" applyFont="1" applyBorder="1"/>
    <xf numFmtId="3" fontId="14" fillId="0" borderId="90" xfId="0" applyNumberFormat="1" applyFont="1" applyBorder="1"/>
    <xf numFmtId="0" fontId="14" fillId="0" borderId="88" xfId="0" applyFont="1" applyBorder="1"/>
    <xf numFmtId="3" fontId="14" fillId="0" borderId="89" xfId="0" applyNumberFormat="1" applyFont="1" applyBorder="1"/>
    <xf numFmtId="0" fontId="14" fillId="0" borderId="89" xfId="0" applyFont="1" applyBorder="1"/>
    <xf numFmtId="0" fontId="13" fillId="0" borderId="90" xfId="0" applyFont="1" applyBorder="1"/>
    <xf numFmtId="17" fontId="12" fillId="22" borderId="0" xfId="0" applyNumberFormat="1" applyFont="1" applyFill="1" applyBorder="1" applyAlignment="1">
      <alignment horizontal="left" vertical="center"/>
    </xf>
    <xf numFmtId="3" fontId="14" fillId="44" borderId="91" xfId="0" applyNumberFormat="1" applyFont="1" applyFill="1" applyBorder="1"/>
    <xf numFmtId="3" fontId="14" fillId="44" borderId="92" xfId="0" applyNumberFormat="1" applyFont="1" applyFill="1" applyBorder="1"/>
    <xf numFmtId="3" fontId="14" fillId="44" borderId="93" xfId="0" applyNumberFormat="1" applyFont="1" applyFill="1" applyBorder="1"/>
    <xf numFmtId="0" fontId="0" fillId="0" borderId="88" xfId="0" applyBorder="1"/>
    <xf numFmtId="0" fontId="0" fillId="0" borderId="89" xfId="0" applyBorder="1"/>
    <xf numFmtId="174" fontId="0" fillId="0" borderId="89" xfId="32" applyNumberFormat="1" applyFont="1" applyBorder="1"/>
    <xf numFmtId="0" fontId="0" fillId="0" borderId="89" xfId="0" applyFont="1" applyBorder="1"/>
    <xf numFmtId="174" fontId="0" fillId="0" borderId="90" xfId="32" applyNumberFormat="1" applyFont="1" applyBorder="1"/>
    <xf numFmtId="3" fontId="1" fillId="0" borderId="89" xfId="0" applyNumberFormat="1" applyFont="1" applyBorder="1"/>
    <xf numFmtId="3" fontId="1" fillId="44" borderId="91" xfId="0" applyNumberFormat="1" applyFont="1" applyFill="1" applyBorder="1"/>
    <xf numFmtId="3" fontId="1" fillId="44" borderId="92" xfId="0" applyNumberFormat="1" applyFont="1" applyFill="1" applyBorder="1"/>
    <xf numFmtId="174" fontId="1" fillId="44" borderId="92" xfId="32" applyNumberFormat="1" applyFont="1" applyFill="1" applyBorder="1"/>
    <xf numFmtId="17" fontId="12" fillId="22" borderId="0" xfId="0" applyNumberFormat="1" applyFont="1" applyFill="1" applyBorder="1" applyAlignment="1">
      <alignment horizontal="center" vertical="center" wrapText="1"/>
    </xf>
    <xf numFmtId="0" fontId="0" fillId="0" borderId="0" xfId="0"/>
    <xf numFmtId="0" fontId="7" fillId="0" borderId="0" xfId="6"/>
    <xf numFmtId="0" fontId="101" fillId="45" borderId="0" xfId="0" applyFont="1" applyFill="1"/>
    <xf numFmtId="0" fontId="102" fillId="45" borderId="0" xfId="0" applyFont="1" applyFill="1"/>
    <xf numFmtId="0" fontId="103" fillId="0" borderId="0" xfId="14" applyFont="1"/>
    <xf numFmtId="0" fontId="10" fillId="11" borderId="2" xfId="0" applyNumberFormat="1"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4" fillId="19" borderId="0" xfId="0" applyFont="1" applyFill="1" applyBorder="1" applyAlignment="1">
      <alignment horizontal="center" vertical="center" wrapText="1"/>
    </xf>
    <xf numFmtId="3" fontId="13" fillId="0" borderId="89" xfId="0" applyNumberFormat="1" applyFont="1" applyFill="1" applyBorder="1"/>
    <xf numFmtId="3" fontId="0" fillId="0" borderId="89" xfId="0" applyNumberFormat="1" applyBorder="1"/>
    <xf numFmtId="3" fontId="0" fillId="0" borderId="89" xfId="0" applyNumberFormat="1" applyFont="1" applyBorder="1"/>
    <xf numFmtId="4" fontId="0" fillId="0" borderId="66" xfId="0" applyNumberFormat="1" applyFont="1" applyBorder="1"/>
    <xf numFmtId="2" fontId="1" fillId="0" borderId="0" xfId="0" applyNumberFormat="1" applyFont="1"/>
    <xf numFmtId="0" fontId="7" fillId="0" borderId="0" xfId="16" applyFont="1" applyAlignment="1">
      <alignment vertical="top"/>
    </xf>
    <xf numFmtId="0" fontId="13" fillId="0" borderId="89" xfId="0" applyFont="1" applyFill="1" applyBorder="1"/>
    <xf numFmtId="175" fontId="7" fillId="0" borderId="0" xfId="1" applyNumberFormat="1" applyFont="1" applyBorder="1" applyAlignment="1" applyProtection="1">
      <alignment horizontal="center" vertical="center"/>
    </xf>
    <xf numFmtId="175" fontId="7" fillId="0" borderId="0" xfId="1" applyNumberFormat="1" applyFont="1" applyBorder="1" applyAlignment="1" applyProtection="1">
      <alignment horizontal="center"/>
    </xf>
    <xf numFmtId="37" fontId="10" fillId="0" borderId="0" xfId="1" applyNumberFormat="1" applyFont="1" applyBorder="1" applyProtection="1"/>
    <xf numFmtId="166" fontId="10" fillId="0" borderId="0" xfId="1" applyNumberFormat="1" applyFont="1" applyBorder="1" applyAlignment="1" applyProtection="1">
      <alignment horizontal="center" vertical="center" wrapText="1"/>
    </xf>
    <xf numFmtId="166" fontId="10" fillId="0" borderId="0" xfId="1" applyNumberFormat="1" applyFont="1" applyBorder="1" applyAlignment="1" applyProtection="1">
      <alignment horizontal="center" vertical="center"/>
    </xf>
    <xf numFmtId="39" fontId="10" fillId="0" borderId="0" xfId="1" applyNumberFormat="1" applyFont="1" applyBorder="1" applyProtection="1"/>
    <xf numFmtId="0" fontId="60" fillId="37" borderId="0" xfId="0" applyFont="1" applyFill="1" applyBorder="1" applyAlignment="1"/>
    <xf numFmtId="0" fontId="90" fillId="37" borderId="0" xfId="0" applyFont="1" applyFill="1" applyBorder="1" applyAlignment="1">
      <alignment horizontal="center" vertical="center"/>
    </xf>
    <xf numFmtId="0" fontId="64" fillId="37" borderId="0" xfId="0" applyFont="1" applyFill="1" applyBorder="1" applyAlignment="1">
      <alignment horizontal="left" vertical="center" wrapText="1"/>
    </xf>
    <xf numFmtId="0" fontId="3" fillId="7" borderId="0" xfId="0" applyFont="1" applyFill="1" applyAlignment="1">
      <alignment horizontal="center" vertical="center" wrapText="1"/>
    </xf>
    <xf numFmtId="0" fontId="1" fillId="0" borderId="0" xfId="0" applyFont="1" applyBorder="1" applyAlignment="1">
      <alignment horizontal="center" vertical="center" wrapText="1"/>
    </xf>
    <xf numFmtId="0" fontId="6" fillId="0" borderId="0" xfId="0" applyFont="1" applyAlignment="1">
      <alignment horizontal="left" wrapText="1"/>
    </xf>
    <xf numFmtId="0" fontId="3" fillId="7" borderId="0" xfId="0" applyFont="1" applyFill="1" applyAlignment="1">
      <alignment horizontal="center" vertical="center"/>
    </xf>
    <xf numFmtId="0" fontId="4" fillId="6" borderId="0" xfId="0" applyFont="1" applyFill="1" applyAlignment="1">
      <alignment horizontal="center" vertical="center"/>
    </xf>
    <xf numFmtId="0" fontId="28" fillId="7" borderId="0" xfId="0" applyFont="1" applyFill="1" applyAlignment="1">
      <alignment horizontal="left"/>
    </xf>
    <xf numFmtId="0" fontId="82" fillId="0" borderId="0" xfId="0" applyFont="1" applyFill="1" applyBorder="1" applyAlignment="1" applyProtection="1">
      <alignment horizontal="center"/>
    </xf>
    <xf numFmtId="0" fontId="85" fillId="0" borderId="0" xfId="0" applyFont="1" applyBorder="1" applyAlignment="1">
      <alignment horizontal="left" vertical="center" wrapText="1"/>
    </xf>
    <xf numFmtId="0" fontId="1" fillId="0" borderId="0" xfId="0" applyFont="1" applyAlignment="1">
      <alignment horizontal="center"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2" fillId="0" borderId="0" xfId="0" applyFont="1" applyAlignment="1">
      <alignment horizontal="left" wrapText="1" indent="3"/>
    </xf>
    <xf numFmtId="0" fontId="87" fillId="0" borderId="0" xfId="0" applyFont="1" applyAlignment="1">
      <alignment horizontal="center" vertical="center" wrapText="1"/>
    </xf>
    <xf numFmtId="0" fontId="49" fillId="6" borderId="0" xfId="0" applyFont="1" applyFill="1" applyBorder="1" applyAlignment="1">
      <alignment horizontal="center" vertical="center" wrapText="1"/>
    </xf>
    <xf numFmtId="0" fontId="49"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99" fillId="0" borderId="0" xfId="9" applyFont="1" applyAlignment="1">
      <alignment horizontal="center" vertical="center" wrapText="1"/>
    </xf>
    <xf numFmtId="17" fontId="12" fillId="22" borderId="0" xfId="0" applyNumberFormat="1" applyFont="1" applyFill="1" applyBorder="1" applyAlignment="1">
      <alignment horizontal="center" vertical="center" wrapText="1"/>
    </xf>
    <xf numFmtId="17" fontId="12" fillId="22" borderId="0" xfId="0" applyNumberFormat="1" applyFont="1" applyFill="1" applyBorder="1" applyAlignment="1">
      <alignment horizontal="center" vertical="center"/>
    </xf>
    <xf numFmtId="17" fontId="12" fillId="43" borderId="87" xfId="0" applyNumberFormat="1" applyFont="1" applyFill="1" applyBorder="1" applyAlignment="1">
      <alignment horizontal="center" vertical="center"/>
    </xf>
    <xf numFmtId="17" fontId="12" fillId="43" borderId="0" xfId="0" applyNumberFormat="1" applyFont="1" applyFill="1" applyBorder="1" applyAlignment="1">
      <alignment horizontal="center" vertical="center"/>
    </xf>
    <xf numFmtId="0" fontId="45" fillId="0" borderId="0" xfId="14" applyFont="1" applyAlignment="1">
      <alignment horizontal="center" vertical="center" wrapText="1"/>
    </xf>
    <xf numFmtId="0" fontId="12" fillId="10" borderId="0" xfId="0" applyFont="1" applyFill="1" applyAlignment="1">
      <alignment horizontal="center"/>
    </xf>
    <xf numFmtId="0" fontId="10" fillId="0" borderId="0" xfId="0" applyFont="1" applyAlignment="1">
      <alignment horizontal="center" vertical="center" wrapText="1"/>
    </xf>
    <xf numFmtId="0" fontId="12" fillId="10" borderId="0" xfId="0" applyFont="1" applyFill="1" applyAlignment="1">
      <alignment horizontal="center" vertical="center"/>
    </xf>
    <xf numFmtId="0" fontId="10" fillId="0" borderId="0" xfId="14" applyFont="1" applyAlignment="1">
      <alignment horizontal="center" vertical="center"/>
    </xf>
    <xf numFmtId="0" fontId="47"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0" fontId="88" fillId="0" borderId="0" xfId="0" applyFont="1" applyAlignment="1">
      <alignment horizontal="center" vertical="center" wrapText="1"/>
    </xf>
    <xf numFmtId="17" fontId="3" fillId="10" borderId="0" xfId="0" applyNumberFormat="1" applyFont="1" applyFill="1" applyAlignment="1">
      <alignment horizontal="center" vertical="center"/>
    </xf>
    <xf numFmtId="0" fontId="44" fillId="0" borderId="0" xfId="14" applyFont="1" applyAlignment="1">
      <alignment horizontal="center" vertical="center" wrapText="1"/>
    </xf>
    <xf numFmtId="0" fontId="67" fillId="38" borderId="0" xfId="0" applyFont="1" applyFill="1" applyAlignment="1">
      <alignment horizontal="center" vertical="center" wrapText="1"/>
    </xf>
    <xf numFmtId="0" fontId="67" fillId="38" borderId="0" xfId="0" applyFont="1" applyFill="1" applyAlignment="1">
      <alignment horizontal="center" vertical="center"/>
    </xf>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47" fillId="10" borderId="0" xfId="0" applyFont="1" applyFill="1" applyAlignment="1">
      <alignment horizontal="center" vertical="center" wrapText="1"/>
    </xf>
    <xf numFmtId="0" fontId="88" fillId="0" borderId="0" xfId="0" applyFont="1" applyAlignment="1">
      <alignment horizontal="center" wrapText="1"/>
    </xf>
    <xf numFmtId="0" fontId="47"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59" fillId="0" borderId="0" xfId="22" applyFont="1" applyFill="1" applyAlignment="1">
      <alignment horizontal="center" vertical="center" wrapText="1"/>
    </xf>
    <xf numFmtId="0" fontId="12" fillId="34" borderId="0" xfId="22" applyFont="1" applyFill="1" applyBorder="1" applyAlignment="1">
      <alignment horizontal="center" vertical="center" wrapText="1"/>
    </xf>
    <xf numFmtId="0" fontId="55" fillId="35" borderId="10" xfId="0" applyFont="1" applyFill="1" applyBorder="1" applyAlignment="1">
      <alignment horizontal="center" vertical="center" wrapText="1"/>
    </xf>
    <xf numFmtId="0" fontId="55" fillId="35" borderId="9" xfId="0" applyFont="1" applyFill="1" applyBorder="1" applyAlignment="1">
      <alignment horizontal="center" vertical="center" wrapText="1"/>
    </xf>
    <xf numFmtId="0" fontId="55" fillId="35" borderId="38" xfId="0" applyFont="1" applyFill="1" applyBorder="1" applyAlignment="1">
      <alignment horizontal="center" vertical="center" wrapText="1"/>
    </xf>
    <xf numFmtId="0" fontId="66" fillId="0" borderId="0" xfId="22" applyFont="1" applyFill="1" applyAlignment="1">
      <alignment horizontal="center" wrapText="1"/>
    </xf>
    <xf numFmtId="0" fontId="78" fillId="0" borderId="0" xfId="0" applyFont="1" applyAlignment="1">
      <alignment horizontal="left"/>
    </xf>
    <xf numFmtId="0" fontId="0" fillId="0" borderId="0" xfId="0"/>
    <xf numFmtId="0" fontId="87" fillId="0" borderId="0" xfId="0" applyFont="1" applyAlignment="1">
      <alignment horizontal="center" wrapText="1"/>
    </xf>
    <xf numFmtId="0" fontId="1" fillId="0" borderId="0" xfId="0" applyFont="1" applyAlignment="1">
      <alignment horizontal="center" wrapText="1"/>
    </xf>
    <xf numFmtId="0" fontId="77" fillId="0" borderId="0" xfId="22" applyFont="1" applyFill="1" applyAlignment="1">
      <alignment horizontal="center" vertical="center" wrapText="1"/>
    </xf>
    <xf numFmtId="0" fontId="30" fillId="0" borderId="0" xfId="0" applyFont="1" applyBorder="1" applyAlignment="1">
      <alignment horizontal="left"/>
    </xf>
    <xf numFmtId="0" fontId="30" fillId="0" borderId="20" xfId="0" applyFont="1" applyBorder="1" applyAlignment="1">
      <alignment horizontal="left"/>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77" xfId="17" applyNumberFormat="1" applyFont="1" applyFill="1" applyBorder="1" applyAlignment="1">
      <alignment horizontal="center" vertical="center" wrapText="1"/>
    </xf>
    <xf numFmtId="0" fontId="3" fillId="25" borderId="78" xfId="17" applyNumberFormat="1" applyFont="1" applyFill="1" applyBorder="1" applyAlignment="1">
      <alignment horizontal="center" vertical="center" wrapText="1"/>
    </xf>
    <xf numFmtId="0" fontId="39" fillId="24" borderId="0" xfId="17" applyNumberFormat="1" applyFont="1" applyFill="1" applyBorder="1" applyAlignment="1">
      <alignment horizontal="center" vertical="center"/>
    </xf>
    <xf numFmtId="0" fontId="3" fillId="25" borderId="35"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2" fillId="28" borderId="0" xfId="17" applyNumberFormat="1" applyFont="1" applyFill="1" applyBorder="1" applyAlignment="1">
      <alignment horizontal="left" vertical="center" wrapText="1"/>
    </xf>
    <xf numFmtId="0" fontId="36" fillId="0" borderId="0" xfId="6" applyFont="1" applyAlignment="1">
      <alignment horizontal="left"/>
    </xf>
    <xf numFmtId="0" fontId="10" fillId="0" borderId="0" xfId="6" applyFont="1" applyAlignment="1">
      <alignment horizontal="center" vertical="center" wrapText="1"/>
    </xf>
    <xf numFmtId="0" fontId="76" fillId="24" borderId="0" xfId="17" applyNumberFormat="1" applyFont="1" applyFill="1" applyBorder="1" applyAlignment="1">
      <alignment horizontal="center" vertical="center"/>
    </xf>
    <xf numFmtId="0" fontId="30" fillId="0" borderId="0" xfId="6" applyFont="1" applyAlignment="1">
      <alignment horizontal="left"/>
    </xf>
    <xf numFmtId="0" fontId="34" fillId="26" borderId="0"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wrapText="1"/>
    </xf>
    <xf numFmtId="0" fontId="30" fillId="0" borderId="0" xfId="0" applyFont="1" applyAlignment="1">
      <alignment horizontal="left"/>
    </xf>
    <xf numFmtId="0" fontId="75" fillId="24" borderId="0" xfId="17" applyNumberFormat="1" applyFont="1" applyFill="1" applyBorder="1" applyAlignment="1">
      <alignment horizontal="center" vertical="center" wrapText="1"/>
    </xf>
    <xf numFmtId="0" fontId="19" fillId="0" borderId="0" xfId="6" applyFont="1"/>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xf numFmtId="0" fontId="7" fillId="0" borderId="0" xfId="6"/>
  </cellXfs>
  <cellStyles count="33">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General">
                  <c:v>931646</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TURISMO_3!$T$27:$T$39</c:f>
              <c:strCache>
                <c:ptCount val="13"/>
                <c:pt idx="0">
                  <c:v>      2022 Julio</c:v>
                </c:pt>
                <c:pt idx="1">
                  <c:v>      2022 Agosto</c:v>
                </c:pt>
                <c:pt idx="2">
                  <c:v>      2022 Septiembre</c:v>
                </c:pt>
                <c:pt idx="3">
                  <c:v>      2022 Octubre</c:v>
                </c:pt>
                <c:pt idx="4">
                  <c:v>      2022 Noviembre</c:v>
                </c:pt>
                <c:pt idx="5">
                  <c:v>      2022 Diciembre</c:v>
                </c:pt>
                <c:pt idx="6">
                  <c:v>      2023 Enero</c:v>
                </c:pt>
                <c:pt idx="7">
                  <c:v>      2023 Febrero</c:v>
                </c:pt>
                <c:pt idx="8">
                  <c:v>      2023 Marzo</c:v>
                </c:pt>
                <c:pt idx="9">
                  <c:v>      2023 Abril</c:v>
                </c:pt>
                <c:pt idx="10">
                  <c:v>      2023 Mayo</c:v>
                </c:pt>
                <c:pt idx="11">
                  <c:v>      2023 Junio</c:v>
                </c:pt>
                <c:pt idx="12">
                  <c:v>      2023 Julio</c:v>
                </c:pt>
              </c:strCache>
            </c:strRef>
          </c:cat>
          <c:val>
            <c:numRef>
              <c:f>TURISMO_3!$U$27:$U$39</c:f>
              <c:numCache>
                <c:formatCode>#,##0</c:formatCode>
                <c:ptCount val="13"/>
                <c:pt idx="0">
                  <c:v>81572</c:v>
                </c:pt>
                <c:pt idx="1">
                  <c:v>81803</c:v>
                </c:pt>
                <c:pt idx="2">
                  <c:v>83090</c:v>
                </c:pt>
                <c:pt idx="3">
                  <c:v>84209</c:v>
                </c:pt>
                <c:pt idx="4">
                  <c:v>84918</c:v>
                </c:pt>
                <c:pt idx="5">
                  <c:v>85567</c:v>
                </c:pt>
                <c:pt idx="6">
                  <c:v>85035</c:v>
                </c:pt>
                <c:pt idx="7">
                  <c:v>85722</c:v>
                </c:pt>
                <c:pt idx="8">
                  <c:v>86820</c:v>
                </c:pt>
                <c:pt idx="9">
                  <c:v>86869</c:v>
                </c:pt>
                <c:pt idx="10">
                  <c:v>86472</c:v>
                </c:pt>
                <c:pt idx="11">
                  <c:v>86177</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TURISMO_3!$T$27:$T$39</c:f>
              <c:strCache>
                <c:ptCount val="13"/>
                <c:pt idx="0">
                  <c:v>      2022 Julio</c:v>
                </c:pt>
                <c:pt idx="1">
                  <c:v>      2022 Agosto</c:v>
                </c:pt>
                <c:pt idx="2">
                  <c:v>      2022 Septiembre</c:v>
                </c:pt>
                <c:pt idx="3">
                  <c:v>      2022 Octubre</c:v>
                </c:pt>
                <c:pt idx="4">
                  <c:v>      2022 Noviembre</c:v>
                </c:pt>
                <c:pt idx="5">
                  <c:v>      2022 Diciembre</c:v>
                </c:pt>
                <c:pt idx="6">
                  <c:v>      2023 Enero</c:v>
                </c:pt>
                <c:pt idx="7">
                  <c:v>      2023 Febrero</c:v>
                </c:pt>
                <c:pt idx="8">
                  <c:v>      2023 Marzo</c:v>
                </c:pt>
                <c:pt idx="9">
                  <c:v>      2023 Abril</c:v>
                </c:pt>
                <c:pt idx="10">
                  <c:v>      2023 Mayo</c:v>
                </c:pt>
                <c:pt idx="11">
                  <c:v>      2023 Junio</c:v>
                </c:pt>
                <c:pt idx="12">
                  <c:v>      2023 Julio</c:v>
                </c:pt>
              </c:strCache>
            </c:strRef>
          </c:cat>
          <c:val>
            <c:numRef>
              <c:f>TURISMO_3!$V$27:$V$39</c:f>
              <c:numCache>
                <c:formatCode>#,##0</c:formatCode>
                <c:ptCount val="13"/>
                <c:pt idx="0">
                  <c:v>6468</c:v>
                </c:pt>
                <c:pt idx="1">
                  <c:v>6461</c:v>
                </c:pt>
                <c:pt idx="2">
                  <c:v>6507</c:v>
                </c:pt>
                <c:pt idx="3">
                  <c:v>6565</c:v>
                </c:pt>
                <c:pt idx="4">
                  <c:v>6621</c:v>
                </c:pt>
                <c:pt idx="5">
                  <c:v>6652</c:v>
                </c:pt>
                <c:pt idx="6">
                  <c:v>6574</c:v>
                </c:pt>
                <c:pt idx="7">
                  <c:v>6592</c:v>
                </c:pt>
                <c:pt idx="8">
                  <c:v>6618</c:v>
                </c:pt>
                <c:pt idx="9">
                  <c:v>6662</c:v>
                </c:pt>
                <c:pt idx="10">
                  <c:v>6612</c:v>
                </c:pt>
                <c:pt idx="11">
                  <c:v>6581</c:v>
                </c:pt>
                <c:pt idx="12">
                  <c:v>6580</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(2022</a:t>
            </a:r>
            <a:r>
              <a:rPr lang="es-ES" b="1" baseline="0">
                <a:solidFill>
                  <a:schemeClr val="tx2">
                    <a:lumMod val="50000"/>
                  </a:schemeClr>
                </a:solidFill>
              </a:rPr>
              <a:t> - 2023)</a:t>
            </a:r>
            <a:endParaRPr lang="es-ES" b="1">
              <a:solidFill>
                <a:schemeClr val="tx2">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2022</c:v>
          </c:tx>
          <c:spPr>
            <a:ln w="28575" cap="rnd">
              <a:solidFill>
                <a:schemeClr val="accent1"/>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CRUCEROS!$J$26:$J$37</c:f>
              <c:numCache>
                <c:formatCode>_-* #,##0_-;\-* #,##0_-;_-* "-"??_-;_-@_-</c:formatCode>
                <c:ptCount val="12"/>
                <c:pt idx="0">
                  <c:v>42179</c:v>
                </c:pt>
                <c:pt idx="1">
                  <c:v>40860</c:v>
                </c:pt>
                <c:pt idx="2">
                  <c:v>57976</c:v>
                </c:pt>
                <c:pt idx="3">
                  <c:v>50442</c:v>
                </c:pt>
                <c:pt idx="4">
                  <c:v>11318</c:v>
                </c:pt>
                <c:pt idx="5">
                  <c:v>6290</c:v>
                </c:pt>
                <c:pt idx="6">
                  <c:v>2652</c:v>
                </c:pt>
                <c:pt idx="7">
                  <c:v>11901</c:v>
                </c:pt>
                <c:pt idx="8">
                  <c:v>15594</c:v>
                </c:pt>
                <c:pt idx="9">
                  <c:v>53210</c:v>
                </c:pt>
                <c:pt idx="10">
                  <c:v>129755</c:v>
                </c:pt>
                <c:pt idx="11">
                  <c:v>120113</c:v>
                </c:pt>
              </c:numCache>
            </c:numRef>
          </c:val>
          <c:smooth val="0"/>
          <c:extLst>
            <c:ext xmlns:c16="http://schemas.microsoft.com/office/drawing/2014/chart" uri="{C3380CC4-5D6E-409C-BE32-E72D297353CC}">
              <c16:uniqueId val="{00000000-E34B-435E-BA22-B9FB50054719}"/>
            </c:ext>
          </c:extLst>
        </c:ser>
        <c:ser>
          <c:idx val="1"/>
          <c:order val="1"/>
          <c:spPr>
            <a:ln w="28575" cap="rnd">
              <a:solidFill>
                <a:schemeClr val="accent2"/>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CRUCEROS!$J$6:$J$17</c:f>
              <c:numCache>
                <c:formatCode>#,##0</c:formatCode>
                <c:ptCount val="12"/>
                <c:pt idx="0">
                  <c:v>118417</c:v>
                </c:pt>
                <c:pt idx="1">
                  <c:v>114314</c:v>
                </c:pt>
                <c:pt idx="2">
                  <c:v>116634</c:v>
                </c:pt>
                <c:pt idx="3">
                  <c:v>87619</c:v>
                </c:pt>
                <c:pt idx="4">
                  <c:v>8191</c:v>
                </c:pt>
                <c:pt idx="5">
                  <c:v>10446</c:v>
                </c:pt>
                <c:pt idx="6">
                  <c:v>3943</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PARO_1!$F$6:$F$17</c:f>
              <c:numCache>
                <c:formatCode>#,##0</c:formatCode>
                <c:ptCount val="12"/>
                <c:pt idx="0">
                  <c:v>80484</c:v>
                </c:pt>
                <c:pt idx="1">
                  <c:v>81563</c:v>
                </c:pt>
                <c:pt idx="2">
                  <c:v>79550</c:v>
                </c:pt>
                <c:pt idx="3">
                  <c:v>77760</c:v>
                </c:pt>
                <c:pt idx="4">
                  <c:v>75995</c:v>
                </c:pt>
                <c:pt idx="5">
                  <c:v>74517</c:v>
                </c:pt>
                <c:pt idx="6">
                  <c:v>74304</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PARO_1!$B$6:$B$17</c:f>
              <c:numCache>
                <c:formatCode>#,##0</c:formatCode>
                <c:ptCount val="12"/>
                <c:pt idx="0">
                  <c:v>34720</c:v>
                </c:pt>
                <c:pt idx="1">
                  <c:v>35294</c:v>
                </c:pt>
                <c:pt idx="2">
                  <c:v>34274</c:v>
                </c:pt>
                <c:pt idx="3">
                  <c:v>33269</c:v>
                </c:pt>
                <c:pt idx="4">
                  <c:v>32468</c:v>
                </c:pt>
                <c:pt idx="5">
                  <c:v>31726</c:v>
                </c:pt>
                <c:pt idx="6">
                  <c:v>31417</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PARO_1!$C$6:$C$17</c:f>
              <c:numCache>
                <c:formatCode>#,##0</c:formatCode>
                <c:ptCount val="12"/>
                <c:pt idx="0">
                  <c:v>45764</c:v>
                </c:pt>
                <c:pt idx="1">
                  <c:v>46269</c:v>
                </c:pt>
                <c:pt idx="2">
                  <c:v>45276</c:v>
                </c:pt>
                <c:pt idx="3">
                  <c:v>44491</c:v>
                </c:pt>
                <c:pt idx="4">
                  <c:v>43527</c:v>
                </c:pt>
                <c:pt idx="5">
                  <c:v>42791</c:v>
                </c:pt>
                <c:pt idx="6">
                  <c:v>42887</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PARO_1!$J$6:$J$18</c:f>
              <c:numCache>
                <c:formatCode>#,##0</c:formatCode>
                <c:ptCount val="13"/>
                <c:pt idx="0">
                  <c:v>55125</c:v>
                </c:pt>
                <c:pt idx="1">
                  <c:v>58916</c:v>
                </c:pt>
                <c:pt idx="2">
                  <c:v>61582</c:v>
                </c:pt>
                <c:pt idx="3">
                  <c:v>58134</c:v>
                </c:pt>
                <c:pt idx="4" formatCode="_-* #,##0_-;\-* #,##0_-;_-* &quot;-&quot;??_-;_-@_-">
                  <c:v>53523</c:v>
                </c:pt>
                <c:pt idx="5">
                  <c:v>49494</c:v>
                </c:pt>
                <c:pt idx="6">
                  <c:v>45576</c:v>
                </c:pt>
                <c:pt idx="7">
                  <c:v>41129</c:v>
                </c:pt>
                <c:pt idx="8">
                  <c:v>39836</c:v>
                </c:pt>
                <c:pt idx="9">
                  <c:v>40983</c:v>
                </c:pt>
                <c:pt idx="10">
                  <c:v>56457</c:v>
                </c:pt>
                <c:pt idx="11">
                  <c:v>39466</c:v>
                </c:pt>
                <c:pt idx="12">
                  <c:v>34720</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PARO_1!$K$6:$K$18</c:f>
              <c:numCache>
                <c:formatCode>#,##0</c:formatCode>
                <c:ptCount val="13"/>
                <c:pt idx="0">
                  <c:v>51594</c:v>
                </c:pt>
                <c:pt idx="1">
                  <c:v>55674</c:v>
                </c:pt>
                <c:pt idx="2">
                  <c:v>58914</c:v>
                </c:pt>
                <c:pt idx="3">
                  <c:v>56797</c:v>
                </c:pt>
                <c:pt idx="4" formatCode="_-* #,##0_-;\-* #,##0_-;_-* &quot;-&quot;??_-;_-@_-">
                  <c:v>54850</c:v>
                </c:pt>
                <c:pt idx="5">
                  <c:v>53655</c:v>
                </c:pt>
                <c:pt idx="6">
                  <c:v>52375</c:v>
                </c:pt>
                <c:pt idx="7">
                  <c:v>50921</c:v>
                </c:pt>
                <c:pt idx="8">
                  <c:v>49947</c:v>
                </c:pt>
                <c:pt idx="9">
                  <c:v>50406</c:v>
                </c:pt>
                <c:pt idx="10">
                  <c:v>65878</c:v>
                </c:pt>
                <c:pt idx="11">
                  <c:v>50035</c:v>
                </c:pt>
                <c:pt idx="12">
                  <c:v>45764</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cat>
          <c:val>
            <c:numRef>
              <c:f>PARO_1!$N$6:$N$18</c:f>
              <c:numCache>
                <c:formatCode>#,##0</c:formatCode>
                <c:ptCount val="13"/>
                <c:pt idx="0">
                  <c:v>106719</c:v>
                </c:pt>
                <c:pt idx="1">
                  <c:v>114590</c:v>
                </c:pt>
                <c:pt idx="2">
                  <c:v>120496</c:v>
                </c:pt>
                <c:pt idx="3">
                  <c:v>114931</c:v>
                </c:pt>
                <c:pt idx="4">
                  <c:v>108373</c:v>
                </c:pt>
                <c:pt idx="5">
                  <c:v>103149</c:v>
                </c:pt>
                <c:pt idx="6">
                  <c:v>97951</c:v>
                </c:pt>
                <c:pt idx="7">
                  <c:v>92050</c:v>
                </c:pt>
                <c:pt idx="8">
                  <c:v>89783</c:v>
                </c:pt>
                <c:pt idx="9">
                  <c:v>91389</c:v>
                </c:pt>
                <c:pt idx="10">
                  <c:v>122335</c:v>
                </c:pt>
                <c:pt idx="11">
                  <c:v>89501</c:v>
                </c:pt>
                <c:pt idx="12">
                  <c:v>80484</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2020</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2021</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2022</c:v>
                </c:pt>
              </c:strCache>
            </c:strRef>
          </c:tx>
          <c:marker>
            <c:symbol val="none"/>
          </c:marker>
          <c:val>
            <c:numRef>
              <c:f>PARO_1!$L$41:$L$52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2023</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80484</c:v>
                </c:pt>
                <c:pt idx="1">
                  <c:v>81563</c:v>
                </c:pt>
                <c:pt idx="2">
                  <c:v>79550</c:v>
                </c:pt>
                <c:pt idx="3">
                  <c:v>77760</c:v>
                </c:pt>
                <c:pt idx="4">
                  <c:v>75995</c:v>
                </c:pt>
                <c:pt idx="5">
                  <c:v>74517</c:v>
                </c:pt>
                <c:pt idx="6">
                  <c:v>74304</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2022</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PARO_2!$I$3:$I$33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0-1347-4CE8-8E14-5AF0719A78BC}"/>
            </c:ext>
          </c:extLst>
        </c:ser>
        <c:ser>
          <c:idx val="1"/>
          <c:order val="1"/>
          <c:tx>
            <c:strRef>
              <c:f>PARO_2!$J$2</c:f>
              <c:strCache>
                <c:ptCount val="1"/>
                <c:pt idx="0">
                  <c:v>Total 2021</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PARO_2!$J$3:$J$33</c:f>
              <c:numCache>
                <c:formatCode>#,##0</c:formatCode>
                <c:ptCount val="31"/>
                <c:pt idx="0">
                  <c:v>3148</c:v>
                </c:pt>
                <c:pt idx="1">
                  <c:v>499</c:v>
                </c:pt>
                <c:pt idx="2">
                  <c:v>705</c:v>
                </c:pt>
                <c:pt idx="3">
                  <c:v>7444</c:v>
                </c:pt>
                <c:pt idx="4">
                  <c:v>487</c:v>
                </c:pt>
                <c:pt idx="5">
                  <c:v>2270</c:v>
                </c:pt>
                <c:pt idx="6">
                  <c:v>259</c:v>
                </c:pt>
                <c:pt idx="7">
                  <c:v>509</c:v>
                </c:pt>
                <c:pt idx="8">
                  <c:v>4800</c:v>
                </c:pt>
                <c:pt idx="9">
                  <c:v>560</c:v>
                </c:pt>
                <c:pt idx="10">
                  <c:v>1687</c:v>
                </c:pt>
                <c:pt idx="11">
                  <c:v>2121</c:v>
                </c:pt>
                <c:pt idx="12">
                  <c:v>2730</c:v>
                </c:pt>
                <c:pt idx="13">
                  <c:v>15810</c:v>
                </c:pt>
                <c:pt idx="14">
                  <c:v>987</c:v>
                </c:pt>
                <c:pt idx="15">
                  <c:v>4141</c:v>
                </c:pt>
                <c:pt idx="16">
                  <c:v>3029</c:v>
                </c:pt>
                <c:pt idx="17">
                  <c:v>4014</c:v>
                </c:pt>
                <c:pt idx="18">
                  <c:v>1230</c:v>
                </c:pt>
                <c:pt idx="19">
                  <c:v>474</c:v>
                </c:pt>
                <c:pt idx="20">
                  <c:v>1349</c:v>
                </c:pt>
                <c:pt idx="21">
                  <c:v>20889</c:v>
                </c:pt>
                <c:pt idx="22">
                  <c:v>1595</c:v>
                </c:pt>
                <c:pt idx="23">
                  <c:v>643</c:v>
                </c:pt>
                <c:pt idx="24">
                  <c:v>858</c:v>
                </c:pt>
                <c:pt idx="25">
                  <c:v>500</c:v>
                </c:pt>
                <c:pt idx="26">
                  <c:v>2498</c:v>
                </c:pt>
                <c:pt idx="27">
                  <c:v>314</c:v>
                </c:pt>
                <c:pt idx="28">
                  <c:v>892</c:v>
                </c:pt>
                <c:pt idx="29">
                  <c:v>1065</c:v>
                </c:pt>
                <c:pt idx="30">
                  <c:v>142</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2020</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2021</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2022</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369672</c:v>
                </c:pt>
                <c:pt idx="1">
                  <c:v>371781</c:v>
                </c:pt>
                <c:pt idx="2">
                  <c:v>418360</c:v>
                </c:pt>
                <c:pt idx="3">
                  <c:v>435988</c:v>
                </c:pt>
                <c:pt idx="4">
                  <c:v>393498</c:v>
                </c:pt>
                <c:pt idx="5">
                  <c:v>421968</c:v>
                </c:pt>
                <c:pt idx="6">
                  <c:v>451814</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Julio 2023</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Julio 2023</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5803</c:v>
                </c:pt>
                <c:pt idx="1">
                  <c:v>1165</c:v>
                </c:pt>
                <c:pt idx="2">
                  <c:v>2814</c:v>
                </c:pt>
                <c:pt idx="3">
                  <c:v>6555</c:v>
                </c:pt>
                <c:pt idx="4">
                  <c:v>12565</c:v>
                </c:pt>
                <c:pt idx="5">
                  <c:v>11211</c:v>
                </c:pt>
                <c:pt idx="6">
                  <c:v>34191</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Julio 2023</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PARO_5!$A$3</c:f>
              <c:strCache>
                <c:ptCount val="1"/>
                <c:pt idx="0">
                  <c:v>Julio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87</c:v>
                </c:pt>
                <c:pt idx="1">
                  <c:v>39861</c:v>
                </c:pt>
                <c:pt idx="2">
                  <c:v>24352</c:v>
                </c:pt>
                <c:pt idx="3">
                  <c:v>5599</c:v>
                </c:pt>
                <c:pt idx="4">
                  <c:v>4405</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julio 2023</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Julio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A4-465C-A7EB-5A81A012F27D}"/>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A4-465C-A7EB-5A81A012F27D}"/>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A4-465C-A7EB-5A81A012F27D}"/>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62</c:v>
                </c:pt>
                <c:pt idx="1">
                  <c:v>403</c:v>
                </c:pt>
                <c:pt idx="2">
                  <c:v>5047</c:v>
                </c:pt>
                <c:pt idx="3">
                  <c:v>4408</c:v>
                </c:pt>
                <c:pt idx="4">
                  <c:v>7950</c:v>
                </c:pt>
                <c:pt idx="5">
                  <c:v>25706</c:v>
                </c:pt>
                <c:pt idx="6">
                  <c:v>928</c:v>
                </c:pt>
                <c:pt idx="7">
                  <c:v>6775</c:v>
                </c:pt>
                <c:pt idx="8">
                  <c:v>2599</c:v>
                </c:pt>
                <c:pt idx="9">
                  <c:v>20426</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Julio 2023</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3456</c:v>
                </c:pt>
                <c:pt idx="1">
                  <c:v>2659</c:v>
                </c:pt>
                <c:pt idx="2">
                  <c:v>31290</c:v>
                </c:pt>
                <c:pt idx="3">
                  <c:v>453</c:v>
                </c:pt>
                <c:pt idx="4">
                  <c:v>2792</c:v>
                </c:pt>
                <c:pt idx="5">
                  <c:v>334</c:v>
                </c:pt>
                <c:pt idx="6">
                  <c:v>31417</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4777</c:v>
                </c:pt>
                <c:pt idx="1">
                  <c:v>3479</c:v>
                </c:pt>
                <c:pt idx="2">
                  <c:v>44168</c:v>
                </c:pt>
                <c:pt idx="3">
                  <c:v>566</c:v>
                </c:pt>
                <c:pt idx="4">
                  <c:v>3837</c:v>
                </c:pt>
                <c:pt idx="5">
                  <c:v>368</c:v>
                </c:pt>
                <c:pt idx="6">
                  <c:v>42887</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0-E583-48AC-878F-5C5B14179058}"/>
            </c:ext>
          </c:extLst>
        </c:ser>
        <c:ser>
          <c:idx val="1"/>
          <c:order val="1"/>
          <c:tx>
            <c:strRef>
              <c:f>PARO_8!$H$2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1-E583-48AC-878F-5C5B14179058}"/>
            </c:ext>
          </c:extLst>
        </c:ser>
        <c:ser>
          <c:idx val="2"/>
          <c:order val="2"/>
          <c:tx>
            <c:strRef>
              <c:f>PARO_8!$I$2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2-E583-48AC-878F-5C5B14179058}"/>
            </c:ext>
          </c:extLst>
        </c:ser>
        <c:ser>
          <c:idx val="3"/>
          <c:order val="3"/>
          <c:tx>
            <c:strRef>
              <c:f>PARO_8!$J$2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c:ext xmlns:c16="http://schemas.microsoft.com/office/drawing/2014/chart" uri="{C3380CC4-5D6E-409C-BE32-E72D297353CC}">
              <c16:uniqueId val="{00000003-E583-48AC-878F-5C5B14179058}"/>
            </c:ext>
          </c:extLst>
        </c:ser>
        <c:ser>
          <c:idx val="4"/>
          <c:order val="4"/>
          <c:tx>
            <c:strRef>
              <c:f>PARO_8!$K$2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9327</c:v>
                </c:pt>
                <c:pt idx="1">
                  <c:v>7423</c:v>
                </c:pt>
                <c:pt idx="2">
                  <c:v>79460</c:v>
                </c:pt>
                <c:pt idx="3">
                  <c:v>96210</c:v>
                </c:pt>
                <c:pt idx="4">
                  <c:v>1075</c:v>
                </c:pt>
                <c:pt idx="5">
                  <c:v>4363</c:v>
                </c:pt>
                <c:pt idx="6">
                  <c:v>893</c:v>
                </c:pt>
                <c:pt idx="7">
                  <c:v>80484</c:v>
                </c:pt>
                <c:pt idx="8">
                  <c:v>86815</c:v>
                </c:pt>
                <c:pt idx="9">
                  <c:v>183025</c:v>
                </c:pt>
              </c:numCache>
            </c:numRef>
          </c:val>
          <c:extLst>
            <c:ext xmlns:c16="http://schemas.microsoft.com/office/drawing/2014/chart" uri="{C3380CC4-5D6E-409C-BE32-E72D297353CC}">
              <c16:uniqueId val="{00000004-E583-48AC-878F-5C5B14179058}"/>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PARO_8!$G$18:$G$22</c:f>
              <c:numCache>
                <c:formatCode>#,##0</c:formatCode>
                <c:ptCount val="5"/>
                <c:pt idx="0">
                  <c:v>91894</c:v>
                </c:pt>
                <c:pt idx="1">
                  <c:v>93623</c:v>
                </c:pt>
                <c:pt idx="2">
                  <c:v>127504</c:v>
                </c:pt>
                <c:pt idx="3">
                  <c:v>90242</c:v>
                </c:pt>
                <c:pt idx="4">
                  <c:v>84199</c:v>
                </c:pt>
              </c:numCache>
            </c:numRef>
          </c:val>
          <c:extLst>
            <c:ext xmlns:c16="http://schemas.microsoft.com/office/drawing/2014/chart" uri="{C3380CC4-5D6E-409C-BE32-E72D297353CC}">
              <c16:uniqueId val="{00000000-5451-4862-A3E4-EFBA0E8792D3}"/>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PARO_8!$H$18:$H$22</c:f>
              <c:numCache>
                <c:formatCode>#,##0</c:formatCode>
                <c:ptCount val="5"/>
                <c:pt idx="0">
                  <c:v>117525</c:v>
                </c:pt>
                <c:pt idx="1">
                  <c:v>117541</c:v>
                </c:pt>
                <c:pt idx="2">
                  <c:v>151726</c:v>
                </c:pt>
                <c:pt idx="3">
                  <c:v>116914</c:v>
                </c:pt>
                <c:pt idx="4">
                  <c:v>105656</c:v>
                </c:pt>
              </c:numCache>
            </c:numRef>
          </c:val>
          <c:extLst>
            <c:ext xmlns:c16="http://schemas.microsoft.com/office/drawing/2014/chart" uri="{C3380CC4-5D6E-409C-BE32-E72D297353CC}">
              <c16:uniqueId val="{00000001-5451-4862-A3E4-EFBA0E8792D3}"/>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0BA4-42F5-8C81-221047FE6928}"/>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0BA4-42F5-8C81-221047FE692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0BA4-42F5-8C81-221047FE6928}"/>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0BA4-42F5-8C81-221047FE6928}"/>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0BA4-42F5-8C81-221047FE6928}"/>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0BA4-42F5-8C81-221047FE69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0BA4-42F5-8C81-221047FE69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0BA4-42F5-8C81-221047FE69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0BA4-42F5-8C81-221047FE6928}"/>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0BA4-42F5-8C81-221047FE6928}"/>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0BA4-42F5-8C81-221047FE6928}"/>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0BA4-42F5-8C81-221047FE6928}"/>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0BA4-42F5-8C81-221047FE6928}"/>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0BA4-42F5-8C81-221047FE6928}"/>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0BA4-42F5-8C81-221047FE6928}"/>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0BA4-42F5-8C81-221047FE6928}"/>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0BA4-42F5-8C81-221047FE6928}"/>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0BA4-42F5-8C81-221047FE6928}"/>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0BA4-42F5-8C81-221047FE6928}"/>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0BA4-42F5-8C81-221047FE6928}"/>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0BA4-42F5-8C81-221047FE6928}"/>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0BA4-42F5-8C81-221047FE6928}"/>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0BA4-42F5-8C81-221047FE6928}"/>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0BA4-42F5-8C81-221047FE6928}"/>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0BA4-42F5-8C81-221047FE6928}"/>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0BA4-42F5-8C81-221047FE6928}"/>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0BA4-42F5-8C81-221047FE6928}"/>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0BA4-42F5-8C81-221047FE6928}"/>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0BA4-42F5-8C81-221047FE6928}"/>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0BA4-42F5-8C81-221047FE6928}"/>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0BA4-42F5-8C81-221047FE69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0BA4-42F5-8C81-221047FE6928}"/>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A4-42F5-8C81-221047FE6928}"/>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A4-42F5-8C81-221047FE69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0BA4-42F5-8C81-221047FE69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0BA4-42F5-8C81-221047FE69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0BA4-42F5-8C81-221047FE6928}"/>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A4-42F5-8C81-221047FE6928}"/>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A4-42F5-8C81-221047FE6928}"/>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A4-42F5-8C81-221047FE6928}"/>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A4-42F5-8C81-221047FE6928}"/>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A4-42F5-8C81-221047FE6928}"/>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0BA4-42F5-8C81-221047FE6928}"/>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0BA4-42F5-8C81-221047FE6928}"/>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0BA4-42F5-8C81-221047FE6928}"/>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BA4-42F5-8C81-221047FE6928}"/>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BA4-42F5-8C81-221047FE6928}"/>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0BA4-42F5-8C81-221047FE6928}"/>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0BA4-42F5-8C81-221047FE6928}"/>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0BA4-42F5-8C81-221047FE6928}"/>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0BA4-42F5-8C81-221047FE6928}"/>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0BA4-42F5-8C81-221047FE6928}"/>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BA4-42F5-8C81-221047FE6928}"/>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0BA4-42F5-8C81-221047FE6928}"/>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BA4-42F5-8C81-221047FE6928}"/>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BA4-42F5-8C81-221047FE6928}"/>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BA4-42F5-8C81-221047FE6928}"/>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0BA4-42F5-8C81-221047FE6928}"/>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BA4-42F5-8C81-221047FE6928}"/>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0BA4-42F5-8C81-221047FE6928}"/>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0BA4-42F5-8C81-221047FE6928}"/>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0BA4-42F5-8C81-221047FE6928}"/>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0BA4-42F5-8C81-221047FE6928}"/>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8A80-4576-81C6-93F8B297FFB0}"/>
            </c:ext>
          </c:extLst>
        </c:ser>
        <c:dLbls>
          <c:showLegendKey val="0"/>
          <c:showVal val="0"/>
          <c:showCatName val="0"/>
          <c:showSerName val="0"/>
          <c:showPercent val="0"/>
          <c:showBubbleSize val="0"/>
        </c:dLbls>
        <c:smooth val="0"/>
        <c:axId val="217403392"/>
        <c:axId val="217219648"/>
      </c:lineChart>
      <c:dateAx>
        <c:axId val="217403392"/>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7219648"/>
        <c:crosses val="autoZero"/>
        <c:auto val="1"/>
        <c:lblOffset val="100"/>
        <c:baseTimeUnit val="months"/>
      </c:dateAx>
      <c:valAx>
        <c:axId val="217219648"/>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74033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EF06-44D8-ACB7-B17D58139490}"/>
            </c:ext>
          </c:extLst>
        </c:ser>
        <c:dLbls>
          <c:showLegendKey val="0"/>
          <c:showVal val="0"/>
          <c:showCatName val="0"/>
          <c:showSerName val="0"/>
          <c:showPercent val="0"/>
          <c:showBubbleSize val="0"/>
        </c:dLbls>
        <c:smooth val="0"/>
        <c:axId val="217403904"/>
        <c:axId val="217221376"/>
      </c:lineChart>
      <c:dateAx>
        <c:axId val="217403904"/>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17221376"/>
        <c:crosses val="autoZero"/>
        <c:auto val="1"/>
        <c:lblOffset val="100"/>
        <c:baseTimeUnit val="months"/>
      </c:dateAx>
      <c:valAx>
        <c:axId val="217221376"/>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740390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A7B4-49CE-B2E1-F87F8BAD49FF}"/>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A7B4-49CE-B2E1-F87F8BAD49FF}"/>
            </c:ext>
          </c:extLst>
        </c:ser>
        <c:dLbls>
          <c:showLegendKey val="0"/>
          <c:showVal val="0"/>
          <c:showCatName val="0"/>
          <c:showSerName val="0"/>
          <c:showPercent val="0"/>
          <c:showBubbleSize val="0"/>
        </c:dLbls>
        <c:gapWidth val="150"/>
        <c:axId val="217404928"/>
        <c:axId val="217224256"/>
      </c:barChart>
      <c:catAx>
        <c:axId val="217404928"/>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17224256"/>
        <c:crosses val="autoZero"/>
        <c:auto val="1"/>
        <c:lblAlgn val="ctr"/>
        <c:lblOffset val="100"/>
        <c:noMultiLvlLbl val="0"/>
      </c:catAx>
      <c:valAx>
        <c:axId val="217224256"/>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17404928"/>
        <c:crosses val="autoZero"/>
        <c:crossBetween val="between"/>
      </c:valAx>
    </c:plotArea>
    <c:legend>
      <c:legendPos val="r"/>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2020</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3671749</c:v>
                </c:pt>
                <c:pt idx="1">
                  <c:v>3525167</c:v>
                </c:pt>
                <c:pt idx="2">
                  <c:v>1606420</c:v>
                </c:pt>
                <c:pt idx="3" formatCode="#,##0_);\(#,##0\)">
                  <c:v>0</c:v>
                </c:pt>
                <c:pt idx="4" formatCode="#,##0_);\(#,##0\)">
                  <c:v>0</c:v>
                </c:pt>
                <c:pt idx="5" formatCode="#,##0_);\(#,##0\)">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2756791</c:v>
                </c:pt>
                <c:pt idx="1">
                  <c:v>2389627</c:v>
                </c:pt>
                <c:pt idx="2">
                  <c:v>2937734</c:v>
                </c:pt>
                <c:pt idx="3">
                  <c:v>2709797</c:v>
                </c:pt>
                <c:pt idx="4">
                  <c:v>2616813</c:v>
                </c:pt>
                <c:pt idx="5">
                  <c:v>2669144</c:v>
                </c:pt>
                <c:pt idx="6">
                  <c:v>3011030</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CONTRATOS_1!$B$3:$B$14</c:f>
              <c:numCache>
                <c:formatCode>#,##0</c:formatCode>
                <c:ptCount val="12"/>
                <c:pt idx="0">
                  <c:v>11611</c:v>
                </c:pt>
                <c:pt idx="1">
                  <c:v>10255</c:v>
                </c:pt>
                <c:pt idx="2">
                  <c:v>13428</c:v>
                </c:pt>
                <c:pt idx="3">
                  <c:v>10579</c:v>
                </c:pt>
                <c:pt idx="4">
                  <c:v>12043</c:v>
                </c:pt>
                <c:pt idx="5">
                  <c:v>12952</c:v>
                </c:pt>
                <c:pt idx="6">
                  <c:v>13240</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CONTRATOS_1!$C$3:$C$14</c:f>
              <c:numCache>
                <c:formatCode>#,##0</c:formatCode>
                <c:ptCount val="12"/>
                <c:pt idx="0">
                  <c:v>11668</c:v>
                </c:pt>
                <c:pt idx="1">
                  <c:v>9950</c:v>
                </c:pt>
                <c:pt idx="2">
                  <c:v>12050</c:v>
                </c:pt>
                <c:pt idx="3">
                  <c:v>9770</c:v>
                </c:pt>
                <c:pt idx="4">
                  <c:v>10382</c:v>
                </c:pt>
                <c:pt idx="5">
                  <c:v>12298</c:v>
                </c:pt>
                <c:pt idx="6">
                  <c:v>12016</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CONTRATOS_1!$D$3:$D$14</c:f>
              <c:numCache>
                <c:formatCode>#,##0</c:formatCode>
                <c:ptCount val="12"/>
                <c:pt idx="0">
                  <c:v>10700</c:v>
                </c:pt>
                <c:pt idx="1">
                  <c:v>9608</c:v>
                </c:pt>
                <c:pt idx="2">
                  <c:v>12079</c:v>
                </c:pt>
                <c:pt idx="3">
                  <c:v>9713</c:v>
                </c:pt>
                <c:pt idx="4">
                  <c:v>10166</c:v>
                </c:pt>
                <c:pt idx="5">
                  <c:v>11220</c:v>
                </c:pt>
                <c:pt idx="6">
                  <c:v>11010</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CONTRATOS_1!$E$3:$E$14</c:f>
              <c:numCache>
                <c:formatCode>#,##0</c:formatCode>
                <c:ptCount val="12"/>
                <c:pt idx="0">
                  <c:v>12579</c:v>
                </c:pt>
                <c:pt idx="1">
                  <c:v>10597</c:v>
                </c:pt>
                <c:pt idx="2">
                  <c:v>13399</c:v>
                </c:pt>
                <c:pt idx="3">
                  <c:v>10636</c:v>
                </c:pt>
                <c:pt idx="4">
                  <c:v>12259</c:v>
                </c:pt>
                <c:pt idx="5">
                  <c:v>14030</c:v>
                </c:pt>
                <c:pt idx="6">
                  <c:v>14246</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xVal>
          <c:yVal>
            <c:numRef>
              <c:f>CONTRATOS_1!$F$3:$F$14</c:f>
              <c:numCache>
                <c:formatCode>#,##0</c:formatCode>
                <c:ptCount val="12"/>
                <c:pt idx="0">
                  <c:v>23279</c:v>
                </c:pt>
                <c:pt idx="1">
                  <c:v>20205</c:v>
                </c:pt>
                <c:pt idx="2">
                  <c:v>25478</c:v>
                </c:pt>
                <c:pt idx="3">
                  <c:v>20349</c:v>
                </c:pt>
                <c:pt idx="4">
                  <c:v>22425</c:v>
                </c:pt>
                <c:pt idx="5">
                  <c:v>25250</c:v>
                </c:pt>
                <c:pt idx="6">
                  <c:v>25256</c:v>
                </c:pt>
              </c:numCache>
            </c:numRef>
          </c:yVal>
          <c:smooth val="0"/>
          <c:extLst>
            <c:ext xmlns:c16="http://schemas.microsoft.com/office/drawing/2014/chart" uri="{C3380CC4-5D6E-409C-BE32-E72D297353CC}">
              <c16:uniqueId val="{00000000-D844-40A9-BE44-942F508E9613}"/>
            </c:ext>
          </c:extLst>
        </c:ser>
        <c:dLbls>
          <c:showLegendKey val="0"/>
          <c:showVal val="0"/>
          <c:showCatName val="0"/>
          <c:showSerName val="0"/>
          <c:showPercent val="0"/>
          <c:showBubbleSize val="0"/>
        </c:dLbls>
        <c:axId val="218565440"/>
        <c:axId val="218566016"/>
      </c:scatterChart>
      <c:valAx>
        <c:axId val="218565440"/>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18566016"/>
        <c:crosses val="autoZero"/>
        <c:crossBetween val="midCat"/>
      </c:valAx>
      <c:valAx>
        <c:axId val="218566016"/>
        <c:scaling>
          <c:orientation val="minMax"/>
          <c:max val="30000"/>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18565440"/>
        <c:crosses val="autoZero"/>
        <c:crossBetween val="midCat"/>
        <c:majorUnit val="5000"/>
        <c:minorUnit val="1000"/>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2020</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0-A523-4FD2-AB88-2B85D0358895}"/>
            </c:ext>
          </c:extLst>
        </c:ser>
        <c:ser>
          <c:idx val="1"/>
          <c:order val="1"/>
          <c:tx>
            <c:v>2021</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1-A523-4FD2-AB88-2B85D0358895}"/>
            </c:ext>
          </c:extLst>
        </c:ser>
        <c:ser>
          <c:idx val="2"/>
          <c:order val="2"/>
          <c:tx>
            <c:v>2022</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2-A523-4FD2-AB88-2B85D0358895}"/>
            </c:ext>
          </c:extLst>
        </c:ser>
        <c:ser>
          <c:idx val="3"/>
          <c:order val="3"/>
          <c:tx>
            <c:v>2023</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23279</c:v>
                </c:pt>
                <c:pt idx="1">
                  <c:v>20205</c:v>
                </c:pt>
                <c:pt idx="2">
                  <c:v>25478</c:v>
                </c:pt>
                <c:pt idx="3">
                  <c:v>20349</c:v>
                </c:pt>
                <c:pt idx="4">
                  <c:v>22425</c:v>
                </c:pt>
                <c:pt idx="5">
                  <c:v>25250</c:v>
                </c:pt>
                <c:pt idx="6">
                  <c:v>25256</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Julio </a:t>
            </a:r>
            <a:r>
              <a:rPr lang="en-US">
                <a:solidFill>
                  <a:schemeClr val="accent5">
                    <a:lumMod val="50000"/>
                  </a:schemeClr>
                </a:solidFill>
              </a:rPr>
              <a:t>2023</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Julio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533</c:v>
                </c:pt>
                <c:pt idx="1">
                  <c:v>892</c:v>
                </c:pt>
                <c:pt idx="2">
                  <c:v>1457</c:v>
                </c:pt>
                <c:pt idx="3">
                  <c:v>3926</c:v>
                </c:pt>
                <c:pt idx="4">
                  <c:v>8202</c:v>
                </c:pt>
                <c:pt idx="5">
                  <c:v>10246</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Julio 2023</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Julio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744</c:v>
                </c:pt>
                <c:pt idx="1">
                  <c:v>7175</c:v>
                </c:pt>
                <c:pt idx="2">
                  <c:v>14438</c:v>
                </c:pt>
                <c:pt idx="3">
                  <c:v>1936</c:v>
                </c:pt>
                <c:pt idx="4">
                  <c:v>944</c:v>
                </c:pt>
                <c:pt idx="5" formatCode="General">
                  <c:v>19</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Julio 2023</a:t>
            </a:r>
            <a:endParaRPr lang="es-ES">
              <a:solidFill>
                <a:schemeClr val="accent5">
                  <a:lumMod val="50000"/>
                </a:schemeClr>
              </a:solidFill>
              <a:effectLst/>
            </a:endParaRP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Julio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3</c:v>
                </c:pt>
                <c:pt idx="1">
                  <c:v>59</c:v>
                </c:pt>
                <c:pt idx="2">
                  <c:v>1447</c:v>
                </c:pt>
                <c:pt idx="3">
                  <c:v>2340</c:v>
                </c:pt>
                <c:pt idx="4">
                  <c:v>1891</c:v>
                </c:pt>
                <c:pt idx="5">
                  <c:v>9966</c:v>
                </c:pt>
                <c:pt idx="6">
                  <c:v>93</c:v>
                </c:pt>
                <c:pt idx="7">
                  <c:v>1611</c:v>
                </c:pt>
                <c:pt idx="8">
                  <c:v>1062</c:v>
                </c:pt>
                <c:pt idx="9">
                  <c:v>6784</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2023M07</c:v>
                </c:pt>
                <c:pt idx="1">
                  <c:v>    2023M06</c:v>
                </c:pt>
                <c:pt idx="2">
                  <c:v>    2023M05</c:v>
                </c:pt>
                <c:pt idx="3">
                  <c:v>    2023M04</c:v>
                </c:pt>
                <c:pt idx="4">
                  <c:v>    2023M03</c:v>
                </c:pt>
                <c:pt idx="5">
                  <c:v>    2023M02</c:v>
                </c:pt>
                <c:pt idx="6">
                  <c:v>    2023M01</c:v>
                </c:pt>
                <c:pt idx="7">
                  <c:v>    2022M12</c:v>
                </c:pt>
                <c:pt idx="8">
                  <c:v>    2022M11</c:v>
                </c:pt>
                <c:pt idx="9">
                  <c:v>    2022M10</c:v>
                </c:pt>
                <c:pt idx="10">
                  <c:v>    2022M09</c:v>
                </c:pt>
                <c:pt idx="11">
                  <c:v>    2022M08</c:v>
                </c:pt>
                <c:pt idx="12">
                  <c:v>    2022M07</c:v>
                </c:pt>
              </c:strCache>
            </c:strRef>
          </c:cat>
          <c:val>
            <c:numRef>
              <c:f>IPC_2!$B$5:$B$17</c:f>
              <c:numCache>
                <c:formatCode>#,##0.000</c:formatCode>
                <c:ptCount val="13"/>
                <c:pt idx="0">
                  <c:v>112.98</c:v>
                </c:pt>
                <c:pt idx="1">
                  <c:v>113.038</c:v>
                </c:pt>
                <c:pt idx="2">
                  <c:v>112.254</c:v>
                </c:pt>
                <c:pt idx="3">
                  <c:v>112.151</c:v>
                </c:pt>
                <c:pt idx="4">
                  <c:v>111.262</c:v>
                </c:pt>
                <c:pt idx="5">
                  <c:v>110.861</c:v>
                </c:pt>
                <c:pt idx="6">
                  <c:v>109.571</c:v>
                </c:pt>
                <c:pt idx="7">
                  <c:v>109.49299999999999</c:v>
                </c:pt>
                <c:pt idx="8">
                  <c:v>109.42400000000001</c:v>
                </c:pt>
                <c:pt idx="9">
                  <c:v>109.17100000000001</c:v>
                </c:pt>
                <c:pt idx="10">
                  <c:v>108.44199999999999</c:v>
                </c:pt>
                <c:pt idx="11">
                  <c:v>108.661</c:v>
                </c:pt>
                <c:pt idx="12">
                  <c:v>108.107</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1"/>
          <c:order val="0"/>
          <c:tx>
            <c:strRef>
              <c:f>IGIC!$K$4</c:f>
              <c:strCache>
                <c:ptCount val="1"/>
                <c:pt idx="0">
                  <c:v>2023</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3.8288038161690033E-2"/>
                  <c:y val="-2.70385075506701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7.2167556923899159E-2"/>
                  <c:y val="-1.6082496730662525E-2"/>
                </c:manualLayout>
              </c:layout>
              <c:tx>
                <c:rich>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fld id="{05F712F9-CD0B-443D-B2A1-F7255F129EB9}" type="VALUE">
                      <a:rPr lang="en-US" sz="900" b="0" i="0" u="none" strike="noStrike" kern="1200" baseline="0">
                        <a:solidFill>
                          <a:srgbClr val="F79646">
                            <a:lumMod val="60000"/>
                            <a:lumOff val="40000"/>
                          </a:srgbClr>
                        </a:solidFill>
                        <a:latin typeface="+mn-lt"/>
                        <a:ea typeface="+mn-ea"/>
                        <a:cs typeface="+mn-cs"/>
                      </a:rPr>
                      <a:pPr algn="ctr" rtl="0">
                        <a:defRPr lang="en-US" sz="900" b="0" i="0" u="none" strike="noStrike" kern="1200" baseline="0">
                          <a:solidFill>
                            <a:srgbClr val="F79646">
                              <a:lumMod val="60000"/>
                              <a:lumOff val="40000"/>
                            </a:srgb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3.8412164131383569E-2"/>
                  <c:y val="-3.71778573259140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4.9301242236024924E-2"/>
                  <c:y val="-5.407688338314775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4.820565907522429E-2"/>
                  <c:y val="4.3937467748807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599-4129-B82B-02E2A90A1AE9}"/>
                </c:ext>
              </c:extLst>
            </c:dLbl>
            <c:dLbl>
              <c:idx val="11"/>
              <c:delete val="1"/>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121924944</c:v>
                </c:pt>
                <c:pt idx="1">
                  <c:v>453902198</c:v>
                </c:pt>
                <c:pt idx="2">
                  <c:v>581382230</c:v>
                </c:pt>
                <c:pt idx="3">
                  <c:v>862465409</c:v>
                </c:pt>
                <c:pt idx="4">
                  <c:v>970943203</c:v>
                </c:pt>
                <c:pt idx="5">
                  <c:v>1064387199</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2022</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4.820565907522429E-2"/>
                  <c:y val="-4.0557662537360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122045779</c:v>
                </c:pt>
                <c:pt idx="1">
                  <c:v>404767250</c:v>
                </c:pt>
                <c:pt idx="2">
                  <c:v>507773379</c:v>
                </c:pt>
                <c:pt idx="3">
                  <c:v>764635785</c:v>
                </c:pt>
                <c:pt idx="4">
                  <c:v>867416615</c:v>
                </c:pt>
                <c:pt idx="5">
                  <c:v>931006998</c:v>
                </c:pt>
                <c:pt idx="6">
                  <c:v>1158098489</c:v>
                </c:pt>
                <c:pt idx="7">
                  <c:v>1265088968</c:v>
                </c:pt>
                <c:pt idx="8">
                  <c:v>1372434513</c:v>
                </c:pt>
                <c:pt idx="9">
                  <c:v>1626533479</c:v>
                </c:pt>
                <c:pt idx="10">
                  <c:v>1773581877</c:v>
                </c:pt>
                <c:pt idx="11">
                  <c:v>2152557623</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numCache>
            </c:numRef>
          </c:xVal>
          <c:yVal>
            <c:numRef>
              <c:f>PIB!$B$5:$B$24</c:f>
              <c:numCache>
                <c:formatCode>#,##0</c:formatCode>
                <c:ptCount val="20"/>
                <c:pt idx="0">
                  <c:v>17138442</c:v>
                </c:pt>
                <c:pt idx="1">
                  <c:v>20688463</c:v>
                </c:pt>
                <c:pt idx="2">
                  <c:v>20117895</c:v>
                </c:pt>
                <c:pt idx="3">
                  <c:v>19469317</c:v>
                </c:pt>
                <c:pt idx="4">
                  <c:v>18444378</c:v>
                </c:pt>
                <c:pt idx="5">
                  <c:v>17936027</c:v>
                </c:pt>
                <c:pt idx="6">
                  <c:v>17172968</c:v>
                </c:pt>
                <c:pt idx="7">
                  <c:v>17010544</c:v>
                </c:pt>
                <c:pt idx="8">
                  <c:v>17283334</c:v>
                </c:pt>
                <c:pt idx="9">
                  <c:v>17836532</c:v>
                </c:pt>
                <c:pt idx="10">
                  <c:v>17913125</c:v>
                </c:pt>
                <c:pt idx="11">
                  <c:v>17294711</c:v>
                </c:pt>
                <c:pt idx="12">
                  <c:v>18370162</c:v>
                </c:pt>
                <c:pt idx="13">
                  <c:v>18007815</c:v>
                </c:pt>
                <c:pt idx="14">
                  <c:v>16828963</c:v>
                </c:pt>
                <c:pt idx="15">
                  <c:v>15832506</c:v>
                </c:pt>
                <c:pt idx="16">
                  <c:v>14590939</c:v>
                </c:pt>
                <c:pt idx="17">
                  <c:v>13559487</c:v>
                </c:pt>
                <c:pt idx="18">
                  <c:v>12601912</c:v>
                </c:pt>
                <c:pt idx="19">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Julio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TURISMO_2!$I$3</c:f>
              <c:strCache>
                <c:ptCount val="1"/>
                <c:pt idx="0">
                  <c:v>2020</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TURISMO_2!$I$10</c:f>
              <c:numCache>
                <c:formatCode>#,##0_ ;\-#,##0\ </c:formatCode>
                <c:ptCount val="1"/>
                <c:pt idx="0">
                  <c:v>463154</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2021</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TURISMO_2!$J$10</c:f>
              <c:numCache>
                <c:formatCode>#,##0_);\(#,##0\)</c:formatCode>
                <c:ptCount val="1"/>
                <c:pt idx="0">
                  <c:v>1188881</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2022</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TURISMO_2!$K$10</c:f>
              <c:numCache>
                <c:formatCode>#,##0_);\(#,##0\)</c:formatCode>
                <c:ptCount val="1"/>
                <c:pt idx="0">
                  <c:v>3007366</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2023</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TURISMO_2!$L$10</c:f>
              <c:numCache>
                <c:formatCode>#,##0_);\(#,##0\)</c:formatCode>
                <c:ptCount val="1"/>
                <c:pt idx="0">
                  <c:v>3011030</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primerr trimestre de cada año.</a:t>
            </a:r>
          </a:p>
        </c:rich>
      </c:tx>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numCache>
            </c:numRef>
          </c:cat>
          <c:val>
            <c:numRef>
              <c:f>PIB!$Y$27:$Y$40</c:f>
              <c:numCache>
                <c:formatCode>General</c:formatCode>
                <c:ptCount val="14"/>
                <c:pt idx="0">
                  <c:v>4.21</c:v>
                </c:pt>
                <c:pt idx="1">
                  <c:v>9.94</c:v>
                </c:pt>
                <c:pt idx="2">
                  <c:v>27.33</c:v>
                </c:pt>
                <c:pt idx="3">
                  <c:v>-33.07</c:v>
                </c:pt>
                <c:pt idx="4">
                  <c:v>1.88</c:v>
                </c:pt>
                <c:pt idx="5">
                  <c:v>2.37</c:v>
                </c:pt>
                <c:pt idx="6">
                  <c:v>3.85</c:v>
                </c:pt>
                <c:pt idx="7">
                  <c:v>2.8</c:v>
                </c:pt>
                <c:pt idx="8">
                  <c:v>2.71</c:v>
                </c:pt>
                <c:pt idx="9">
                  <c:v>0.56999999999999995</c:v>
                </c:pt>
                <c:pt idx="10">
                  <c:v>-1.24</c:v>
                </c:pt>
                <c:pt idx="11">
                  <c:v>-2.72</c:v>
                </c:pt>
                <c:pt idx="12">
                  <c:v>-0.68</c:v>
                </c:pt>
                <c:pt idx="13">
                  <c:v>1.05</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34575</c:v>
                </c:pt>
                <c:pt idx="1">
                  <c:v>3663</c:v>
                </c:pt>
                <c:pt idx="2">
                  <c:v>1940</c:v>
                </c:pt>
                <c:pt idx="3">
                  <c:v>31621</c:v>
                </c:pt>
                <c:pt idx="4">
                  <c:v>1258</c:v>
                </c:pt>
                <c:pt idx="5">
                  <c:v>6562</c:v>
                </c:pt>
                <c:pt idx="6">
                  <c:v>466</c:v>
                </c:pt>
                <c:pt idx="7">
                  <c:v>1158</c:v>
                </c:pt>
                <c:pt idx="8">
                  <c:v>13989</c:v>
                </c:pt>
                <c:pt idx="9">
                  <c:v>1109</c:v>
                </c:pt>
                <c:pt idx="10">
                  <c:v>7378</c:v>
                </c:pt>
                <c:pt idx="11">
                  <c:v>5572</c:v>
                </c:pt>
                <c:pt idx="12">
                  <c:v>5210</c:v>
                </c:pt>
                <c:pt idx="13">
                  <c:v>61823</c:v>
                </c:pt>
                <c:pt idx="14">
                  <c:v>1969</c:v>
                </c:pt>
                <c:pt idx="15">
                  <c:v>11377</c:v>
                </c:pt>
                <c:pt idx="16">
                  <c:v>13959</c:v>
                </c:pt>
                <c:pt idx="17">
                  <c:v>7173</c:v>
                </c:pt>
                <c:pt idx="18">
                  <c:v>7314</c:v>
                </c:pt>
                <c:pt idx="19">
                  <c:v>886</c:v>
                </c:pt>
                <c:pt idx="20">
                  <c:v>8833</c:v>
                </c:pt>
                <c:pt idx="21">
                  <c:v>130969</c:v>
                </c:pt>
                <c:pt idx="22">
                  <c:v>3621</c:v>
                </c:pt>
                <c:pt idx="23">
                  <c:v>3958</c:v>
                </c:pt>
                <c:pt idx="24">
                  <c:v>1750</c:v>
                </c:pt>
                <c:pt idx="25">
                  <c:v>1059</c:v>
                </c:pt>
                <c:pt idx="26">
                  <c:v>5970</c:v>
                </c:pt>
                <c:pt idx="27" formatCode="General">
                  <c:v>569</c:v>
                </c:pt>
                <c:pt idx="28">
                  <c:v>2264</c:v>
                </c:pt>
                <c:pt idx="29">
                  <c:v>1888</c:v>
                </c:pt>
                <c:pt idx="30" formatCode="General">
                  <c:v>487</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10.936537276648183</c:v>
                </c:pt>
                <c:pt idx="1">
                  <c:v>-12.605042016806722</c:v>
                </c:pt>
                <c:pt idx="2">
                  <c:v>0.81787999028261393</c:v>
                </c:pt>
                <c:pt idx="3">
                  <c:v>22.222222222222221</c:v>
                </c:pt>
                <c:pt idx="4">
                  <c:v>3.2116032116032116</c:v>
                </c:pt>
                <c:pt idx="5">
                  <c:v>0.77139948312318896</c:v>
                </c:pt>
                <c:pt idx="6">
                  <c:v>2.0682886815392054</c:v>
                </c:pt>
                <c:pt idx="7">
                  <c:v>2.4181717003085952</c:v>
                </c:pt>
                <c:pt idx="8">
                  <c:v>2.3315214851963182</c:v>
                </c:pt>
                <c:pt idx="9">
                  <c:v>13.13710302091402</c:v>
                </c:pt>
                <c:pt idx="10">
                  <c:v>5.5339805825242721</c:v>
                </c:pt>
                <c:pt idx="11">
                  <c:v>0.65625707173568681</c:v>
                </c:pt>
                <c:pt idx="12">
                  <c:v>2.8394547294481813</c:v>
                </c:pt>
                <c:pt idx="13">
                  <c:v>3.6412325241705505</c:v>
                </c:pt>
                <c:pt idx="14">
                  <c:v>-0.13884234212668167</c:v>
                </c:pt>
                <c:pt idx="15">
                  <c:v>-7.9304798498793669</c:v>
                </c:pt>
                <c:pt idx="16">
                  <c:v>5.2617909827550386</c:v>
                </c:pt>
                <c:pt idx="17">
                  <c:v>1.2363636363636363</c:v>
                </c:pt>
                <c:pt idx="18">
                  <c:v>1.0732172668733604</c:v>
                </c:pt>
                <c:pt idx="19">
                  <c:v>-8.2051282051282051E-2</c:v>
                </c:pt>
                <c:pt idx="20">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Julio 2023</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Julio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1011</c:v>
                </c:pt>
                <c:pt idx="1">
                  <c:v>1307</c:v>
                </c:pt>
                <c:pt idx="2">
                  <c:v>2646</c:v>
                </c:pt>
                <c:pt idx="3">
                  <c:v>22458</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Julio 2023</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935</c:v>
                </c:pt>
                <c:pt idx="1">
                  <c:v>1510</c:v>
                </c:pt>
                <c:pt idx="2">
                  <c:v>4050</c:v>
                </c:pt>
                <c:pt idx="3">
                  <c:v>1363</c:v>
                </c:pt>
                <c:pt idx="4">
                  <c:v>76</c:v>
                </c:pt>
                <c:pt idx="5">
                  <c:v>15</c:v>
                </c:pt>
                <c:pt idx="6">
                  <c:v>237</c:v>
                </c:pt>
                <c:pt idx="7">
                  <c:v>29</c:v>
                </c:pt>
                <c:pt idx="8">
                  <c:v>4640</c:v>
                </c:pt>
                <c:pt idx="9">
                  <c:v>34</c:v>
                </c:pt>
                <c:pt idx="10">
                  <c:v>118</c:v>
                </c:pt>
                <c:pt idx="11">
                  <c:v>64</c:v>
                </c:pt>
                <c:pt idx="12">
                  <c:v>282</c:v>
                </c:pt>
                <c:pt idx="13">
                  <c:v>41</c:v>
                </c:pt>
                <c:pt idx="14">
                  <c:v>50</c:v>
                </c:pt>
                <c:pt idx="15">
                  <c:v>244</c:v>
                </c:pt>
                <c:pt idx="16">
                  <c:v>851</c:v>
                </c:pt>
                <c:pt idx="17">
                  <c:v>1103</c:v>
                </c:pt>
                <c:pt idx="18">
                  <c:v>271</c:v>
                </c:pt>
                <c:pt idx="19">
                  <c:v>42</c:v>
                </c:pt>
                <c:pt idx="20">
                  <c:v>174</c:v>
                </c:pt>
                <c:pt idx="21">
                  <c:v>288</c:v>
                </c:pt>
                <c:pt idx="22">
                  <c:v>256</c:v>
                </c:pt>
                <c:pt idx="23">
                  <c:v>38</c:v>
                </c:pt>
                <c:pt idx="24">
                  <c:v>200</c:v>
                </c:pt>
                <c:pt idx="25">
                  <c:v>1021</c:v>
                </c:pt>
                <c:pt idx="26">
                  <c:v>0</c:v>
                </c:pt>
                <c:pt idx="27">
                  <c:v>629</c:v>
                </c:pt>
                <c:pt idx="28">
                  <c:v>814</c:v>
                </c:pt>
                <c:pt idx="29">
                  <c:v>199</c:v>
                </c:pt>
                <c:pt idx="30">
                  <c:v>221</c:v>
                </c:pt>
                <c:pt idx="31">
                  <c:v>495</c:v>
                </c:pt>
                <c:pt idx="32">
                  <c:v>366</c:v>
                </c:pt>
                <c:pt idx="33">
                  <c:v>108</c:v>
                </c:pt>
                <c:pt idx="34">
                  <c:v>1204</c:v>
                </c:pt>
                <c:pt idx="35">
                  <c:v>486</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Julio 2023</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478</c:v>
                </c:pt>
                <c:pt idx="1">
                  <c:v>103</c:v>
                </c:pt>
                <c:pt idx="2">
                  <c:v>36</c:v>
                </c:pt>
                <c:pt idx="3">
                  <c:v>4334</c:v>
                </c:pt>
                <c:pt idx="4">
                  <c:v>3868</c:v>
                </c:pt>
                <c:pt idx="5">
                  <c:v>87</c:v>
                </c:pt>
                <c:pt idx="6">
                  <c:v>278</c:v>
                </c:pt>
                <c:pt idx="7">
                  <c:v>95</c:v>
                </c:pt>
                <c:pt idx="8">
                  <c:v>581</c:v>
                </c:pt>
                <c:pt idx="9">
                  <c:v>16</c:v>
                </c:pt>
                <c:pt idx="10">
                  <c:v>14</c:v>
                </c:pt>
                <c:pt idx="11">
                  <c:v>1002</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1096</c:v>
                </c:pt>
                <c:pt idx="1">
                  <c:v>116</c:v>
                </c:pt>
                <c:pt idx="2">
                  <c:v>93</c:v>
                </c:pt>
                <c:pt idx="3">
                  <c:v>2875</c:v>
                </c:pt>
                <c:pt idx="4">
                  <c:v>8336</c:v>
                </c:pt>
                <c:pt idx="5">
                  <c:v>580</c:v>
                </c:pt>
                <c:pt idx="6">
                  <c:v>418</c:v>
                </c:pt>
                <c:pt idx="7">
                  <c:v>257</c:v>
                </c:pt>
                <c:pt idx="8">
                  <c:v>421</c:v>
                </c:pt>
                <c:pt idx="9">
                  <c:v>54</c:v>
                </c:pt>
                <c:pt idx="10">
                  <c:v>111</c:v>
                </c:pt>
                <c:pt idx="11">
                  <c:v>946</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Junio 2023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28399</c:v>
                </c:pt>
                <c:pt idx="1">
                  <c:v>35808</c:v>
                </c:pt>
                <c:pt idx="2">
                  <c:v>0</c:v>
                </c:pt>
                <c:pt idx="3">
                  <c:v>6876</c:v>
                </c:pt>
                <c:pt idx="4">
                  <c:v>1428</c:v>
                </c:pt>
                <c:pt idx="5">
                  <c:v>2943</c:v>
                </c:pt>
                <c:pt idx="6">
                  <c:v>1303</c:v>
                </c:pt>
                <c:pt idx="7">
                  <c:v>2475</c:v>
                </c:pt>
                <c:pt idx="8">
                  <c:v>2293</c:v>
                </c:pt>
                <c:pt idx="9">
                  <c:v>4652</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Julio </a:t>
            </a:r>
            <a:r>
              <a:rPr lang="en-US" sz="1400" b="1" i="0" u="none" strike="noStrike" kern="1200" spc="0" baseline="0">
                <a:solidFill>
                  <a:schemeClr val="accent5">
                    <a:lumMod val="50000"/>
                  </a:schemeClr>
                </a:solidFill>
                <a:latin typeface="Century Gothic" panose="020B0502020202020204" pitchFamily="34" charset="0"/>
                <a:ea typeface="+mn-ea"/>
                <a:cs typeface="+mn-cs"/>
              </a:rPr>
              <a:t>2023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456</c:v>
                </c:pt>
                <c:pt idx="1">
                  <c:v>4184</c:v>
                </c:pt>
                <c:pt idx="2" formatCode="General">
                  <c:v>0</c:v>
                </c:pt>
                <c:pt idx="3" formatCode="General">
                  <c:v>960</c:v>
                </c:pt>
                <c:pt idx="4" formatCode="General">
                  <c:v>69</c:v>
                </c:pt>
                <c:pt idx="5" formatCode="General">
                  <c:v>41</c:v>
                </c:pt>
                <c:pt idx="6" formatCode="General">
                  <c:v>111</c:v>
                </c:pt>
                <c:pt idx="7" formatCode="General">
                  <c:v>200</c:v>
                </c:pt>
                <c:pt idx="8" formatCode="General">
                  <c:v>133</c:v>
                </c:pt>
                <c:pt idx="9" formatCode="General">
                  <c:v>426</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TURISMO_3!$L$21:$L$45</c:f>
              <c:strCache>
                <c:ptCount val="25"/>
                <c:pt idx="0">
                  <c:v>      2021 Junio</c:v>
                </c:pt>
                <c:pt idx="1">
                  <c:v>      2021 Julio</c:v>
                </c:pt>
                <c:pt idx="2">
                  <c:v>      2021 Agosto</c:v>
                </c:pt>
                <c:pt idx="3">
                  <c:v>      2021 Septiembre</c:v>
                </c:pt>
                <c:pt idx="4">
                  <c:v>      2021 Octubre</c:v>
                </c:pt>
                <c:pt idx="5">
                  <c:v>      2021 Noviembre</c:v>
                </c:pt>
                <c:pt idx="6">
                  <c:v>      2021 Diciembre</c:v>
                </c:pt>
                <c:pt idx="7">
                  <c:v>      2022 Enero</c:v>
                </c:pt>
                <c:pt idx="8">
                  <c:v>      2022 Febrero</c:v>
                </c:pt>
                <c:pt idx="9">
                  <c:v>      2022 Marzo</c:v>
                </c:pt>
                <c:pt idx="10">
                  <c:v>      2022 Abril</c:v>
                </c:pt>
                <c:pt idx="11">
                  <c:v>      2022 Mayo</c:v>
                </c:pt>
                <c:pt idx="12">
                  <c:v>      2022 Junio</c:v>
                </c:pt>
                <c:pt idx="13">
                  <c:v>      2022 Julio</c:v>
                </c:pt>
                <c:pt idx="14">
                  <c:v>      2022 Agosto</c:v>
                </c:pt>
                <c:pt idx="15">
                  <c:v>      2022 Septiembre</c:v>
                </c:pt>
                <c:pt idx="16">
                  <c:v>      2022 Octubre</c:v>
                </c:pt>
                <c:pt idx="17">
                  <c:v>      2022 Noviembre</c:v>
                </c:pt>
                <c:pt idx="18">
                  <c:v>      2022 Diciembre</c:v>
                </c:pt>
                <c:pt idx="19">
                  <c:v>      2023 Enero</c:v>
                </c:pt>
                <c:pt idx="20">
                  <c:v>      2023 Febrero</c:v>
                </c:pt>
                <c:pt idx="21">
                  <c:v>      2023 Marzo</c:v>
                </c:pt>
                <c:pt idx="22">
                  <c:v>      2023 Abril</c:v>
                </c:pt>
                <c:pt idx="23">
                  <c:v>      2023 Mayo</c:v>
                </c:pt>
                <c:pt idx="24">
                  <c:v>      2023 Junio</c:v>
                </c:pt>
              </c:strCache>
            </c:strRef>
          </c:cat>
          <c:val>
            <c:numRef>
              <c:f>TURISMO_3!$M$21:$M$45</c:f>
              <c:numCache>
                <c:formatCode>#,##0</c:formatCode>
                <c:ptCount val="25"/>
                <c:pt idx="0">
                  <c:v>5517</c:v>
                </c:pt>
                <c:pt idx="1">
                  <c:v>6589</c:v>
                </c:pt>
                <c:pt idx="2">
                  <c:v>7960</c:v>
                </c:pt>
                <c:pt idx="3">
                  <c:v>9719</c:v>
                </c:pt>
                <c:pt idx="4">
                  <c:v>11492</c:v>
                </c:pt>
                <c:pt idx="5">
                  <c:v>12804</c:v>
                </c:pt>
                <c:pt idx="6">
                  <c:v>9201</c:v>
                </c:pt>
                <c:pt idx="7">
                  <c:v>7342</c:v>
                </c:pt>
                <c:pt idx="8">
                  <c:v>9116</c:v>
                </c:pt>
                <c:pt idx="9">
                  <c:v>12712</c:v>
                </c:pt>
                <c:pt idx="10">
                  <c:v>11572</c:v>
                </c:pt>
                <c:pt idx="11">
                  <c:v>10669</c:v>
                </c:pt>
                <c:pt idx="12">
                  <c:v>12810</c:v>
                </c:pt>
                <c:pt idx="13">
                  <c:v>12268</c:v>
                </c:pt>
                <c:pt idx="14">
                  <c:v>12773</c:v>
                </c:pt>
                <c:pt idx="15">
                  <c:v>12773</c:v>
                </c:pt>
                <c:pt idx="16">
                  <c:v>13056</c:v>
                </c:pt>
                <c:pt idx="17">
                  <c:v>12069</c:v>
                </c:pt>
                <c:pt idx="18">
                  <c:v>11365</c:v>
                </c:pt>
                <c:pt idx="19">
                  <c:v>10223</c:v>
                </c:pt>
                <c:pt idx="20">
                  <c:v>8734</c:v>
                </c:pt>
                <c:pt idx="21">
                  <c:v>10918</c:v>
                </c:pt>
                <c:pt idx="22">
                  <c:v>8301</c:v>
                </c:pt>
                <c:pt idx="23">
                  <c:v>8833</c:v>
                </c:pt>
                <c:pt idx="24">
                  <c:v>10360</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TURISMO_3!$L$21:$L$45</c:f>
              <c:strCache>
                <c:ptCount val="25"/>
                <c:pt idx="0">
                  <c:v>      2021 Junio</c:v>
                </c:pt>
                <c:pt idx="1">
                  <c:v>      2021 Julio</c:v>
                </c:pt>
                <c:pt idx="2">
                  <c:v>      2021 Agosto</c:v>
                </c:pt>
                <c:pt idx="3">
                  <c:v>      2021 Septiembre</c:v>
                </c:pt>
                <c:pt idx="4">
                  <c:v>      2021 Octubre</c:v>
                </c:pt>
                <c:pt idx="5">
                  <c:v>      2021 Noviembre</c:v>
                </c:pt>
                <c:pt idx="6">
                  <c:v>      2021 Diciembre</c:v>
                </c:pt>
                <c:pt idx="7">
                  <c:v>      2022 Enero</c:v>
                </c:pt>
                <c:pt idx="8">
                  <c:v>      2022 Febrero</c:v>
                </c:pt>
                <c:pt idx="9">
                  <c:v>      2022 Marzo</c:v>
                </c:pt>
                <c:pt idx="10">
                  <c:v>      2022 Abril</c:v>
                </c:pt>
                <c:pt idx="11">
                  <c:v>      2022 Mayo</c:v>
                </c:pt>
                <c:pt idx="12">
                  <c:v>      2022 Junio</c:v>
                </c:pt>
                <c:pt idx="13">
                  <c:v>      2022 Julio</c:v>
                </c:pt>
                <c:pt idx="14">
                  <c:v>      2022 Agosto</c:v>
                </c:pt>
                <c:pt idx="15">
                  <c:v>      2022 Septiembre</c:v>
                </c:pt>
                <c:pt idx="16">
                  <c:v>      2022 Octubre</c:v>
                </c:pt>
                <c:pt idx="17">
                  <c:v>      2022 Noviembre</c:v>
                </c:pt>
                <c:pt idx="18">
                  <c:v>      2022 Diciembre</c:v>
                </c:pt>
                <c:pt idx="19">
                  <c:v>      2023 Enero</c:v>
                </c:pt>
                <c:pt idx="20">
                  <c:v>      2023 Febrero</c:v>
                </c:pt>
                <c:pt idx="21">
                  <c:v>      2023 Marzo</c:v>
                </c:pt>
                <c:pt idx="22">
                  <c:v>      2023 Abril</c:v>
                </c:pt>
                <c:pt idx="23">
                  <c:v>      2023 Mayo</c:v>
                </c:pt>
                <c:pt idx="24">
                  <c:v>      2023 Junio</c:v>
                </c:pt>
              </c:strCache>
            </c:strRef>
          </c:cat>
          <c:val>
            <c:numRef>
              <c:f>TURISMO_3!$N$21:$N$45</c:f>
              <c:numCache>
                <c:formatCode>#,##0</c:formatCode>
                <c:ptCount val="25"/>
                <c:pt idx="0">
                  <c:v>29863</c:v>
                </c:pt>
                <c:pt idx="1">
                  <c:v>26844</c:v>
                </c:pt>
                <c:pt idx="2">
                  <c:v>23866</c:v>
                </c:pt>
                <c:pt idx="3">
                  <c:v>20960</c:v>
                </c:pt>
                <c:pt idx="4">
                  <c:v>19636</c:v>
                </c:pt>
                <c:pt idx="5">
                  <c:v>19255</c:v>
                </c:pt>
                <c:pt idx="6">
                  <c:v>18853</c:v>
                </c:pt>
                <c:pt idx="7">
                  <c:v>19438</c:v>
                </c:pt>
                <c:pt idx="8">
                  <c:v>18845</c:v>
                </c:pt>
                <c:pt idx="9">
                  <c:v>18385</c:v>
                </c:pt>
                <c:pt idx="10">
                  <c:v>17978</c:v>
                </c:pt>
                <c:pt idx="11">
                  <c:v>17827</c:v>
                </c:pt>
                <c:pt idx="12">
                  <c:v>17431</c:v>
                </c:pt>
                <c:pt idx="13">
                  <c:v>17365</c:v>
                </c:pt>
                <c:pt idx="14">
                  <c:v>17217</c:v>
                </c:pt>
                <c:pt idx="15">
                  <c:v>17430</c:v>
                </c:pt>
                <c:pt idx="16">
                  <c:v>17259</c:v>
                </c:pt>
                <c:pt idx="17">
                  <c:v>16910</c:v>
                </c:pt>
                <c:pt idx="18">
                  <c:v>16348</c:v>
                </c:pt>
                <c:pt idx="19">
                  <c:v>16584</c:v>
                </c:pt>
                <c:pt idx="20">
                  <c:v>16619</c:v>
                </c:pt>
                <c:pt idx="21">
                  <c:v>16313</c:v>
                </c:pt>
                <c:pt idx="22">
                  <c:v>16116</c:v>
                </c:pt>
                <c:pt idx="23">
                  <c:v>15893</c:v>
                </c:pt>
                <c:pt idx="24">
                  <c:v>15629</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8.721</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3.766</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4.955</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3.766</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4.955</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8.721</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2.xml"/></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5.xml"/><Relationship Id="rId1"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7.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6.xml"/><Relationship Id="rId6" Type="http://schemas.openxmlformats.org/officeDocument/2006/relationships/diagramData" Target="../diagrams/data3.xml"/><Relationship Id="rId5" Type="http://schemas.openxmlformats.org/officeDocument/2006/relationships/chart" Target="../charts/chart29.xml"/><Relationship Id="rId10" Type="http://schemas.microsoft.com/office/2007/relationships/diagramDrawing" Target="../diagrams/drawing3.xml"/><Relationship Id="rId4" Type="http://schemas.openxmlformats.org/officeDocument/2006/relationships/chart" Target="../charts/chart28.xml"/><Relationship Id="rId9" Type="http://schemas.openxmlformats.org/officeDocument/2006/relationships/diagramColors" Target="../diagrams/colors3.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hyperlink" Target="#&#205;NDICE!A1"/><Relationship Id="rId5" Type="http://schemas.openxmlformats.org/officeDocument/2006/relationships/chart" Target="../charts/chart33.xml"/><Relationship Id="rId4"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1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7.xml"/></Relationships>
</file>

<file path=xl/drawings/_rels/drawing2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8.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hyperlink" Target="#&#205;NDICE!A1"/><Relationship Id="rId1" Type="http://schemas.openxmlformats.org/officeDocument/2006/relationships/chart" Target="../charts/chart39.xml"/></Relationships>
</file>

<file path=xl/drawings/_rels/drawing25.xml.rels><?xml version="1.0" encoding="UTF-8" standalone="yes"?>
<Relationships xmlns="http://schemas.openxmlformats.org/package/2006/relationships"><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205;NDICE!A1"/><Relationship Id="rId1" Type="http://schemas.openxmlformats.org/officeDocument/2006/relationships/chart" Target="../charts/chart41.xml"/></Relationships>
</file>

<file path=xl/drawings/_rels/drawing27.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4.xml"/><Relationship Id="rId1" Type="http://schemas.openxmlformats.org/officeDocument/2006/relationships/chart" Target="../charts/chart43.xml"/></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205;NDICE!A8"/><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37522</xdr:rowOff>
    </xdr:from>
    <xdr:to>
      <xdr:col>16</xdr:col>
      <xdr:colOff>0</xdr:colOff>
      <xdr:row>53</xdr:row>
      <xdr:rowOff>121227</xdr:rowOff>
    </xdr:to>
    <xdr:grpSp>
      <xdr:nvGrpSpPr>
        <xdr:cNvPr id="2" name="Grupo 1"/>
        <xdr:cNvGrpSpPr/>
      </xdr:nvGrpSpPr>
      <xdr:grpSpPr>
        <a:xfrm>
          <a:off x="0" y="8879897"/>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32</xdr:row>
      <xdr:rowOff>176894</xdr:rowOff>
    </xdr:from>
    <xdr:to>
      <xdr:col>13</xdr:col>
      <xdr:colOff>362290</xdr:colOff>
      <xdr:row>38</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120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22112</xdr:colOff>
      <xdr:row>24</xdr:row>
      <xdr:rowOff>31636</xdr:rowOff>
    </xdr:from>
    <xdr:to>
      <xdr:col>13</xdr:col>
      <xdr:colOff>253434</xdr:colOff>
      <xdr:row>41</xdr:row>
      <xdr:rowOff>103755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702642" y="11168064"/>
            <a:ext cx="40634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(por covid) a marzo 2022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178593</xdr:colOff>
      <xdr:row>0</xdr:row>
      <xdr:rowOff>0</xdr:rowOff>
    </xdr:from>
    <xdr:to>
      <xdr:col>22</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83344</xdr:colOff>
      <xdr:row>18</xdr:row>
      <xdr:rowOff>27384</xdr:rowOff>
    </xdr:from>
    <xdr:to>
      <xdr:col>23</xdr:col>
      <xdr:colOff>690561</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907448"/>
          <a:ext cx="813097" cy="1226345"/>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xdr:col>
      <xdr:colOff>52388</xdr:colOff>
      <xdr:row>27</xdr:row>
      <xdr:rowOff>88106</xdr:rowOff>
    </xdr:from>
    <xdr:to>
      <xdr:col>2</xdr:col>
      <xdr:colOff>1147763</xdr:colOff>
      <xdr:row>28</xdr:row>
      <xdr:rowOff>116681</xdr:rowOff>
    </xdr:to>
    <xdr:sp macro="" textlink="">
      <xdr:nvSpPr>
        <xdr:cNvPr id="3" name="CuadroTexto 2"/>
        <xdr:cNvSpPr txBox="1"/>
      </xdr:nvSpPr>
      <xdr:spPr>
        <a:xfrm>
          <a:off x="2743201" y="6207919"/>
          <a:ext cx="10953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a:solidFill>
                <a:schemeClr val="accent6">
                  <a:lumMod val="60000"/>
                  <a:lumOff val="40000"/>
                </a:schemeClr>
              </a:solidFill>
            </a:rPr>
            <a:t>862.465.409,00</a:t>
          </a:r>
        </a:p>
      </xdr:txBody>
    </xdr:sp>
    <xdr:clientData/>
  </xdr:twoCellAnchor>
  <xdr:twoCellAnchor>
    <xdr:from>
      <xdr:col>3</xdr:col>
      <xdr:colOff>95249</xdr:colOff>
      <xdr:row>25</xdr:row>
      <xdr:rowOff>59529</xdr:rowOff>
    </xdr:from>
    <xdr:to>
      <xdr:col>4</xdr:col>
      <xdr:colOff>59530</xdr:colOff>
      <xdr:row>26</xdr:row>
      <xdr:rowOff>83343</xdr:rowOff>
    </xdr:to>
    <xdr:sp macro="" textlink="">
      <xdr:nvSpPr>
        <xdr:cNvPr id="4" name="CuadroTexto 3"/>
        <xdr:cNvSpPr txBox="1"/>
      </xdr:nvSpPr>
      <xdr:spPr>
        <a:xfrm>
          <a:off x="3976687" y="5798342"/>
          <a:ext cx="1178718" cy="214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b="0" i="0" u="none" strike="noStrike" kern="1200" baseline="0">
              <a:solidFill>
                <a:srgbClr val="F79646">
                  <a:lumMod val="60000"/>
                  <a:lumOff val="40000"/>
                </a:srgbClr>
              </a:solidFill>
              <a:latin typeface="+mn-lt"/>
              <a:ea typeface="+mn-ea"/>
              <a:cs typeface="+mn-cs"/>
            </a:rPr>
            <a:t>1.064.387.199,00</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58907" y="1029006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25</xdr:row>
      <xdr:rowOff>377769</xdr:rowOff>
    </xdr:from>
    <xdr:to>
      <xdr:col>21</xdr:col>
      <xdr:colOff>489856</xdr:colOff>
      <xdr:row>40</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7218" y="5602325"/>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56</xdr:row>
      <xdr:rowOff>130969</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231444"/>
          <a:ext cx="802800" cy="11772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51</xdr:row>
      <xdr:rowOff>32317</xdr:rowOff>
    </xdr:from>
    <xdr:to>
      <xdr:col>22</xdr:col>
      <xdr:colOff>456405</xdr:colOff>
      <xdr:row>71</xdr:row>
      <xdr:rowOff>166686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1185522</xdr:colOff>
      <xdr:row>74</xdr:row>
      <xdr:rowOff>40612</xdr:rowOff>
    </xdr:from>
    <xdr:to>
      <xdr:col>23</xdr:col>
      <xdr:colOff>444499</xdr:colOff>
      <xdr:row>86</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14286</xdr:colOff>
      <xdr:row>2</xdr:row>
      <xdr:rowOff>0</xdr:rowOff>
    </xdr:from>
    <xdr:to>
      <xdr:col>18</xdr:col>
      <xdr:colOff>314325</xdr:colOff>
      <xdr:row>20</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666750</xdr:colOff>
      <xdr:row>40</xdr:row>
      <xdr:rowOff>0</xdr:rowOff>
    </xdr:from>
    <xdr:to>
      <xdr:col>6</xdr:col>
      <xdr:colOff>410864</xdr:colOff>
      <xdr:row>45</xdr:row>
      <xdr:rowOff>175358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291667" y="8773583"/>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43563" y="7631906"/>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enus\practicas_bcodatos\Users\nuriaih.proyecto\Downloads\Afiliaci&#243;n%20UD%20202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enus\practicas_bcodatos\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sheetData sheetId="1" refreshError="1"/>
      <sheetData sheetId="2">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hyperlink" Target="https://www.ine.es/metodologia/t25/principales_caracteristicas_base_2021.pdf" TargetMode="External"/><Relationship Id="rId1" Type="http://schemas.openxmlformats.org/officeDocument/2006/relationships/hyperlink" Target="https://www.ine.es/prensa/ipc_base_2021.pdf" TargetMode="Externa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tabSelected="1" zoomScale="60" zoomScaleNormal="60" workbookViewId="0">
      <selection sqref="A1:P1"/>
    </sheetView>
  </sheetViews>
  <sheetFormatPr baseColWidth="10" defaultRowHeight="15"/>
  <cols>
    <col min="1" max="1" width="26.5703125" style="394" customWidth="1"/>
    <col min="2" max="2" width="11.42578125" style="167" customWidth="1"/>
    <col min="3" max="15" width="11.42578125" style="167"/>
    <col min="16" max="16" width="43.28515625" style="412" bestFit="1" customWidth="1"/>
    <col min="17" max="16384" width="11.42578125" style="167"/>
  </cols>
  <sheetData>
    <row r="1" spans="1:16" ht="45.75" customHeight="1">
      <c r="A1" s="570"/>
      <c r="B1" s="570"/>
      <c r="C1" s="570"/>
      <c r="D1" s="570"/>
      <c r="E1" s="570"/>
      <c r="F1" s="570"/>
      <c r="G1" s="570"/>
      <c r="H1" s="570"/>
      <c r="I1" s="570"/>
      <c r="J1" s="570"/>
      <c r="K1" s="570"/>
      <c r="L1" s="570"/>
      <c r="M1" s="570"/>
      <c r="N1" s="570"/>
      <c r="O1" s="570"/>
      <c r="P1" s="570"/>
    </row>
    <row r="2" spans="1:16" ht="32.25" customHeight="1">
      <c r="A2" s="389" t="s">
        <v>616</v>
      </c>
      <c r="B2" s="571" t="s">
        <v>615</v>
      </c>
      <c r="C2" s="571"/>
      <c r="D2" s="571"/>
      <c r="E2" s="571"/>
      <c r="F2" s="571"/>
      <c r="G2" s="571"/>
      <c r="H2" s="571"/>
      <c r="I2" s="571"/>
      <c r="J2" s="571"/>
      <c r="K2" s="571"/>
      <c r="L2" s="571"/>
      <c r="M2" s="571"/>
      <c r="N2" s="571"/>
      <c r="O2" s="388"/>
      <c r="P2" s="409" t="s">
        <v>614</v>
      </c>
    </row>
    <row r="3" spans="1:16" s="399" customFormat="1" ht="18" customHeight="1">
      <c r="A3" s="395" t="s">
        <v>468</v>
      </c>
      <c r="B3" s="396" t="s">
        <v>426</v>
      </c>
      <c r="C3" s="397"/>
      <c r="D3" s="398"/>
      <c r="E3" s="398"/>
      <c r="F3" s="398"/>
      <c r="G3" s="398"/>
      <c r="H3" s="398"/>
      <c r="I3" s="398"/>
      <c r="J3" s="398"/>
      <c r="K3" s="398"/>
      <c r="L3" s="398"/>
      <c r="M3" s="398"/>
      <c r="N3" s="398"/>
      <c r="O3" s="398"/>
      <c r="P3" s="414" t="s">
        <v>681</v>
      </c>
    </row>
    <row r="4" spans="1:16" s="399" customFormat="1" ht="18" customHeight="1">
      <c r="A4" s="395" t="s">
        <v>469</v>
      </c>
      <c r="B4" s="396" t="s">
        <v>37</v>
      </c>
      <c r="C4" s="397"/>
      <c r="D4" s="398"/>
      <c r="E4" s="398"/>
      <c r="F4" s="398"/>
      <c r="G4" s="398"/>
      <c r="H4" s="398"/>
      <c r="I4" s="398"/>
      <c r="J4" s="398"/>
      <c r="K4" s="398"/>
      <c r="L4" s="398"/>
      <c r="M4" s="398"/>
      <c r="N4" s="398"/>
      <c r="O4" s="398"/>
      <c r="P4" s="414" t="s">
        <v>681</v>
      </c>
    </row>
    <row r="5" spans="1:16" s="391" customFormat="1" ht="27.75" customHeight="1">
      <c r="A5" s="392" t="s">
        <v>387</v>
      </c>
      <c r="B5" s="169" t="s">
        <v>427</v>
      </c>
      <c r="C5" s="400"/>
      <c r="D5" s="390"/>
      <c r="E5" s="390"/>
      <c r="F5" s="390"/>
      <c r="G5" s="390"/>
      <c r="H5" s="390"/>
      <c r="I5" s="390"/>
      <c r="J5" s="390"/>
      <c r="K5" s="390"/>
      <c r="L5" s="390"/>
      <c r="M5" s="390"/>
      <c r="N5" s="390"/>
      <c r="O5" s="390"/>
      <c r="P5" s="456" t="s">
        <v>743</v>
      </c>
    </row>
    <row r="6" spans="1:16" s="399" customFormat="1" ht="18" customHeight="1">
      <c r="A6" s="395" t="s">
        <v>389</v>
      </c>
      <c r="B6" s="396" t="s">
        <v>386</v>
      </c>
      <c r="C6" s="397"/>
      <c r="D6" s="398"/>
      <c r="E6" s="398"/>
      <c r="F6" s="398"/>
      <c r="G6" s="398"/>
      <c r="H6" s="398"/>
      <c r="I6" s="398"/>
      <c r="J6" s="398"/>
      <c r="K6" s="398"/>
      <c r="L6" s="398"/>
      <c r="M6" s="398"/>
      <c r="N6" s="398"/>
      <c r="O6" s="398"/>
      <c r="P6" s="455" t="s">
        <v>743</v>
      </c>
    </row>
    <row r="7" spans="1:16" s="399" customFormat="1" ht="18" customHeight="1">
      <c r="A7" s="395" t="s">
        <v>388</v>
      </c>
      <c r="B7" s="396" t="s">
        <v>391</v>
      </c>
      <c r="C7" s="397"/>
      <c r="D7" s="398"/>
      <c r="E7" s="398"/>
      <c r="F7" s="398"/>
      <c r="G7" s="398"/>
      <c r="H7" s="398"/>
      <c r="I7" s="398"/>
      <c r="J7" s="398"/>
      <c r="K7" s="398"/>
      <c r="L7" s="398"/>
      <c r="M7" s="398"/>
      <c r="N7" s="398"/>
      <c r="O7" s="398"/>
      <c r="P7" s="455" t="s">
        <v>743</v>
      </c>
    </row>
    <row r="8" spans="1:16" s="399" customFormat="1" ht="18" customHeight="1">
      <c r="A8" s="395" t="s">
        <v>701</v>
      </c>
      <c r="B8" s="508" t="s">
        <v>706</v>
      </c>
      <c r="C8" s="397"/>
      <c r="D8" s="398"/>
      <c r="E8" s="398"/>
      <c r="F8" s="398"/>
      <c r="G8" s="398"/>
      <c r="H8" s="398"/>
      <c r="I8" s="398"/>
      <c r="J8" s="398"/>
      <c r="K8" s="398"/>
      <c r="L8" s="398"/>
      <c r="M8" s="398"/>
      <c r="N8" s="398"/>
      <c r="O8" s="398"/>
      <c r="P8" s="455" t="s">
        <v>743</v>
      </c>
    </row>
    <row r="9" spans="1:16" s="391" customFormat="1" ht="27.75" customHeight="1">
      <c r="A9" s="392" t="s">
        <v>395</v>
      </c>
      <c r="B9" s="169" t="s">
        <v>392</v>
      </c>
      <c r="C9" s="400"/>
      <c r="D9" s="390"/>
      <c r="E9" s="390"/>
      <c r="F9" s="390"/>
      <c r="G9" s="390"/>
      <c r="H9" s="390"/>
      <c r="I9" s="390"/>
      <c r="J9" s="390"/>
      <c r="K9" s="390"/>
      <c r="L9" s="390"/>
      <c r="M9" s="390"/>
      <c r="N9" s="390"/>
      <c r="O9" s="390"/>
      <c r="P9" s="455" t="s">
        <v>743</v>
      </c>
    </row>
    <row r="10" spans="1:16" s="399" customFormat="1" ht="18" customHeight="1">
      <c r="A10" s="395" t="s">
        <v>396</v>
      </c>
      <c r="B10" s="396" t="s">
        <v>408</v>
      </c>
      <c r="C10" s="397"/>
      <c r="D10" s="398"/>
      <c r="E10" s="398"/>
      <c r="F10" s="398"/>
      <c r="G10" s="398"/>
      <c r="H10" s="398"/>
      <c r="I10" s="398"/>
      <c r="J10" s="398"/>
      <c r="K10" s="398"/>
      <c r="L10" s="398"/>
      <c r="M10" s="398"/>
      <c r="N10" s="398"/>
      <c r="O10" s="398"/>
      <c r="P10" s="455" t="s">
        <v>681</v>
      </c>
    </row>
    <row r="11" spans="1:16" s="399" customFormat="1" ht="18" customHeight="1">
      <c r="A11" s="395" t="s">
        <v>397</v>
      </c>
      <c r="B11" s="396" t="s">
        <v>428</v>
      </c>
      <c r="C11" s="397"/>
      <c r="D11" s="398"/>
      <c r="E11" s="398"/>
      <c r="F11" s="398"/>
      <c r="G11" s="398"/>
      <c r="H11" s="398"/>
      <c r="I11" s="398"/>
      <c r="J11" s="398"/>
      <c r="K11" s="398"/>
      <c r="L11" s="398"/>
      <c r="M11" s="398"/>
      <c r="N11" s="398"/>
      <c r="O11" s="398"/>
      <c r="P11" s="455" t="s">
        <v>743</v>
      </c>
    </row>
    <row r="12" spans="1:16" s="399" customFormat="1" ht="18" customHeight="1">
      <c r="A12" s="395" t="s">
        <v>398</v>
      </c>
      <c r="B12" s="396" t="s">
        <v>407</v>
      </c>
      <c r="C12" s="397"/>
      <c r="D12" s="398"/>
      <c r="E12" s="398"/>
      <c r="F12" s="398"/>
      <c r="G12" s="398"/>
      <c r="H12" s="398"/>
      <c r="I12" s="398"/>
      <c r="J12" s="398"/>
      <c r="K12" s="398"/>
      <c r="L12" s="398"/>
      <c r="M12" s="398"/>
      <c r="N12" s="398"/>
      <c r="O12" s="398"/>
      <c r="P12" s="455" t="s">
        <v>681</v>
      </c>
    </row>
    <row r="13" spans="1:16" s="399" customFormat="1" ht="18" customHeight="1">
      <c r="A13" s="395" t="s">
        <v>399</v>
      </c>
      <c r="B13" s="396" t="s">
        <v>403</v>
      </c>
      <c r="C13" s="397"/>
      <c r="D13" s="398"/>
      <c r="E13" s="398"/>
      <c r="F13" s="398"/>
      <c r="G13" s="398"/>
      <c r="H13" s="398"/>
      <c r="I13" s="398"/>
      <c r="J13" s="398"/>
      <c r="K13" s="398"/>
      <c r="L13" s="398"/>
      <c r="M13" s="398"/>
      <c r="N13" s="398"/>
      <c r="O13" s="398"/>
      <c r="P13" s="455" t="s">
        <v>743</v>
      </c>
    </row>
    <row r="14" spans="1:16" s="399" customFormat="1" ht="18" customHeight="1">
      <c r="A14" s="395" t="s">
        <v>400</v>
      </c>
      <c r="B14" s="396" t="s">
        <v>404</v>
      </c>
      <c r="C14" s="397"/>
      <c r="D14" s="398"/>
      <c r="E14" s="398"/>
      <c r="F14" s="398"/>
      <c r="G14" s="398"/>
      <c r="H14" s="398"/>
      <c r="I14" s="398"/>
      <c r="J14" s="398"/>
      <c r="K14" s="398"/>
      <c r="L14" s="398"/>
      <c r="M14" s="398"/>
      <c r="N14" s="398"/>
      <c r="O14" s="398"/>
      <c r="P14" s="455" t="s">
        <v>743</v>
      </c>
    </row>
    <row r="15" spans="1:16" s="399" customFormat="1" ht="18" customHeight="1">
      <c r="A15" s="395" t="s">
        <v>401</v>
      </c>
      <c r="B15" s="396" t="s">
        <v>405</v>
      </c>
      <c r="C15" s="397"/>
      <c r="D15" s="398"/>
      <c r="E15" s="398"/>
      <c r="F15" s="398"/>
      <c r="G15" s="398"/>
      <c r="H15" s="398"/>
      <c r="I15" s="398"/>
      <c r="J15" s="398"/>
      <c r="K15" s="398"/>
      <c r="L15" s="398"/>
      <c r="M15" s="398"/>
      <c r="N15" s="398"/>
      <c r="O15" s="398"/>
      <c r="P15" s="455" t="s">
        <v>743</v>
      </c>
    </row>
    <row r="16" spans="1:16" s="399" customFormat="1" ht="18" customHeight="1">
      <c r="A16" s="395" t="s">
        <v>402</v>
      </c>
      <c r="B16" s="396" t="s">
        <v>406</v>
      </c>
      <c r="C16" s="397"/>
      <c r="D16" s="398"/>
      <c r="E16" s="398"/>
      <c r="F16" s="398"/>
      <c r="G16" s="398"/>
      <c r="H16" s="398"/>
      <c r="I16" s="398"/>
      <c r="J16" s="398"/>
      <c r="K16" s="398"/>
      <c r="L16" s="398"/>
      <c r="M16" s="398"/>
      <c r="N16" s="398"/>
      <c r="O16" s="398"/>
      <c r="P16" s="455" t="s">
        <v>654</v>
      </c>
    </row>
    <row r="17" spans="1:16" s="399" customFormat="1" ht="36.75" customHeight="1">
      <c r="A17" s="395" t="s">
        <v>438</v>
      </c>
      <c r="B17" s="396" t="s">
        <v>439</v>
      </c>
      <c r="C17" s="397"/>
      <c r="D17" s="398"/>
      <c r="E17" s="398"/>
      <c r="F17" s="398"/>
      <c r="G17" s="398"/>
      <c r="H17" s="398"/>
      <c r="I17" s="398"/>
      <c r="J17" s="398"/>
      <c r="K17" s="398"/>
      <c r="L17" s="398"/>
      <c r="M17" s="398"/>
      <c r="N17" s="398"/>
      <c r="O17" s="398"/>
      <c r="P17" s="410" t="s">
        <v>640</v>
      </c>
    </row>
    <row r="18" spans="1:16" s="391" customFormat="1" ht="21" customHeight="1">
      <c r="A18" s="392" t="s">
        <v>409</v>
      </c>
      <c r="B18" s="169" t="s">
        <v>466</v>
      </c>
      <c r="C18" s="400"/>
      <c r="D18" s="390"/>
      <c r="E18" s="390"/>
      <c r="F18" s="390"/>
      <c r="G18" s="390"/>
      <c r="H18" s="390"/>
      <c r="I18" s="390"/>
      <c r="J18" s="390"/>
      <c r="K18" s="390"/>
      <c r="L18" s="390"/>
      <c r="M18" s="390"/>
      <c r="N18" s="390"/>
      <c r="O18" s="390"/>
      <c r="P18" s="455" t="s">
        <v>743</v>
      </c>
    </row>
    <row r="19" spans="1:16" s="399" customFormat="1" ht="18" customHeight="1">
      <c r="A19" s="395" t="s">
        <v>410</v>
      </c>
      <c r="B19" s="396" t="s">
        <v>413</v>
      </c>
      <c r="C19" s="397"/>
      <c r="D19" s="398"/>
      <c r="E19" s="398"/>
      <c r="F19" s="398"/>
      <c r="G19" s="398"/>
      <c r="H19" s="398"/>
      <c r="I19" s="398"/>
      <c r="J19" s="398"/>
      <c r="K19" s="398"/>
      <c r="L19" s="398"/>
      <c r="M19" s="398"/>
      <c r="N19" s="398"/>
      <c r="O19" s="398"/>
      <c r="P19" s="455" t="s">
        <v>743</v>
      </c>
    </row>
    <row r="20" spans="1:16" s="399" customFormat="1" ht="18" customHeight="1">
      <c r="A20" s="395" t="s">
        <v>411</v>
      </c>
      <c r="B20" s="396" t="s">
        <v>414</v>
      </c>
      <c r="C20" s="397"/>
      <c r="D20" s="398"/>
      <c r="E20" s="398"/>
      <c r="F20" s="398"/>
      <c r="G20" s="398"/>
      <c r="H20" s="398"/>
      <c r="I20" s="398"/>
      <c r="J20" s="398"/>
      <c r="K20" s="398"/>
      <c r="L20" s="398"/>
      <c r="M20" s="398"/>
      <c r="N20" s="398"/>
      <c r="O20" s="398"/>
      <c r="P20" s="455" t="s">
        <v>743</v>
      </c>
    </row>
    <row r="21" spans="1:16" s="399" customFormat="1" ht="18" customHeight="1">
      <c r="A21" s="395" t="s">
        <v>412</v>
      </c>
      <c r="B21" s="396" t="s">
        <v>415</v>
      </c>
      <c r="C21" s="397"/>
      <c r="D21" s="398"/>
      <c r="E21" s="398"/>
      <c r="F21" s="398"/>
      <c r="G21" s="398"/>
      <c r="H21" s="398"/>
      <c r="I21" s="398"/>
      <c r="J21" s="398"/>
      <c r="K21" s="398"/>
      <c r="L21" s="398"/>
      <c r="M21" s="398"/>
      <c r="N21" s="398"/>
      <c r="O21" s="398"/>
      <c r="P21" s="455" t="s">
        <v>743</v>
      </c>
    </row>
    <row r="22" spans="1:16" s="391" customFormat="1" ht="27.75" customHeight="1">
      <c r="A22" s="392" t="s">
        <v>416</v>
      </c>
      <c r="B22" s="169" t="s">
        <v>642</v>
      </c>
      <c r="C22" s="400"/>
      <c r="D22" s="390"/>
      <c r="E22" s="390"/>
      <c r="F22" s="390"/>
      <c r="G22" s="390"/>
      <c r="H22" s="390"/>
      <c r="I22" s="390"/>
      <c r="J22" s="390"/>
      <c r="K22" s="390"/>
      <c r="L22" s="390"/>
      <c r="M22" s="390"/>
      <c r="N22" s="390"/>
      <c r="O22" s="390"/>
      <c r="P22" s="455" t="s">
        <v>743</v>
      </c>
    </row>
    <row r="23" spans="1:16" s="399" customFormat="1" ht="18" customHeight="1">
      <c r="A23" s="395" t="s">
        <v>417</v>
      </c>
      <c r="B23" s="396" t="s">
        <v>643</v>
      </c>
      <c r="C23" s="397"/>
      <c r="D23" s="398"/>
      <c r="E23" s="398"/>
      <c r="F23" s="398"/>
      <c r="G23" s="398"/>
      <c r="H23" s="398"/>
      <c r="I23" s="398"/>
      <c r="J23" s="398"/>
      <c r="K23" s="398"/>
      <c r="L23" s="398"/>
      <c r="M23" s="398"/>
      <c r="N23" s="398"/>
      <c r="O23" s="398"/>
      <c r="P23" s="455" t="s">
        <v>743</v>
      </c>
    </row>
    <row r="24" spans="1:16" s="399" customFormat="1" ht="32.25" customHeight="1">
      <c r="A24" s="395" t="s">
        <v>652</v>
      </c>
      <c r="B24" s="396" t="s">
        <v>653</v>
      </c>
      <c r="C24" s="397"/>
      <c r="D24" s="398"/>
      <c r="E24" s="398"/>
      <c r="F24" s="398"/>
      <c r="G24" s="398"/>
      <c r="H24" s="398"/>
      <c r="I24" s="398"/>
      <c r="J24" s="398"/>
      <c r="K24" s="398"/>
      <c r="L24" s="398"/>
      <c r="M24" s="398"/>
      <c r="N24" s="398"/>
      <c r="O24" s="398"/>
      <c r="P24" s="456" t="s">
        <v>737</v>
      </c>
    </row>
    <row r="25" spans="1:16" s="399" customFormat="1" ht="47.25" customHeight="1">
      <c r="A25" s="395" t="s">
        <v>499</v>
      </c>
      <c r="B25" s="572" t="s">
        <v>498</v>
      </c>
      <c r="C25" s="572"/>
      <c r="D25" s="572"/>
      <c r="E25" s="572"/>
      <c r="F25" s="572"/>
      <c r="G25" s="572"/>
      <c r="H25" s="572"/>
      <c r="I25" s="572"/>
      <c r="J25" s="572"/>
      <c r="K25" s="572"/>
      <c r="L25" s="572"/>
      <c r="M25" s="572"/>
      <c r="N25" s="572"/>
      <c r="O25" s="572"/>
      <c r="P25" s="430" t="s">
        <v>757</v>
      </c>
    </row>
    <row r="26" spans="1:16" s="391" customFormat="1" ht="27.75" customHeight="1">
      <c r="A26" s="392" t="s">
        <v>422</v>
      </c>
      <c r="B26" s="169" t="s">
        <v>418</v>
      </c>
      <c r="C26" s="400"/>
      <c r="D26" s="390"/>
      <c r="E26" s="390"/>
      <c r="F26" s="390"/>
      <c r="G26" s="390"/>
      <c r="H26" s="390"/>
      <c r="I26" s="390"/>
      <c r="J26" s="390"/>
      <c r="K26" s="390"/>
      <c r="L26" s="390"/>
      <c r="M26" s="390"/>
      <c r="N26" s="390"/>
      <c r="O26" s="390"/>
      <c r="P26" s="455" t="s">
        <v>743</v>
      </c>
    </row>
    <row r="27" spans="1:16" s="399" customFormat="1" ht="18" customHeight="1">
      <c r="A27" s="395" t="s">
        <v>423</v>
      </c>
      <c r="B27" s="396" t="s">
        <v>419</v>
      </c>
      <c r="C27" s="397"/>
      <c r="D27" s="398"/>
      <c r="E27" s="398"/>
      <c r="F27" s="398"/>
      <c r="G27" s="398"/>
      <c r="H27" s="398"/>
      <c r="I27" s="398"/>
      <c r="J27" s="398"/>
      <c r="K27" s="398"/>
      <c r="L27" s="398"/>
      <c r="M27" s="398"/>
      <c r="N27" s="398"/>
      <c r="O27" s="398"/>
      <c r="P27" s="455" t="s">
        <v>743</v>
      </c>
    </row>
    <row r="28" spans="1:16" s="399" customFormat="1" ht="27.75" customHeight="1">
      <c r="A28" s="395" t="s">
        <v>500</v>
      </c>
      <c r="B28" s="397" t="s">
        <v>501</v>
      </c>
      <c r="C28" s="397"/>
      <c r="D28" s="397"/>
      <c r="E28" s="397"/>
      <c r="F28" s="397"/>
      <c r="G28" s="397"/>
      <c r="H28" s="397"/>
      <c r="I28" s="397"/>
      <c r="J28" s="397"/>
      <c r="K28" s="397"/>
      <c r="L28" s="397"/>
      <c r="M28" s="398"/>
      <c r="N28" s="398"/>
      <c r="O28" s="398"/>
      <c r="P28" s="455" t="s">
        <v>743</v>
      </c>
    </row>
    <row r="29" spans="1:16" s="391" customFormat="1" ht="27.75" customHeight="1">
      <c r="A29" s="392" t="s">
        <v>424</v>
      </c>
      <c r="B29" s="169" t="s">
        <v>420</v>
      </c>
      <c r="C29" s="400"/>
      <c r="D29" s="390"/>
      <c r="E29" s="390"/>
      <c r="F29" s="390"/>
      <c r="G29" s="390"/>
      <c r="H29" s="390"/>
      <c r="I29" s="390"/>
      <c r="J29" s="390"/>
      <c r="K29" s="390"/>
      <c r="L29" s="390"/>
      <c r="M29" s="390"/>
      <c r="N29" s="390"/>
      <c r="O29" s="390"/>
      <c r="P29" s="478" t="s">
        <v>755</v>
      </c>
    </row>
    <row r="30" spans="1:16" s="399" customFormat="1" ht="18" customHeight="1">
      <c r="A30" s="395" t="s">
        <v>425</v>
      </c>
      <c r="B30" s="396" t="s">
        <v>421</v>
      </c>
      <c r="C30" s="397"/>
      <c r="D30" s="398"/>
      <c r="E30" s="398"/>
      <c r="F30" s="398"/>
      <c r="G30" s="398"/>
      <c r="H30" s="398"/>
      <c r="I30" s="398"/>
      <c r="J30" s="398"/>
      <c r="K30" s="398"/>
      <c r="L30" s="398"/>
      <c r="M30" s="398"/>
      <c r="N30" s="398"/>
      <c r="O30" s="398"/>
      <c r="P30" s="478" t="s">
        <v>755</v>
      </c>
    </row>
    <row r="31" spans="1:16" ht="18" customHeight="1">
      <c r="A31" s="393"/>
      <c r="B31" s="168"/>
      <c r="C31" s="168"/>
      <c r="D31" s="168"/>
      <c r="E31" s="168"/>
      <c r="F31" s="168"/>
      <c r="G31" s="168"/>
      <c r="H31" s="168"/>
      <c r="I31" s="168"/>
      <c r="J31" s="168"/>
      <c r="K31" s="168"/>
      <c r="L31" s="168"/>
      <c r="M31" s="168"/>
      <c r="N31" s="168"/>
      <c r="O31" s="168"/>
      <c r="P31" s="411"/>
    </row>
  </sheetData>
  <sheetProtection algorithmName="SHA-512" hashValue="ofmdIA3kvRBo/s5Biv2W8FY6iQGke4C0xxcN782Wui5TwcMyM2kq81JKBf3HeoFBJRK1DL/dHfIAVf6tOarQ4g==" saltValue="h7SDOmrdb6p+asAq/T4uJw==" spinCount="100000" sheet="1" objects="1" scenarios="1"/>
  <mergeCells count="3">
    <mergeCell ref="A1:P1"/>
    <mergeCell ref="B2:N2"/>
    <mergeCell ref="B25:O25"/>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8" location="CONTRATOS_1!A1" display="CONTRATOS_1"/>
    <hyperlink ref="A19" location="CONTRATOS_2!A1" display="CONTRATOS_2"/>
    <hyperlink ref="A20" location="CONTRATOS_3!A1" display="CONTRATOS_3"/>
    <hyperlink ref="A21" location="CONTRATOS_4!A1" display="CONTRATOS_4"/>
    <hyperlink ref="A22" location="IPC_1!A1" display="IPC_1"/>
    <hyperlink ref="A23" location="IPC_2!A1" display="IPC_2"/>
    <hyperlink ref="A24" location="IGIC!A1" display="B.F.C."/>
    <hyperlink ref="A25" location="PIB_2!A1" display="PIB_2"/>
    <hyperlink ref="A26" location="'AFILIADOS S.S._1'!A1" display="AFILIADOS S.S._1"/>
    <hyperlink ref="A27" location="AFILIADOS_S.S._2!A1" display="AFILIADOS S.S._2"/>
    <hyperlink ref="A29" location="EPA_1!A1" display="EPA_1"/>
    <hyperlink ref="A30" location="EPA_2!A1" display="EPA_2"/>
    <hyperlink ref="A17" location="ERTES!A1" display="ERTES"/>
    <hyperlink ref="A25" location="PIB!A1" display="PIB"/>
    <hyperlink ref="A28" location="'EMPRESAS S.S.'!A1" display="EMPRESAS S.S."/>
    <hyperlink ref="A8" location="CRUCEROS!A1" display="CRUCEROS"/>
  </hyperlinks>
  <pageMargins left="0.7" right="0.7" top="0.75" bottom="0.75" header="0.3" footer="0.3"/>
  <pageSetup paperSize="9" orientation="portrait" horizontalDpi="1200" verticalDpi="12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K31" sqref="K31"/>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99" t="s">
        <v>742</v>
      </c>
      <c r="B1" s="599"/>
      <c r="C1" s="599"/>
      <c r="D1" s="599"/>
      <c r="E1" s="599"/>
      <c r="F1" s="599"/>
      <c r="G1" s="599"/>
      <c r="H1" s="599"/>
      <c r="I1" s="599"/>
    </row>
    <row r="2" spans="1:22" ht="39" customHeight="1">
      <c r="A2" s="52" t="s">
        <v>87</v>
      </c>
      <c r="B2" s="53" t="s">
        <v>130</v>
      </c>
      <c r="C2" s="52" t="s">
        <v>100</v>
      </c>
      <c r="D2" s="53" t="s">
        <v>104</v>
      </c>
      <c r="E2" s="52" t="s">
        <v>102</v>
      </c>
      <c r="F2" s="53" t="s">
        <v>101</v>
      </c>
      <c r="G2" s="52" t="s">
        <v>103</v>
      </c>
      <c r="H2" s="53" t="s">
        <v>131</v>
      </c>
      <c r="I2" s="54" t="s">
        <v>132</v>
      </c>
      <c r="K2" s="311"/>
      <c r="L2" s="311"/>
      <c r="N2" s="311"/>
      <c r="O2" s="311"/>
      <c r="P2" s="311"/>
      <c r="Q2" s="311"/>
      <c r="R2" s="311"/>
    </row>
    <row r="3" spans="1:22">
      <c r="A3" s="176" t="s">
        <v>743</v>
      </c>
      <c r="B3" s="125">
        <v>5803</v>
      </c>
      <c r="C3" s="125">
        <v>1165</v>
      </c>
      <c r="D3" s="125">
        <v>2814</v>
      </c>
      <c r="E3" s="125">
        <v>6555</v>
      </c>
      <c r="F3" s="125">
        <v>12565</v>
      </c>
      <c r="G3" s="125">
        <v>11211</v>
      </c>
      <c r="H3" s="125">
        <v>34191</v>
      </c>
      <c r="I3" s="446">
        <f>SUM(B3:H3)</f>
        <v>74304</v>
      </c>
      <c r="K3" s="6"/>
      <c r="L3" s="6"/>
      <c r="M3" s="6"/>
      <c r="N3" s="6"/>
      <c r="O3" s="6"/>
      <c r="P3" s="6"/>
      <c r="Q3" s="6"/>
      <c r="R3" s="6"/>
    </row>
    <row r="4" spans="1:22">
      <c r="K4" s="6"/>
      <c r="L4" s="6"/>
      <c r="M4" s="6"/>
      <c r="N4" s="6"/>
      <c r="O4" s="6"/>
      <c r="P4" s="6"/>
      <c r="Q4" s="6"/>
      <c r="R4" s="6"/>
      <c r="S4" s="401"/>
      <c r="T4" s="401"/>
    </row>
    <row r="5" spans="1:22">
      <c r="J5" s="315"/>
      <c r="K5" s="125"/>
      <c r="L5" s="125"/>
      <c r="M5" s="125"/>
      <c r="N5" s="125"/>
      <c r="O5" s="125"/>
      <c r="P5" s="125"/>
      <c r="Q5" s="125"/>
      <c r="R5" s="125"/>
      <c r="S5" s="6"/>
      <c r="T5" s="6"/>
    </row>
    <row r="6" spans="1:22">
      <c r="J6" s="125"/>
      <c r="K6" s="125"/>
      <c r="L6" s="125"/>
      <c r="M6" s="125"/>
      <c r="N6" s="125"/>
      <c r="O6" s="125"/>
      <c r="P6" s="125"/>
      <c r="Q6" s="125"/>
      <c r="R6" s="6"/>
      <c r="S6" s="6"/>
    </row>
    <row r="7" spans="1:22">
      <c r="K7" s="6"/>
      <c r="L7" s="125"/>
      <c r="M7" s="125"/>
      <c r="N7" s="125"/>
      <c r="O7" s="125"/>
      <c r="P7" s="125"/>
      <c r="Q7" s="125"/>
      <c r="R7" s="125"/>
      <c r="S7" s="125"/>
      <c r="T7" s="382"/>
      <c r="U7" s="382"/>
      <c r="V7" s="382"/>
    </row>
    <row r="8" spans="1:22">
      <c r="K8" s="6"/>
      <c r="L8" s="6"/>
      <c r="M8" s="6"/>
      <c r="N8" s="6"/>
      <c r="O8" s="6"/>
      <c r="P8" s="6"/>
      <c r="Q8" s="6"/>
      <c r="R8" s="6"/>
      <c r="S8" s="431"/>
      <c r="T8" s="382"/>
      <c r="U8" s="311"/>
      <c r="V8" s="382"/>
    </row>
    <row r="9" spans="1:22">
      <c r="K9" s="6"/>
      <c r="L9" s="125"/>
      <c r="M9" s="125"/>
      <c r="N9" s="125"/>
      <c r="O9" s="125"/>
      <c r="P9" s="125"/>
      <c r="Q9" s="125"/>
      <c r="R9" s="125"/>
      <c r="S9" s="6"/>
      <c r="V9" s="382"/>
    </row>
    <row r="10" spans="1:22">
      <c r="G10" s="6"/>
      <c r="H10" s="6"/>
      <c r="I10" s="6"/>
      <c r="J10" s="6"/>
      <c r="L10" s="6"/>
      <c r="M10" s="6"/>
      <c r="N10" s="6"/>
      <c r="O10" s="6"/>
      <c r="P10" s="6"/>
      <c r="Q10" s="6"/>
      <c r="R10" s="6"/>
      <c r="S10" s="6"/>
    </row>
    <row r="11" spans="1:22">
      <c r="G11" s="6"/>
      <c r="H11" s="6"/>
      <c r="I11" s="6"/>
      <c r="J11" s="6"/>
      <c r="L11" s="6"/>
      <c r="M11" s="6"/>
      <c r="N11" s="6"/>
      <c r="O11" s="6"/>
      <c r="P11" s="6"/>
      <c r="Q11" s="6"/>
      <c r="R11" s="6"/>
      <c r="S11" s="6"/>
    </row>
    <row r="12" spans="1:22">
      <c r="J12" s="125"/>
      <c r="L12" s="6"/>
      <c r="M12" s="374"/>
      <c r="N12" s="374"/>
      <c r="O12" s="374"/>
      <c r="P12" s="374"/>
      <c r="Q12" s="374"/>
      <c r="R12" s="374"/>
      <c r="S12" s="374"/>
      <c r="T12" s="374"/>
    </row>
    <row r="13" spans="1:22">
      <c r="M13" s="6"/>
      <c r="N13" s="6"/>
      <c r="O13" s="6"/>
      <c r="P13" s="6"/>
      <c r="Q13" s="6"/>
      <c r="R13" s="6"/>
      <c r="S13" s="6"/>
      <c r="T13" s="6"/>
    </row>
    <row r="14" spans="1:22">
      <c r="M14" s="6"/>
    </row>
    <row r="15" spans="1:22">
      <c r="M15" s="6"/>
    </row>
    <row r="16" spans="1:22">
      <c r="N16" s="6"/>
    </row>
    <row r="26" spans="1:2">
      <c r="A26" s="32" t="s">
        <v>96</v>
      </c>
      <c r="B26" s="32" t="s">
        <v>97</v>
      </c>
    </row>
    <row r="27" spans="1:2">
      <c r="A27" s="32" t="s">
        <v>98</v>
      </c>
      <c r="B27" s="32" t="s">
        <v>40</v>
      </c>
    </row>
  </sheetData>
  <sheetProtection algorithmName="SHA-512" hashValue="b8vz31VL2H/3DqZO5EY/2lhKdvL3M5HpnZZJIJYc6DkXtAokgp6DoAvrbKCMOzNT1RI15v4qNxWIPUcq/Tj31g==" saltValue="petTVfUsZ89xkkvPboQmRQ==" spinCount="100000" sheet="1" objects="1" scenarios="1"/>
  <mergeCells count="1">
    <mergeCell ref="A1:I1"/>
  </mergeCells>
  <pageMargins left="0.7" right="0.7" top="0.75" bottom="0.75" header="0.3" footer="0.3"/>
  <pageSetup paperSize="9" orientation="portrait" horizontalDpi="1200" verticalDpi="12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A40" sqref="A40:A41"/>
    </sheetView>
  </sheetViews>
  <sheetFormatPr baseColWidth="10" defaultRowHeight="15"/>
  <cols>
    <col min="1" max="1" width="29.28515625" style="549" bestFit="1" customWidth="1"/>
    <col min="2" max="3" width="11.42578125" style="549"/>
    <col min="4" max="4" width="13.5703125" style="549" customWidth="1"/>
    <col min="5" max="5" width="15.140625" style="549" customWidth="1"/>
    <col min="6" max="6" width="13.5703125" style="549" bestFit="1" customWidth="1"/>
    <col min="7" max="13" width="12.7109375" style="549" customWidth="1"/>
    <col min="14" max="14" width="11.42578125" style="549"/>
    <col min="15" max="15" width="12.5703125" style="549" customWidth="1"/>
    <col min="16" max="16" width="12.42578125" style="549" customWidth="1"/>
    <col min="17" max="16384" width="11.42578125" style="549"/>
  </cols>
  <sheetData>
    <row r="1" spans="1:26" ht="25.5" customHeight="1">
      <c r="A1" s="598" t="s">
        <v>394</v>
      </c>
      <c r="B1" s="598"/>
      <c r="C1" s="598"/>
      <c r="D1" s="598"/>
      <c r="E1" s="598"/>
      <c r="F1" s="598"/>
      <c r="G1" s="598"/>
      <c r="H1" s="598"/>
      <c r="I1" s="598"/>
      <c r="J1" s="598"/>
      <c r="K1" s="598"/>
      <c r="L1" s="598"/>
      <c r="M1" s="598"/>
      <c r="N1" s="598"/>
      <c r="O1" s="598"/>
      <c r="P1" s="598"/>
    </row>
    <row r="2" spans="1:26" ht="31.5" customHeight="1" thickBot="1">
      <c r="A2" s="34" t="s">
        <v>99</v>
      </c>
      <c r="B2" s="35" t="s">
        <v>133</v>
      </c>
      <c r="C2" s="35" t="s">
        <v>717</v>
      </c>
      <c r="D2" s="35" t="s">
        <v>718</v>
      </c>
      <c r="E2" s="35" t="s">
        <v>719</v>
      </c>
      <c r="F2" s="35" t="s">
        <v>720</v>
      </c>
      <c r="G2" s="35" t="s">
        <v>157</v>
      </c>
      <c r="H2" s="35" t="s">
        <v>721</v>
      </c>
      <c r="I2" s="35" t="s">
        <v>722</v>
      </c>
      <c r="J2" s="35" t="s">
        <v>723</v>
      </c>
      <c r="K2" s="35" t="s">
        <v>724</v>
      </c>
      <c r="L2" s="35" t="s">
        <v>725</v>
      </c>
      <c r="M2" s="35" t="s">
        <v>726</v>
      </c>
      <c r="N2" s="36" t="s">
        <v>655</v>
      </c>
      <c r="O2" s="34" t="s">
        <v>626</v>
      </c>
      <c r="P2" s="35" t="s">
        <v>656</v>
      </c>
    </row>
    <row r="3" spans="1:26">
      <c r="A3" s="33"/>
      <c r="B3" s="60"/>
      <c r="C3" s="60"/>
      <c r="D3" s="60"/>
      <c r="E3" s="60"/>
      <c r="F3" s="60"/>
      <c r="G3" s="60"/>
      <c r="H3" s="60"/>
      <c r="I3" s="60"/>
      <c r="J3" s="60"/>
      <c r="K3" s="60"/>
      <c r="L3" s="60"/>
      <c r="M3" s="60"/>
      <c r="N3" s="59"/>
      <c r="O3" s="58"/>
      <c r="P3" s="37"/>
    </row>
    <row r="4" spans="1:26">
      <c r="A4" s="553" t="s">
        <v>107</v>
      </c>
      <c r="B4" s="40">
        <v>9</v>
      </c>
      <c r="C4" s="40">
        <v>1760</v>
      </c>
      <c r="D4" s="40">
        <v>1458</v>
      </c>
      <c r="E4" s="40">
        <v>302</v>
      </c>
      <c r="F4" s="40">
        <v>434</v>
      </c>
      <c r="G4" s="40">
        <v>71</v>
      </c>
      <c r="H4" s="40">
        <v>363</v>
      </c>
      <c r="I4" s="40">
        <v>169</v>
      </c>
      <c r="J4" s="40">
        <v>67</v>
      </c>
      <c r="K4" s="40">
        <v>31</v>
      </c>
      <c r="L4" s="40">
        <v>56</v>
      </c>
      <c r="M4" s="40">
        <v>15</v>
      </c>
      <c r="N4" s="44">
        <v>2372</v>
      </c>
      <c r="O4" s="40">
        <v>3148</v>
      </c>
      <c r="P4" s="57">
        <f t="shared" ref="P4:P34" si="0">N4*100/O4-100</f>
        <v>-24.650571791613729</v>
      </c>
      <c r="V4" s="6"/>
      <c r="Z4" s="6"/>
    </row>
    <row r="5" spans="1:26">
      <c r="A5" s="553" t="s">
        <v>108</v>
      </c>
      <c r="B5" s="40">
        <v>0</v>
      </c>
      <c r="C5" s="40">
        <v>222</v>
      </c>
      <c r="D5" s="40">
        <v>181</v>
      </c>
      <c r="E5" s="40">
        <v>41</v>
      </c>
      <c r="F5" s="40">
        <v>187</v>
      </c>
      <c r="G5" s="40">
        <v>33</v>
      </c>
      <c r="H5" s="40">
        <v>154</v>
      </c>
      <c r="I5" s="40">
        <v>73</v>
      </c>
      <c r="J5" s="40">
        <v>43</v>
      </c>
      <c r="K5" s="40">
        <v>10</v>
      </c>
      <c r="L5" s="40">
        <v>16</v>
      </c>
      <c r="M5" s="40">
        <v>4</v>
      </c>
      <c r="N5" s="44">
        <v>482</v>
      </c>
      <c r="O5" s="40">
        <v>499</v>
      </c>
      <c r="P5" s="57">
        <f t="shared" si="0"/>
        <v>-3.4068136272545075</v>
      </c>
    </row>
    <row r="6" spans="1:26">
      <c r="A6" s="553" t="s">
        <v>109</v>
      </c>
      <c r="B6" s="40">
        <v>0</v>
      </c>
      <c r="C6" s="40">
        <v>402</v>
      </c>
      <c r="D6" s="40">
        <v>299</v>
      </c>
      <c r="E6" s="40">
        <v>103</v>
      </c>
      <c r="F6" s="40">
        <v>213</v>
      </c>
      <c r="G6" s="40">
        <v>39</v>
      </c>
      <c r="H6" s="40">
        <v>174</v>
      </c>
      <c r="I6" s="40">
        <v>56</v>
      </c>
      <c r="J6" s="40">
        <v>33</v>
      </c>
      <c r="K6" s="40">
        <v>8</v>
      </c>
      <c r="L6" s="40">
        <v>12</v>
      </c>
      <c r="M6" s="40">
        <v>3</v>
      </c>
      <c r="N6" s="44">
        <v>671</v>
      </c>
      <c r="O6" s="40">
        <v>705</v>
      </c>
      <c r="P6" s="57">
        <f t="shared" si="0"/>
        <v>-4.8226950354609954</v>
      </c>
    </row>
    <row r="7" spans="1:26">
      <c r="A7" s="553" t="s">
        <v>110</v>
      </c>
      <c r="B7" s="40">
        <v>4</v>
      </c>
      <c r="C7" s="40">
        <v>4624</v>
      </c>
      <c r="D7" s="40">
        <v>3764</v>
      </c>
      <c r="E7" s="40">
        <v>860</v>
      </c>
      <c r="F7" s="40">
        <v>971</v>
      </c>
      <c r="G7" s="40">
        <v>164</v>
      </c>
      <c r="H7" s="40">
        <v>807</v>
      </c>
      <c r="I7" s="40">
        <v>334</v>
      </c>
      <c r="J7" s="40">
        <v>154</v>
      </c>
      <c r="K7" s="40">
        <v>71</v>
      </c>
      <c r="L7" s="40">
        <v>94</v>
      </c>
      <c r="M7" s="40">
        <v>15</v>
      </c>
      <c r="N7" s="44">
        <v>5933</v>
      </c>
      <c r="O7" s="40">
        <v>7444</v>
      </c>
      <c r="P7" s="57">
        <f t="shared" si="0"/>
        <v>-20.298226759806553</v>
      </c>
      <c r="V7" s="6"/>
      <c r="W7" s="6"/>
      <c r="Z7" s="6"/>
    </row>
    <row r="8" spans="1:26">
      <c r="A8" s="553" t="s">
        <v>708</v>
      </c>
      <c r="B8" s="40">
        <v>1</v>
      </c>
      <c r="C8" s="40">
        <v>184</v>
      </c>
      <c r="D8" s="40">
        <v>126</v>
      </c>
      <c r="E8" s="40">
        <v>58</v>
      </c>
      <c r="F8" s="40">
        <v>156</v>
      </c>
      <c r="G8" s="40">
        <v>35</v>
      </c>
      <c r="H8" s="40">
        <v>121</v>
      </c>
      <c r="I8" s="40">
        <v>45</v>
      </c>
      <c r="J8" s="40">
        <v>23</v>
      </c>
      <c r="K8" s="40">
        <v>9</v>
      </c>
      <c r="L8" s="40">
        <v>13</v>
      </c>
      <c r="M8" s="40">
        <v>0</v>
      </c>
      <c r="N8" s="44">
        <v>386</v>
      </c>
      <c r="O8" s="40">
        <v>487</v>
      </c>
      <c r="P8" s="57">
        <f t="shared" si="0"/>
        <v>-20.739219712525667</v>
      </c>
    </row>
    <row r="9" spans="1:26">
      <c r="A9" s="553" t="s">
        <v>111</v>
      </c>
      <c r="B9" s="40">
        <v>0</v>
      </c>
      <c r="C9" s="40">
        <v>956</v>
      </c>
      <c r="D9" s="40">
        <v>753</v>
      </c>
      <c r="E9" s="40">
        <v>203</v>
      </c>
      <c r="F9" s="40">
        <v>784</v>
      </c>
      <c r="G9" s="40">
        <v>133</v>
      </c>
      <c r="H9" s="40">
        <v>651</v>
      </c>
      <c r="I9" s="40">
        <v>324</v>
      </c>
      <c r="J9" s="40">
        <v>155</v>
      </c>
      <c r="K9" s="40">
        <v>50</v>
      </c>
      <c r="L9" s="40">
        <v>97</v>
      </c>
      <c r="M9" s="40">
        <v>22</v>
      </c>
      <c r="N9" s="44">
        <v>2064</v>
      </c>
      <c r="O9" s="40">
        <v>2270</v>
      </c>
      <c r="P9" s="57">
        <f t="shared" si="0"/>
        <v>-9.0748898678414065</v>
      </c>
      <c r="V9" s="6"/>
      <c r="W9" s="6"/>
      <c r="Z9" s="6"/>
    </row>
    <row r="10" spans="1:26">
      <c r="A10" s="553" t="s">
        <v>112</v>
      </c>
      <c r="B10" s="40">
        <v>0</v>
      </c>
      <c r="C10" s="40">
        <v>110</v>
      </c>
      <c r="D10" s="40">
        <v>86</v>
      </c>
      <c r="E10" s="40">
        <v>24</v>
      </c>
      <c r="F10" s="40">
        <v>90</v>
      </c>
      <c r="G10" s="40">
        <v>19</v>
      </c>
      <c r="H10" s="40">
        <v>71</v>
      </c>
      <c r="I10" s="40">
        <v>31</v>
      </c>
      <c r="J10" s="40">
        <v>17</v>
      </c>
      <c r="K10" s="40">
        <v>8</v>
      </c>
      <c r="L10" s="40">
        <v>6</v>
      </c>
      <c r="M10" s="40">
        <v>0</v>
      </c>
      <c r="N10" s="44">
        <v>231</v>
      </c>
      <c r="O10" s="40">
        <v>259</v>
      </c>
      <c r="P10" s="57">
        <f t="shared" si="0"/>
        <v>-10.810810810810807</v>
      </c>
      <c r="Z10" s="6"/>
    </row>
    <row r="11" spans="1:26">
      <c r="A11" s="553" t="s">
        <v>113</v>
      </c>
      <c r="B11" s="40">
        <v>0</v>
      </c>
      <c r="C11" s="40">
        <v>200</v>
      </c>
      <c r="D11" s="40">
        <v>142</v>
      </c>
      <c r="E11" s="40">
        <v>58</v>
      </c>
      <c r="F11" s="40">
        <v>163</v>
      </c>
      <c r="G11" s="40">
        <v>34</v>
      </c>
      <c r="H11" s="40">
        <v>129</v>
      </c>
      <c r="I11" s="40">
        <v>32</v>
      </c>
      <c r="J11" s="40">
        <v>26</v>
      </c>
      <c r="K11" s="40">
        <v>4</v>
      </c>
      <c r="L11" s="40">
        <v>2</v>
      </c>
      <c r="M11" s="40">
        <v>0</v>
      </c>
      <c r="N11" s="44">
        <v>395</v>
      </c>
      <c r="O11" s="40">
        <v>509</v>
      </c>
      <c r="P11" s="57">
        <f t="shared" si="0"/>
        <v>-22.396856581532418</v>
      </c>
    </row>
    <row r="12" spans="1:26">
      <c r="A12" s="553" t="s">
        <v>709</v>
      </c>
      <c r="B12" s="40">
        <v>7</v>
      </c>
      <c r="C12" s="40">
        <v>2878</v>
      </c>
      <c r="D12" s="40">
        <v>2368</v>
      </c>
      <c r="E12" s="40">
        <v>510</v>
      </c>
      <c r="F12" s="40">
        <v>790</v>
      </c>
      <c r="G12" s="40">
        <v>124</v>
      </c>
      <c r="H12" s="40">
        <v>666</v>
      </c>
      <c r="I12" s="40">
        <v>295</v>
      </c>
      <c r="J12" s="40">
        <v>120</v>
      </c>
      <c r="K12" s="40">
        <v>59</v>
      </c>
      <c r="L12" s="40">
        <v>96</v>
      </c>
      <c r="M12" s="40">
        <v>20</v>
      </c>
      <c r="N12" s="44">
        <v>3970</v>
      </c>
      <c r="O12" s="40">
        <v>4800</v>
      </c>
      <c r="P12" s="57">
        <f t="shared" si="0"/>
        <v>-17.291666666666671</v>
      </c>
    </row>
    <row r="13" spans="1:26">
      <c r="A13" s="553" t="s">
        <v>114</v>
      </c>
      <c r="B13" s="40">
        <v>0</v>
      </c>
      <c r="C13" s="40">
        <v>219</v>
      </c>
      <c r="D13" s="40">
        <v>158</v>
      </c>
      <c r="E13" s="40">
        <v>61</v>
      </c>
      <c r="F13" s="40">
        <v>189</v>
      </c>
      <c r="G13" s="40">
        <v>43</v>
      </c>
      <c r="H13" s="40">
        <v>146</v>
      </c>
      <c r="I13" s="40">
        <v>71</v>
      </c>
      <c r="J13" s="40">
        <v>50</v>
      </c>
      <c r="K13" s="40">
        <v>8</v>
      </c>
      <c r="L13" s="40">
        <v>10</v>
      </c>
      <c r="M13" s="40">
        <v>3</v>
      </c>
      <c r="N13" s="44">
        <v>479</v>
      </c>
      <c r="O13" s="40">
        <v>560</v>
      </c>
      <c r="P13" s="57">
        <f t="shared" si="0"/>
        <v>-14.464285714285708</v>
      </c>
    </row>
    <row r="14" spans="1:26">
      <c r="A14" s="553" t="s">
        <v>115</v>
      </c>
      <c r="B14" s="40">
        <v>5</v>
      </c>
      <c r="C14" s="40">
        <v>949</v>
      </c>
      <c r="D14" s="40">
        <v>689</v>
      </c>
      <c r="E14" s="40">
        <v>260</v>
      </c>
      <c r="F14" s="40">
        <v>296</v>
      </c>
      <c r="G14" s="40">
        <v>47</v>
      </c>
      <c r="H14" s="40">
        <v>249</v>
      </c>
      <c r="I14" s="40">
        <v>100</v>
      </c>
      <c r="J14" s="40">
        <v>49</v>
      </c>
      <c r="K14" s="40">
        <v>19</v>
      </c>
      <c r="L14" s="40">
        <v>26</v>
      </c>
      <c r="M14" s="40">
        <v>6</v>
      </c>
      <c r="N14" s="44">
        <v>1350</v>
      </c>
      <c r="O14" s="40">
        <v>1687</v>
      </c>
      <c r="P14" s="57">
        <f t="shared" si="0"/>
        <v>-19.97628927089508</v>
      </c>
    </row>
    <row r="15" spans="1:26">
      <c r="A15" s="553" t="s">
        <v>710</v>
      </c>
      <c r="B15" s="40">
        <v>0</v>
      </c>
      <c r="C15" s="40">
        <v>945</v>
      </c>
      <c r="D15" s="40">
        <v>749</v>
      </c>
      <c r="E15" s="40">
        <v>196</v>
      </c>
      <c r="F15" s="40">
        <v>695</v>
      </c>
      <c r="G15" s="40">
        <v>128</v>
      </c>
      <c r="H15" s="40">
        <v>567</v>
      </c>
      <c r="I15" s="40">
        <v>272</v>
      </c>
      <c r="J15" s="40">
        <v>148</v>
      </c>
      <c r="K15" s="40">
        <v>42</v>
      </c>
      <c r="L15" s="40">
        <v>67</v>
      </c>
      <c r="M15" s="40">
        <v>15</v>
      </c>
      <c r="N15" s="44">
        <v>1912</v>
      </c>
      <c r="O15" s="40">
        <v>2121</v>
      </c>
      <c r="P15" s="57">
        <f t="shared" si="0"/>
        <v>-9.8538425271098475</v>
      </c>
      <c r="V15" s="6"/>
      <c r="W15" s="6"/>
      <c r="Z15" s="6"/>
    </row>
    <row r="16" spans="1:26">
      <c r="A16" s="553" t="s">
        <v>116</v>
      </c>
      <c r="B16" s="40">
        <v>1</v>
      </c>
      <c r="C16" s="40">
        <v>1273</v>
      </c>
      <c r="D16" s="40">
        <v>859</v>
      </c>
      <c r="E16" s="40">
        <v>414</v>
      </c>
      <c r="F16" s="40">
        <v>820</v>
      </c>
      <c r="G16" s="40">
        <v>166</v>
      </c>
      <c r="H16" s="40">
        <v>654</v>
      </c>
      <c r="I16" s="40">
        <v>322</v>
      </c>
      <c r="J16" s="40">
        <v>192</v>
      </c>
      <c r="K16" s="40">
        <v>38</v>
      </c>
      <c r="L16" s="40">
        <v>69</v>
      </c>
      <c r="M16" s="40">
        <v>23</v>
      </c>
      <c r="N16" s="44">
        <v>2416</v>
      </c>
      <c r="O16" s="40">
        <v>2730</v>
      </c>
      <c r="P16" s="57">
        <f t="shared" si="0"/>
        <v>-11.501831501831504</v>
      </c>
      <c r="V16" s="6"/>
      <c r="Z16" s="6"/>
    </row>
    <row r="17" spans="1:27">
      <c r="A17" s="553" t="s">
        <v>711</v>
      </c>
      <c r="B17" s="40">
        <v>10</v>
      </c>
      <c r="C17" s="40">
        <v>6872</v>
      </c>
      <c r="D17" s="40">
        <v>4495</v>
      </c>
      <c r="E17" s="40">
        <v>2377</v>
      </c>
      <c r="F17" s="40">
        <v>5703</v>
      </c>
      <c r="G17" s="40">
        <v>781</v>
      </c>
      <c r="H17" s="40">
        <v>4922</v>
      </c>
      <c r="I17" s="40">
        <v>2335</v>
      </c>
      <c r="J17" s="40">
        <v>1042</v>
      </c>
      <c r="K17" s="40">
        <v>304</v>
      </c>
      <c r="L17" s="40">
        <v>769</v>
      </c>
      <c r="M17" s="40">
        <v>220</v>
      </c>
      <c r="N17" s="44">
        <v>14920</v>
      </c>
      <c r="O17" s="40">
        <v>15810</v>
      </c>
      <c r="P17" s="57">
        <f t="shared" si="0"/>
        <v>-5.629348513598984</v>
      </c>
      <c r="V17" s="6"/>
      <c r="Z17" s="6"/>
    </row>
    <row r="18" spans="1:27">
      <c r="A18" s="553" t="s">
        <v>712</v>
      </c>
      <c r="B18" s="40">
        <v>2</v>
      </c>
      <c r="C18" s="40">
        <v>376</v>
      </c>
      <c r="D18" s="40">
        <v>274</v>
      </c>
      <c r="E18" s="40">
        <v>102</v>
      </c>
      <c r="F18" s="40">
        <v>364</v>
      </c>
      <c r="G18" s="40">
        <v>53</v>
      </c>
      <c r="H18" s="40">
        <v>311</v>
      </c>
      <c r="I18" s="40">
        <v>110</v>
      </c>
      <c r="J18" s="40">
        <v>54</v>
      </c>
      <c r="K18" s="40">
        <v>21</v>
      </c>
      <c r="L18" s="40">
        <v>32</v>
      </c>
      <c r="M18" s="40">
        <v>3</v>
      </c>
      <c r="N18" s="44">
        <v>852</v>
      </c>
      <c r="O18" s="40">
        <v>987</v>
      </c>
      <c r="P18" s="57">
        <f t="shared" si="0"/>
        <v>-13.677811550151972</v>
      </c>
      <c r="V18" s="6"/>
      <c r="W18" s="6"/>
      <c r="Z18" s="6"/>
    </row>
    <row r="19" spans="1:27">
      <c r="A19" s="553" t="s">
        <v>117</v>
      </c>
      <c r="B19" s="40">
        <v>2</v>
      </c>
      <c r="C19" s="40">
        <v>1924</v>
      </c>
      <c r="D19" s="40">
        <v>864</v>
      </c>
      <c r="E19" s="40">
        <v>1060</v>
      </c>
      <c r="F19" s="40">
        <v>1461</v>
      </c>
      <c r="G19" s="40">
        <v>244</v>
      </c>
      <c r="H19" s="40">
        <v>1217</v>
      </c>
      <c r="I19" s="40">
        <v>584</v>
      </c>
      <c r="J19" s="40">
        <v>304</v>
      </c>
      <c r="K19" s="40">
        <v>74</v>
      </c>
      <c r="L19" s="40">
        <v>179</v>
      </c>
      <c r="M19" s="40">
        <v>27</v>
      </c>
      <c r="N19" s="44">
        <v>3971</v>
      </c>
      <c r="O19" s="40">
        <v>4141</v>
      </c>
      <c r="P19" s="57">
        <f t="shared" si="0"/>
        <v>-4.1052885776382482</v>
      </c>
    </row>
    <row r="20" spans="1:27">
      <c r="A20" s="553" t="s">
        <v>118</v>
      </c>
      <c r="B20" s="40">
        <v>3</v>
      </c>
      <c r="C20" s="40">
        <v>1432</v>
      </c>
      <c r="D20" s="40">
        <v>1027</v>
      </c>
      <c r="E20" s="40">
        <v>405</v>
      </c>
      <c r="F20" s="40">
        <v>1064</v>
      </c>
      <c r="G20" s="40">
        <v>145</v>
      </c>
      <c r="H20" s="40">
        <v>919</v>
      </c>
      <c r="I20" s="40">
        <v>347</v>
      </c>
      <c r="J20" s="40">
        <v>143</v>
      </c>
      <c r="K20" s="40">
        <v>44</v>
      </c>
      <c r="L20" s="40">
        <v>138</v>
      </c>
      <c r="M20" s="40">
        <v>22</v>
      </c>
      <c r="N20" s="44">
        <v>2846</v>
      </c>
      <c r="O20" s="40">
        <v>3029</v>
      </c>
      <c r="P20" s="57">
        <f t="shared" si="0"/>
        <v>-6.0415978870914557</v>
      </c>
      <c r="V20" s="6"/>
      <c r="W20" s="6"/>
      <c r="X20" s="6"/>
      <c r="Y20" s="6"/>
      <c r="Z20" s="6"/>
    </row>
    <row r="21" spans="1:27">
      <c r="A21" s="553" t="s">
        <v>119</v>
      </c>
      <c r="B21" s="40">
        <v>2</v>
      </c>
      <c r="C21" s="40">
        <v>1903</v>
      </c>
      <c r="D21" s="40">
        <v>877</v>
      </c>
      <c r="E21" s="40">
        <v>1026</v>
      </c>
      <c r="F21" s="40">
        <v>1450</v>
      </c>
      <c r="G21" s="40">
        <v>219</v>
      </c>
      <c r="H21" s="40">
        <v>1231</v>
      </c>
      <c r="I21" s="40">
        <v>465</v>
      </c>
      <c r="J21" s="40">
        <v>268</v>
      </c>
      <c r="K21" s="40">
        <v>50</v>
      </c>
      <c r="L21" s="40">
        <v>114</v>
      </c>
      <c r="M21" s="40">
        <v>33</v>
      </c>
      <c r="N21" s="44">
        <v>3820</v>
      </c>
      <c r="O21" s="40">
        <v>4014</v>
      </c>
      <c r="P21" s="57">
        <f t="shared" si="0"/>
        <v>-4.8330842052815086</v>
      </c>
      <c r="Z21" s="6"/>
    </row>
    <row r="22" spans="1:27">
      <c r="A22" s="553" t="s">
        <v>120</v>
      </c>
      <c r="B22" s="40">
        <v>1</v>
      </c>
      <c r="C22" s="40">
        <v>521</v>
      </c>
      <c r="D22" s="40">
        <v>333</v>
      </c>
      <c r="E22" s="40">
        <v>188</v>
      </c>
      <c r="F22" s="40">
        <v>446</v>
      </c>
      <c r="G22" s="40">
        <v>82</v>
      </c>
      <c r="H22" s="40">
        <v>364</v>
      </c>
      <c r="I22" s="40">
        <v>202</v>
      </c>
      <c r="J22" s="40">
        <v>89</v>
      </c>
      <c r="K22" s="40">
        <v>31</v>
      </c>
      <c r="L22" s="40">
        <v>70</v>
      </c>
      <c r="M22" s="40">
        <v>12</v>
      </c>
      <c r="N22" s="44">
        <v>1170</v>
      </c>
      <c r="O22" s="40">
        <v>1230</v>
      </c>
      <c r="P22" s="57">
        <f t="shared" si="0"/>
        <v>-4.8780487804878021</v>
      </c>
      <c r="V22" s="6"/>
      <c r="W22" s="6"/>
      <c r="Z22" s="6"/>
    </row>
    <row r="23" spans="1:27">
      <c r="A23" s="553" t="s">
        <v>121</v>
      </c>
      <c r="B23" s="40">
        <v>0</v>
      </c>
      <c r="C23" s="40">
        <v>196</v>
      </c>
      <c r="D23" s="40">
        <v>119</v>
      </c>
      <c r="E23" s="40">
        <v>77</v>
      </c>
      <c r="F23" s="40">
        <v>175</v>
      </c>
      <c r="G23" s="40">
        <v>40</v>
      </c>
      <c r="H23" s="40">
        <v>135</v>
      </c>
      <c r="I23" s="40">
        <v>51</v>
      </c>
      <c r="J23" s="40">
        <v>31</v>
      </c>
      <c r="K23" s="40">
        <v>4</v>
      </c>
      <c r="L23" s="40">
        <v>13</v>
      </c>
      <c r="M23" s="40">
        <v>3</v>
      </c>
      <c r="N23" s="44">
        <v>422</v>
      </c>
      <c r="O23" s="40">
        <v>474</v>
      </c>
      <c r="P23" s="57">
        <f t="shared" si="0"/>
        <v>-10.970464135021103</v>
      </c>
      <c r="Z23" s="6"/>
    </row>
    <row r="24" spans="1:27">
      <c r="A24" s="553" t="s">
        <v>122</v>
      </c>
      <c r="B24" s="40">
        <v>1</v>
      </c>
      <c r="C24" s="40">
        <v>827</v>
      </c>
      <c r="D24" s="40">
        <v>694</v>
      </c>
      <c r="E24" s="40">
        <v>133</v>
      </c>
      <c r="F24" s="40">
        <v>228</v>
      </c>
      <c r="G24" s="40">
        <v>32</v>
      </c>
      <c r="H24" s="40">
        <v>196</v>
      </c>
      <c r="I24" s="40">
        <v>110</v>
      </c>
      <c r="J24" s="40">
        <v>47</v>
      </c>
      <c r="K24" s="40">
        <v>15</v>
      </c>
      <c r="L24" s="40">
        <v>43</v>
      </c>
      <c r="M24" s="40">
        <v>5</v>
      </c>
      <c r="N24" s="44">
        <v>1166</v>
      </c>
      <c r="O24" s="40">
        <v>1349</v>
      </c>
      <c r="P24" s="57">
        <f t="shared" si="0"/>
        <v>-13.565604151223127</v>
      </c>
      <c r="V24" s="6"/>
      <c r="W24" s="6"/>
      <c r="Z24" s="6"/>
    </row>
    <row r="25" spans="1:27">
      <c r="A25" s="553" t="s">
        <v>123</v>
      </c>
      <c r="B25" s="40">
        <v>13</v>
      </c>
      <c r="C25" s="40">
        <v>9975</v>
      </c>
      <c r="D25" s="40">
        <v>7238</v>
      </c>
      <c r="E25" s="40">
        <v>2737</v>
      </c>
      <c r="F25" s="40">
        <v>7277</v>
      </c>
      <c r="G25" s="40">
        <v>1006</v>
      </c>
      <c r="H25" s="40">
        <v>6271</v>
      </c>
      <c r="I25" s="40">
        <v>2941</v>
      </c>
      <c r="J25" s="40">
        <v>1314</v>
      </c>
      <c r="K25" s="40">
        <v>450</v>
      </c>
      <c r="L25" s="40">
        <v>996</v>
      </c>
      <c r="M25" s="40">
        <v>181</v>
      </c>
      <c r="N25" s="44">
        <v>20206</v>
      </c>
      <c r="O25" s="40">
        <v>20889</v>
      </c>
      <c r="P25" s="57">
        <f t="shared" si="0"/>
        <v>-3.2696634592369236</v>
      </c>
      <c r="W25" s="6"/>
      <c r="AA25" s="6"/>
    </row>
    <row r="26" spans="1:27">
      <c r="A26" s="553" t="s">
        <v>124</v>
      </c>
      <c r="B26" s="40">
        <v>2</v>
      </c>
      <c r="C26" s="40">
        <v>719</v>
      </c>
      <c r="D26" s="40">
        <v>331</v>
      </c>
      <c r="E26" s="40">
        <v>388</v>
      </c>
      <c r="F26" s="40">
        <v>549</v>
      </c>
      <c r="G26" s="40">
        <v>92</v>
      </c>
      <c r="H26" s="40">
        <v>457</v>
      </c>
      <c r="I26" s="40">
        <v>224</v>
      </c>
      <c r="J26" s="40">
        <v>110</v>
      </c>
      <c r="K26" s="40">
        <v>30</v>
      </c>
      <c r="L26" s="40">
        <v>66</v>
      </c>
      <c r="M26" s="40">
        <v>18</v>
      </c>
      <c r="N26" s="44">
        <v>1494</v>
      </c>
      <c r="O26" s="40">
        <v>1595</v>
      </c>
      <c r="P26" s="57">
        <f t="shared" si="0"/>
        <v>-6.3322884012539191</v>
      </c>
      <c r="V26" s="6"/>
      <c r="W26" s="6"/>
      <c r="Z26" s="6"/>
    </row>
    <row r="27" spans="1:27">
      <c r="A27" s="553" t="s">
        <v>125</v>
      </c>
      <c r="B27" s="40">
        <v>2</v>
      </c>
      <c r="C27" s="40">
        <v>391</v>
      </c>
      <c r="D27" s="40">
        <v>294</v>
      </c>
      <c r="E27" s="40">
        <v>97</v>
      </c>
      <c r="F27" s="40">
        <v>102</v>
      </c>
      <c r="G27" s="40">
        <v>15</v>
      </c>
      <c r="H27" s="40">
        <v>87</v>
      </c>
      <c r="I27" s="40">
        <v>35</v>
      </c>
      <c r="J27" s="40">
        <v>16</v>
      </c>
      <c r="K27" s="40">
        <v>7</v>
      </c>
      <c r="L27" s="40">
        <v>8</v>
      </c>
      <c r="M27" s="40">
        <v>4</v>
      </c>
      <c r="N27" s="44">
        <v>530</v>
      </c>
      <c r="O27" s="40">
        <v>643</v>
      </c>
      <c r="P27" s="57">
        <f t="shared" si="0"/>
        <v>-17.573872472783819</v>
      </c>
    </row>
    <row r="28" spans="1:27">
      <c r="A28" s="553" t="s">
        <v>713</v>
      </c>
      <c r="B28" s="40">
        <v>0</v>
      </c>
      <c r="C28" s="40">
        <v>347</v>
      </c>
      <c r="D28" s="40">
        <v>233</v>
      </c>
      <c r="E28" s="40">
        <v>114</v>
      </c>
      <c r="F28" s="40">
        <v>339</v>
      </c>
      <c r="G28" s="40">
        <v>48</v>
      </c>
      <c r="H28" s="40">
        <v>291</v>
      </c>
      <c r="I28" s="40">
        <v>94</v>
      </c>
      <c r="J28" s="40">
        <v>47</v>
      </c>
      <c r="K28" s="40">
        <v>12</v>
      </c>
      <c r="L28" s="40">
        <v>30</v>
      </c>
      <c r="M28" s="40">
        <v>5</v>
      </c>
      <c r="N28" s="44">
        <v>780</v>
      </c>
      <c r="O28" s="40">
        <v>858</v>
      </c>
      <c r="P28" s="57">
        <f t="shared" si="0"/>
        <v>-9.0909090909090935</v>
      </c>
      <c r="V28" s="6"/>
      <c r="W28" s="6"/>
      <c r="X28" s="6"/>
      <c r="Z28" s="6"/>
      <c r="AA28" s="6"/>
    </row>
    <row r="29" spans="1:27">
      <c r="A29" s="553" t="s">
        <v>126</v>
      </c>
      <c r="B29" s="40">
        <v>0</v>
      </c>
      <c r="C29" s="40">
        <v>224</v>
      </c>
      <c r="D29" s="40">
        <v>164</v>
      </c>
      <c r="E29" s="40">
        <v>60</v>
      </c>
      <c r="F29" s="40">
        <v>160</v>
      </c>
      <c r="G29" s="40">
        <v>26</v>
      </c>
      <c r="H29" s="40">
        <v>134</v>
      </c>
      <c r="I29" s="40">
        <v>36</v>
      </c>
      <c r="J29" s="40">
        <v>21</v>
      </c>
      <c r="K29" s="40">
        <v>5</v>
      </c>
      <c r="L29" s="40">
        <v>7</v>
      </c>
      <c r="M29" s="40">
        <v>3</v>
      </c>
      <c r="N29" s="44">
        <v>420</v>
      </c>
      <c r="O29" s="40">
        <v>500</v>
      </c>
      <c r="P29" s="57">
        <f t="shared" si="0"/>
        <v>-16</v>
      </c>
      <c r="V29" s="6"/>
      <c r="W29" s="6"/>
      <c r="X29" s="6"/>
      <c r="Y29" s="6"/>
      <c r="Z29" s="6"/>
    </row>
    <row r="30" spans="1:27">
      <c r="A30" s="553" t="s">
        <v>127</v>
      </c>
      <c r="B30" s="40">
        <v>2</v>
      </c>
      <c r="C30" s="40">
        <v>1018</v>
      </c>
      <c r="D30" s="40">
        <v>686</v>
      </c>
      <c r="E30" s="40">
        <v>332</v>
      </c>
      <c r="F30" s="40">
        <v>997</v>
      </c>
      <c r="G30" s="40">
        <v>137</v>
      </c>
      <c r="H30" s="40">
        <v>860</v>
      </c>
      <c r="I30" s="40">
        <v>295</v>
      </c>
      <c r="J30" s="40">
        <v>148</v>
      </c>
      <c r="K30" s="40">
        <v>45</v>
      </c>
      <c r="L30" s="40">
        <v>88</v>
      </c>
      <c r="M30" s="40">
        <v>14</v>
      </c>
      <c r="N30" s="44">
        <v>2312</v>
      </c>
      <c r="O30" s="40">
        <v>2498</v>
      </c>
      <c r="P30" s="57">
        <f t="shared" si="0"/>
        <v>-7.4459567654123333</v>
      </c>
      <c r="V30" s="6"/>
      <c r="W30" s="6"/>
      <c r="Z30" s="6"/>
      <c r="AA30" s="6"/>
    </row>
    <row r="31" spans="1:27">
      <c r="A31" s="553" t="s">
        <v>714</v>
      </c>
      <c r="B31" s="40">
        <v>0</v>
      </c>
      <c r="C31" s="40">
        <v>173</v>
      </c>
      <c r="D31" s="40">
        <v>120</v>
      </c>
      <c r="E31" s="40">
        <v>53</v>
      </c>
      <c r="F31" s="40">
        <v>81</v>
      </c>
      <c r="G31" s="40">
        <v>9</v>
      </c>
      <c r="H31" s="40">
        <v>72</v>
      </c>
      <c r="I31" s="40">
        <v>13</v>
      </c>
      <c r="J31" s="40">
        <v>10</v>
      </c>
      <c r="K31" s="40">
        <v>1</v>
      </c>
      <c r="L31" s="40">
        <v>2</v>
      </c>
      <c r="M31" s="40">
        <v>0</v>
      </c>
      <c r="N31" s="44">
        <v>267</v>
      </c>
      <c r="O31" s="40">
        <v>314</v>
      </c>
      <c r="P31" s="57">
        <f t="shared" si="0"/>
        <v>-14.968152866242036</v>
      </c>
      <c r="Z31" s="6"/>
      <c r="AA31" s="6"/>
    </row>
    <row r="32" spans="1:27">
      <c r="A32" s="553" t="s">
        <v>128</v>
      </c>
      <c r="B32" s="40">
        <v>1</v>
      </c>
      <c r="C32" s="40">
        <v>326</v>
      </c>
      <c r="D32" s="40">
        <v>208</v>
      </c>
      <c r="E32" s="40">
        <v>118</v>
      </c>
      <c r="F32" s="40">
        <v>344</v>
      </c>
      <c r="G32" s="40">
        <v>58</v>
      </c>
      <c r="H32" s="40">
        <v>286</v>
      </c>
      <c r="I32" s="40">
        <v>207</v>
      </c>
      <c r="J32" s="40">
        <v>93</v>
      </c>
      <c r="K32" s="40">
        <v>34</v>
      </c>
      <c r="L32" s="40">
        <v>65</v>
      </c>
      <c r="M32" s="40">
        <v>15</v>
      </c>
      <c r="N32" s="44">
        <v>878</v>
      </c>
      <c r="O32" s="40">
        <v>892</v>
      </c>
      <c r="P32" s="57">
        <f t="shared" si="0"/>
        <v>-1.569506726457405</v>
      </c>
      <c r="V32" s="6"/>
      <c r="W32" s="6"/>
      <c r="Z32" s="6"/>
    </row>
    <row r="33" spans="1:27">
      <c r="A33" s="553" t="s">
        <v>715</v>
      </c>
      <c r="B33" s="40">
        <v>3</v>
      </c>
      <c r="C33" s="40">
        <v>447</v>
      </c>
      <c r="D33" s="40">
        <v>344</v>
      </c>
      <c r="E33" s="40">
        <v>103</v>
      </c>
      <c r="F33" s="40">
        <v>369</v>
      </c>
      <c r="G33" s="40">
        <v>60</v>
      </c>
      <c r="H33" s="40">
        <v>309</v>
      </c>
      <c r="I33" s="40">
        <v>118</v>
      </c>
      <c r="J33" s="40">
        <v>74</v>
      </c>
      <c r="K33" s="40">
        <v>14</v>
      </c>
      <c r="L33" s="40">
        <v>26</v>
      </c>
      <c r="M33" s="40">
        <v>4</v>
      </c>
      <c r="N33" s="44">
        <v>937</v>
      </c>
      <c r="O33" s="40">
        <v>1065</v>
      </c>
      <c r="P33" s="57">
        <f t="shared" si="0"/>
        <v>-12.018779342723008</v>
      </c>
      <c r="Z33" s="6"/>
    </row>
    <row r="34" spans="1:27">
      <c r="A34" s="553" t="s">
        <v>716</v>
      </c>
      <c r="B34" s="40">
        <v>0</v>
      </c>
      <c r="C34" s="40">
        <v>83</v>
      </c>
      <c r="D34" s="40">
        <v>71</v>
      </c>
      <c r="E34" s="40">
        <v>12</v>
      </c>
      <c r="F34" s="40">
        <v>39</v>
      </c>
      <c r="G34" s="40">
        <v>6</v>
      </c>
      <c r="H34" s="40">
        <v>33</v>
      </c>
      <c r="I34" s="40">
        <v>9</v>
      </c>
      <c r="J34" s="40">
        <v>3</v>
      </c>
      <c r="K34" s="40">
        <v>1</v>
      </c>
      <c r="L34" s="40">
        <v>3</v>
      </c>
      <c r="M34" s="40">
        <v>2</v>
      </c>
      <c r="N34" s="44">
        <v>131</v>
      </c>
      <c r="O34" s="40">
        <v>142</v>
      </c>
      <c r="P34" s="57">
        <f t="shared" si="0"/>
        <v>-7.7464788732394396</v>
      </c>
    </row>
    <row r="35" spans="1:27">
      <c r="A35" s="33"/>
      <c r="B35" s="40"/>
      <c r="C35" s="40"/>
      <c r="D35" s="40"/>
      <c r="E35" s="40"/>
      <c r="F35" s="40"/>
      <c r="G35" s="40"/>
      <c r="H35" s="40"/>
      <c r="I35" s="40"/>
      <c r="J35" s="40"/>
      <c r="K35" s="40"/>
      <c r="L35" s="40"/>
      <c r="M35" s="40"/>
      <c r="N35" s="40"/>
      <c r="O35" s="40"/>
      <c r="P35" s="57"/>
      <c r="U35" s="6"/>
      <c r="V35" s="6"/>
      <c r="W35" s="6"/>
      <c r="X35" s="6"/>
      <c r="Y35" s="6"/>
      <c r="Z35" s="6"/>
    </row>
    <row r="36" spans="1:27">
      <c r="A36" s="45" t="s">
        <v>129</v>
      </c>
      <c r="B36" s="47">
        <v>71</v>
      </c>
      <c r="C36" s="47">
        <v>42476</v>
      </c>
      <c r="D36" s="47">
        <v>30004</v>
      </c>
      <c r="E36" s="47">
        <v>12472</v>
      </c>
      <c r="F36" s="47">
        <v>26936</v>
      </c>
      <c r="G36" s="47">
        <v>4089</v>
      </c>
      <c r="H36" s="47">
        <v>22847</v>
      </c>
      <c r="I36" s="47">
        <v>10300</v>
      </c>
      <c r="J36" s="47">
        <v>4891</v>
      </c>
      <c r="K36" s="47">
        <v>1499</v>
      </c>
      <c r="L36" s="47">
        <v>3213</v>
      </c>
      <c r="M36" s="47">
        <v>697</v>
      </c>
      <c r="N36" s="47">
        <v>79783</v>
      </c>
      <c r="O36" s="47">
        <v>87649</v>
      </c>
      <c r="P36" s="48">
        <f>N36*100/O36-100</f>
        <v>-8.9744321098928737</v>
      </c>
      <c r="W36" s="6"/>
      <c r="AA36" s="6"/>
    </row>
    <row r="37" spans="1:27">
      <c r="W37" s="6"/>
      <c r="AA37" s="6"/>
    </row>
    <row r="38" spans="1:27">
      <c r="B38" s="6"/>
      <c r="C38" s="6"/>
      <c r="D38" s="6"/>
      <c r="E38" s="6"/>
      <c r="F38" s="6"/>
      <c r="G38" s="6"/>
      <c r="H38" s="6"/>
      <c r="I38" s="6"/>
      <c r="J38" s="6"/>
      <c r="K38" s="6"/>
      <c r="L38" s="6"/>
      <c r="M38" s="6"/>
      <c r="N38" s="6"/>
      <c r="O38" s="6"/>
      <c r="W38" s="6"/>
      <c r="AA38" s="6"/>
    </row>
    <row r="39" spans="1:27">
      <c r="W39" s="6"/>
      <c r="AA39" s="6"/>
    </row>
    <row r="40" spans="1:27" s="550" customFormat="1">
      <c r="A40" s="8" t="s">
        <v>727</v>
      </c>
      <c r="B40" s="549"/>
    </row>
    <row r="41" spans="1:27" s="550" customFormat="1">
      <c r="A41" s="8" t="s">
        <v>41</v>
      </c>
      <c r="B41" s="549"/>
    </row>
    <row r="43" spans="1:27">
      <c r="W43" s="6"/>
      <c r="X43" s="6"/>
      <c r="AA43" s="6"/>
    </row>
    <row r="44" spans="1:27">
      <c r="AA44" s="6"/>
    </row>
    <row r="45" spans="1:27">
      <c r="W45" s="6"/>
      <c r="X45" s="6"/>
      <c r="AA45" s="6"/>
    </row>
    <row r="47" spans="1:27">
      <c r="W47" s="6"/>
      <c r="X47" s="6"/>
      <c r="AA47" s="6"/>
    </row>
    <row r="49" spans="23:27">
      <c r="AA49" s="6"/>
    </row>
    <row r="50" spans="23:27">
      <c r="W50" s="6"/>
      <c r="X50" s="6"/>
      <c r="Y50" s="6"/>
      <c r="Z50" s="6"/>
      <c r="AA50" s="6"/>
    </row>
    <row r="51" spans="23:27">
      <c r="AA51" s="6"/>
    </row>
    <row r="53" spans="23:27">
      <c r="W53" s="6"/>
      <c r="X53" s="6"/>
      <c r="AA53" s="6"/>
    </row>
    <row r="57" spans="23:27">
      <c r="W57" s="6"/>
      <c r="X57" s="6"/>
      <c r="Y57" s="6"/>
      <c r="Z57" s="6"/>
      <c r="AA57" s="6"/>
    </row>
  </sheetData>
  <sheetProtection algorithmName="SHA-512" hashValue="G4terLe158yaLB1rqvSpx80s79NXoR9cFqhpgBI7QN+q29DqAFFiwPWaJ8O6AmqCnJypcAGKuV4/4xMU5nMlbw==" saltValue="DGE1WOLKtuXBnqnaEX86+A==" spinCount="100000" sheet="1" objects="1" scenarios="1"/>
  <mergeCells count="1">
    <mergeCell ref="A1:P1"/>
  </mergeCells>
  <pageMargins left="0.7" right="0.7" top="0.75" bottom="0.75" header="0.3" footer="0.3"/>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M12" sqref="M12"/>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599" t="s">
        <v>744</v>
      </c>
      <c r="B1" s="599"/>
      <c r="C1" s="599"/>
      <c r="D1" s="599"/>
      <c r="E1" s="599"/>
      <c r="F1" s="599"/>
      <c r="G1" s="599"/>
    </row>
    <row r="2" spans="1:14" ht="33.75" customHeight="1">
      <c r="A2" s="53" t="s">
        <v>87</v>
      </c>
      <c r="B2" s="52" t="s">
        <v>161</v>
      </c>
      <c r="C2" s="52" t="s">
        <v>160</v>
      </c>
      <c r="D2" s="52" t="s">
        <v>159</v>
      </c>
      <c r="E2" s="53" t="s">
        <v>158</v>
      </c>
      <c r="F2" s="52" t="s">
        <v>157</v>
      </c>
      <c r="G2" s="54" t="s">
        <v>132</v>
      </c>
    </row>
    <row r="3" spans="1:14">
      <c r="A3" s="176" t="s">
        <v>743</v>
      </c>
      <c r="B3" s="124">
        <v>87</v>
      </c>
      <c r="C3" s="124">
        <v>39861</v>
      </c>
      <c r="D3" s="124">
        <v>24352</v>
      </c>
      <c r="E3" s="124">
        <v>5599</v>
      </c>
      <c r="F3" s="124">
        <v>4405</v>
      </c>
      <c r="G3" s="446">
        <f>SUM(B3:F3)</f>
        <v>74304</v>
      </c>
      <c r="H3" s="6"/>
      <c r="I3" s="311"/>
      <c r="J3" s="6"/>
      <c r="K3" s="6"/>
      <c r="L3" s="6"/>
      <c r="M3" s="6"/>
      <c r="N3" s="6"/>
    </row>
    <row r="4" spans="1:14">
      <c r="H4" s="6"/>
    </row>
    <row r="5" spans="1:14">
      <c r="I5" s="444"/>
      <c r="J5" s="444"/>
      <c r="K5" s="444"/>
      <c r="L5" s="444"/>
      <c r="M5" s="444"/>
      <c r="N5" s="444"/>
    </row>
    <row r="6" spans="1:14">
      <c r="H6" s="6"/>
      <c r="I6" s="124"/>
      <c r="J6" s="124"/>
      <c r="K6" s="124"/>
      <c r="L6" s="124"/>
      <c r="M6" s="124"/>
      <c r="N6" s="124"/>
    </row>
    <row r="7" spans="1:14">
      <c r="I7" s="124"/>
      <c r="J7" s="124"/>
      <c r="K7" s="124"/>
      <c r="L7" s="124"/>
      <c r="M7" s="124"/>
      <c r="N7" s="124"/>
    </row>
    <row r="10" spans="1:14">
      <c r="H10" s="124"/>
      <c r="I10" s="124"/>
      <c r="J10" s="124"/>
      <c r="K10" s="124"/>
      <c r="L10" s="124"/>
      <c r="M10" s="124"/>
      <c r="N10" s="6"/>
    </row>
    <row r="27" spans="1:2">
      <c r="A27" s="32" t="s">
        <v>96</v>
      </c>
      <c r="B27" s="32" t="s">
        <v>97</v>
      </c>
    </row>
    <row r="28" spans="1:2">
      <c r="A28" s="32" t="s">
        <v>98</v>
      </c>
      <c r="B28" s="32" t="s">
        <v>40</v>
      </c>
    </row>
  </sheetData>
  <sheetProtection algorithmName="SHA-512" hashValue="KMRsGHBuAYAzkCcQpHpo7JcY19wrwXuoXKkormGdZ+0fKj8tgjApjIkem3JZB9xJXs7yFixrM3CdftykAUw1jw==" saltValue="TfCZwMhBDgom0jzWPi+AUA==" spinCount="100000" sheet="1" objects="1" scenarios="1"/>
  <mergeCells count="1">
    <mergeCell ref="A1:G1"/>
  </mergeCells>
  <pageMargins left="0.7" right="0.7" top="0.75" bottom="0.75" header="0.3" footer="0.3"/>
  <pageSetup paperSize="9" orientation="portrait" horizontalDpi="1200" verticalDpi="12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L11" sqref="L11"/>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99" t="s">
        <v>745</v>
      </c>
      <c r="B1" s="599"/>
      <c r="C1" s="599"/>
      <c r="D1" s="599"/>
      <c r="E1" s="599"/>
      <c r="F1" s="599"/>
      <c r="G1" s="599"/>
      <c r="H1" s="599"/>
      <c r="I1" s="599"/>
      <c r="J1" s="599"/>
      <c r="K1" s="599"/>
      <c r="L1" s="599"/>
    </row>
    <row r="2" spans="1:18" ht="96.75" customHeight="1">
      <c r="A2" s="53" t="s">
        <v>87</v>
      </c>
      <c r="B2" s="52" t="s">
        <v>134</v>
      </c>
      <c r="C2" s="53" t="s">
        <v>135</v>
      </c>
      <c r="D2" s="52" t="s">
        <v>136</v>
      </c>
      <c r="E2" s="53" t="s">
        <v>137</v>
      </c>
      <c r="F2" s="52" t="s">
        <v>138</v>
      </c>
      <c r="G2" s="53" t="s">
        <v>139</v>
      </c>
      <c r="H2" s="52" t="s">
        <v>140</v>
      </c>
      <c r="I2" s="53" t="s">
        <v>141</v>
      </c>
      <c r="J2" s="52" t="s">
        <v>142</v>
      </c>
      <c r="K2" s="53" t="s">
        <v>143</v>
      </c>
      <c r="L2" s="54" t="s">
        <v>132</v>
      </c>
    </row>
    <row r="3" spans="1:18">
      <c r="A3" s="176" t="s">
        <v>743</v>
      </c>
      <c r="B3" s="125">
        <v>62</v>
      </c>
      <c r="C3" s="125">
        <v>403</v>
      </c>
      <c r="D3" s="125">
        <v>5047</v>
      </c>
      <c r="E3" s="125">
        <v>4408</v>
      </c>
      <c r="F3" s="125">
        <v>7950</v>
      </c>
      <c r="G3" s="125">
        <v>25706</v>
      </c>
      <c r="H3" s="125">
        <v>928</v>
      </c>
      <c r="I3" s="125">
        <v>6775</v>
      </c>
      <c r="J3" s="125">
        <v>2599</v>
      </c>
      <c r="K3" s="125">
        <v>20426</v>
      </c>
      <c r="L3" s="127">
        <f>SUM(B3:K3)</f>
        <v>74304</v>
      </c>
      <c r="M3" s="6"/>
      <c r="N3" s="454"/>
      <c r="O3" s="454"/>
      <c r="P3" s="315"/>
      <c r="Q3" s="315"/>
      <c r="R3" s="315"/>
    </row>
    <row r="4" spans="1:18">
      <c r="M4" s="6"/>
    </row>
    <row r="8" spans="1:18">
      <c r="I8" s="6"/>
    </row>
    <row r="12" spans="1:18">
      <c r="H12" s="125"/>
      <c r="I12" s="125"/>
      <c r="J12" s="125"/>
      <c r="K12" s="125"/>
      <c r="L12" s="125"/>
      <c r="M12" s="125"/>
      <c r="N12" s="125"/>
      <c r="O12" s="125"/>
      <c r="P12" s="125"/>
      <c r="Q12" s="125"/>
      <c r="R12" s="125"/>
    </row>
    <row r="33" spans="1:2">
      <c r="A33" s="32" t="s">
        <v>96</v>
      </c>
      <c r="B33" s="32" t="s">
        <v>97</v>
      </c>
    </row>
    <row r="34" spans="1:2">
      <c r="A34" s="32" t="s">
        <v>98</v>
      </c>
      <c r="B34" s="32" t="s">
        <v>40</v>
      </c>
    </row>
  </sheetData>
  <sheetProtection algorithmName="SHA-512" hashValue="fTd5htaunc/QkwpZ+Nj2G7jhwa5i2l75X6PhIZwWIWX3gl4NT/NpgJL66/hs4JFYOYj/9NnxaWH3WBt5SmW+7g==" saltValue="NnfKpmSVID2y1JXtpvIERg==" spinCount="100000" sheet="1" objects="1" scenarios="1"/>
  <mergeCells count="1">
    <mergeCell ref="A1:L1"/>
  </mergeCell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showGridLines="0" zoomScale="80" zoomScaleNormal="80" workbookViewId="0">
      <selection activeCell="J21" sqref="J21"/>
    </sheetView>
  </sheetViews>
  <sheetFormatPr baseColWidth="10" defaultRowHeight="15"/>
  <cols>
    <col min="1" max="1" width="18.42578125" customWidth="1"/>
    <col min="2" max="4" width="16" customWidth="1"/>
  </cols>
  <sheetData>
    <row r="1" spans="1:21" ht="35.25" customHeight="1">
      <c r="A1" s="594" t="s">
        <v>669</v>
      </c>
      <c r="B1" s="594"/>
      <c r="C1" s="594"/>
      <c r="D1" s="594"/>
    </row>
    <row r="2" spans="1:21" ht="15.75">
      <c r="A2" s="600" t="s">
        <v>743</v>
      </c>
      <c r="B2" s="600"/>
      <c r="C2" s="600"/>
      <c r="D2" s="600"/>
    </row>
    <row r="3" spans="1:21" ht="15.75" customHeight="1">
      <c r="A3" s="98"/>
      <c r="B3" s="52" t="s">
        <v>144</v>
      </c>
      <c r="C3" s="53" t="s">
        <v>145</v>
      </c>
      <c r="D3" s="62" t="s">
        <v>146</v>
      </c>
      <c r="N3" s="601" t="s">
        <v>775</v>
      </c>
      <c r="O3" s="601"/>
      <c r="P3" s="601"/>
      <c r="Q3" s="601"/>
      <c r="R3" s="601"/>
      <c r="S3" s="601"/>
      <c r="T3" s="601"/>
      <c r="U3" s="601"/>
    </row>
    <row r="4" spans="1:21">
      <c r="A4" s="200" t="s">
        <v>147</v>
      </c>
      <c r="B4" s="187">
        <v>3456</v>
      </c>
      <c r="C4" s="188">
        <v>4777</v>
      </c>
      <c r="D4" s="189">
        <v>8233</v>
      </c>
      <c r="N4" s="601"/>
      <c r="O4" s="601"/>
      <c r="P4" s="601"/>
      <c r="Q4" s="601"/>
      <c r="R4" s="601"/>
      <c r="S4" s="601"/>
      <c r="T4" s="601"/>
      <c r="U4" s="601"/>
    </row>
    <row r="5" spans="1:21" ht="30" customHeight="1">
      <c r="A5" s="201" t="s">
        <v>148</v>
      </c>
      <c r="B5" s="190">
        <v>2659</v>
      </c>
      <c r="C5" s="191">
        <v>3479</v>
      </c>
      <c r="D5" s="192">
        <v>6138</v>
      </c>
      <c r="N5" s="601"/>
      <c r="O5" s="601"/>
      <c r="P5" s="601"/>
      <c r="Q5" s="601"/>
      <c r="R5" s="601"/>
      <c r="S5" s="601"/>
      <c r="T5" s="601"/>
      <c r="U5" s="601"/>
    </row>
    <row r="6" spans="1:21" ht="30" customHeight="1">
      <c r="A6" s="202" t="s">
        <v>149</v>
      </c>
      <c r="B6" s="190">
        <v>31290</v>
      </c>
      <c r="C6" s="191">
        <v>44168</v>
      </c>
      <c r="D6" s="192">
        <v>75458</v>
      </c>
      <c r="N6" s="601"/>
      <c r="O6" s="601"/>
      <c r="P6" s="601"/>
      <c r="Q6" s="601"/>
      <c r="R6" s="601"/>
      <c r="S6" s="601"/>
      <c r="T6" s="601"/>
      <c r="U6" s="601"/>
    </row>
    <row r="7" spans="1:21" ht="51" customHeight="1">
      <c r="A7" s="52" t="s">
        <v>150</v>
      </c>
      <c r="B7" s="193">
        <f>SUM(B4:B6)</f>
        <v>37405</v>
      </c>
      <c r="C7" s="194">
        <f>SUM(C4:C6)</f>
        <v>52424</v>
      </c>
      <c r="D7" s="195">
        <f>SUM(D4:D6)</f>
        <v>89829</v>
      </c>
      <c r="N7" s="601"/>
      <c r="O7" s="601"/>
      <c r="P7" s="601"/>
      <c r="Q7" s="601"/>
      <c r="R7" s="601"/>
      <c r="S7" s="601"/>
      <c r="T7" s="601"/>
      <c r="U7" s="601"/>
    </row>
    <row r="8" spans="1:21">
      <c r="A8" s="200" t="s">
        <v>151</v>
      </c>
      <c r="B8" s="6">
        <v>453</v>
      </c>
      <c r="C8" s="6">
        <v>566</v>
      </c>
      <c r="D8" s="6">
        <v>1019</v>
      </c>
      <c r="N8" s="601"/>
      <c r="O8" s="601"/>
      <c r="P8" s="601"/>
      <c r="Q8" s="601"/>
      <c r="R8" s="601"/>
      <c r="S8" s="601"/>
      <c r="T8" s="601"/>
      <c r="U8" s="601"/>
    </row>
    <row r="9" spans="1:21">
      <c r="A9" s="201" t="s">
        <v>152</v>
      </c>
      <c r="B9" s="6">
        <v>2792</v>
      </c>
      <c r="C9" s="6">
        <v>3837</v>
      </c>
      <c r="D9" s="6">
        <v>6629</v>
      </c>
      <c r="N9" s="601"/>
      <c r="O9" s="601"/>
      <c r="P9" s="601"/>
      <c r="Q9" s="601"/>
      <c r="R9" s="601"/>
      <c r="S9" s="601"/>
      <c r="T9" s="601"/>
      <c r="U9" s="601"/>
    </row>
    <row r="10" spans="1:21">
      <c r="A10" s="201" t="s">
        <v>153</v>
      </c>
      <c r="B10" s="6">
        <v>334</v>
      </c>
      <c r="C10" s="6">
        <v>368</v>
      </c>
      <c r="D10" s="6">
        <v>702</v>
      </c>
      <c r="N10" s="601"/>
      <c r="O10" s="601"/>
      <c r="P10" s="601"/>
      <c r="Q10" s="601"/>
      <c r="R10" s="601"/>
      <c r="S10" s="601"/>
      <c r="T10" s="601"/>
      <c r="U10" s="601"/>
    </row>
    <row r="11" spans="1:21">
      <c r="A11" s="202" t="s">
        <v>154</v>
      </c>
      <c r="B11" s="6">
        <v>31417</v>
      </c>
      <c r="C11" s="6">
        <v>42887</v>
      </c>
      <c r="D11" s="6">
        <v>74304</v>
      </c>
      <c r="N11" s="601"/>
      <c r="O11" s="601"/>
      <c r="P11" s="601"/>
      <c r="Q11" s="601"/>
      <c r="R11" s="601"/>
      <c r="S11" s="601"/>
      <c r="T11" s="601"/>
      <c r="U11" s="601"/>
    </row>
    <row r="12" spans="1:21" ht="38.25" customHeight="1">
      <c r="A12" s="52" t="s">
        <v>670</v>
      </c>
      <c r="B12" s="193">
        <f>SUM(B8:B11)</f>
        <v>34996</v>
      </c>
      <c r="C12" s="194">
        <f>SUM(C8:C11)</f>
        <v>47658</v>
      </c>
      <c r="D12" s="195">
        <f>SUM(D8:D11)</f>
        <v>82654</v>
      </c>
      <c r="N12" s="601"/>
      <c r="O12" s="601"/>
      <c r="P12" s="601"/>
      <c r="Q12" s="601"/>
      <c r="R12" s="601"/>
      <c r="S12" s="601"/>
      <c r="T12" s="601"/>
      <c r="U12" s="601"/>
    </row>
    <row r="13" spans="1:21">
      <c r="A13" s="53" t="s">
        <v>156</v>
      </c>
      <c r="B13" s="197">
        <f>B7+B12</f>
        <v>72401</v>
      </c>
      <c r="C13" s="198">
        <f>C7+C12</f>
        <v>100082</v>
      </c>
      <c r="D13" s="199">
        <f>D7+D12</f>
        <v>172483</v>
      </c>
    </row>
    <row r="15" spans="1:21">
      <c r="J15" s="6"/>
      <c r="K15" s="6"/>
      <c r="L15" s="343"/>
      <c r="M15" s="6"/>
      <c r="N15" s="6"/>
      <c r="O15" s="6"/>
      <c r="P15" s="6"/>
      <c r="Q15" s="343"/>
      <c r="R15" s="322"/>
    </row>
    <row r="16" spans="1:21">
      <c r="I16" s="6"/>
      <c r="J16" s="6"/>
      <c r="K16" s="6"/>
      <c r="L16" s="6"/>
      <c r="M16" s="6"/>
      <c r="N16" s="6"/>
      <c r="O16" s="6"/>
      <c r="P16" s="6"/>
      <c r="Q16" s="6"/>
      <c r="R16" s="374"/>
      <c r="S16" s="374"/>
    </row>
    <row r="17" spans="1:19">
      <c r="J17" s="6"/>
      <c r="K17" s="6"/>
      <c r="L17" s="6"/>
      <c r="M17" s="6"/>
      <c r="N17" s="6"/>
      <c r="O17" s="6"/>
      <c r="P17" s="6"/>
      <c r="Q17" s="6"/>
      <c r="R17" s="374"/>
      <c r="S17" s="374"/>
    </row>
    <row r="18" spans="1:19">
      <c r="J18" s="6"/>
      <c r="K18" s="6"/>
      <c r="L18" s="6"/>
      <c r="M18" s="6"/>
      <c r="N18" s="6"/>
      <c r="O18" s="6"/>
      <c r="P18" s="6"/>
      <c r="Q18" s="6"/>
      <c r="R18" s="6"/>
      <c r="S18" s="6"/>
    </row>
    <row r="19" spans="1:19">
      <c r="A19" s="32" t="s">
        <v>96</v>
      </c>
      <c r="B19" s="32" t="s">
        <v>97</v>
      </c>
      <c r="I19" s="459"/>
      <c r="J19" s="459"/>
      <c r="K19" s="6"/>
      <c r="L19" s="6"/>
      <c r="M19" s="6"/>
      <c r="N19" s="6"/>
      <c r="O19" s="6"/>
      <c r="P19" s="6"/>
      <c r="Q19" s="6"/>
      <c r="R19" s="6"/>
      <c r="S19" s="6"/>
    </row>
    <row r="20" spans="1:19">
      <c r="A20" s="32" t="s">
        <v>98</v>
      </c>
      <c r="B20" s="32" t="s">
        <v>40</v>
      </c>
      <c r="I20" s="6"/>
      <c r="J20" s="6"/>
      <c r="K20" s="6"/>
      <c r="L20" s="6"/>
      <c r="M20" s="6"/>
      <c r="N20" s="6"/>
      <c r="O20" s="6"/>
      <c r="P20" s="6"/>
      <c r="Q20" s="6"/>
      <c r="R20" s="6"/>
      <c r="S20" s="6"/>
    </row>
    <row r="21" spans="1:19">
      <c r="I21" s="454"/>
      <c r="J21" s="6"/>
      <c r="K21" s="6"/>
      <c r="L21" s="6"/>
      <c r="M21" s="6"/>
      <c r="N21" s="6"/>
      <c r="O21" s="6"/>
      <c r="P21" s="6"/>
      <c r="Q21" s="6"/>
      <c r="R21" s="6"/>
      <c r="S21" s="6"/>
    </row>
    <row r="22" spans="1:19">
      <c r="I22" s="6"/>
      <c r="J22" s="6"/>
      <c r="K22" s="6"/>
      <c r="L22" s="6"/>
      <c r="M22" s="6"/>
      <c r="N22" s="6"/>
      <c r="O22" s="6"/>
      <c r="P22" s="6"/>
      <c r="Q22" s="6"/>
      <c r="R22" s="431"/>
      <c r="S22" s="6"/>
    </row>
    <row r="23" spans="1:19">
      <c r="I23" s="6"/>
      <c r="J23" s="6"/>
      <c r="K23" s="459"/>
      <c r="L23" s="6"/>
      <c r="M23" s="6"/>
      <c r="N23" s="6"/>
      <c r="O23" s="459"/>
      <c r="P23" s="459"/>
      <c r="Q23" s="444"/>
      <c r="R23" s="431"/>
    </row>
    <row r="24" spans="1:19">
      <c r="I24" s="6"/>
      <c r="J24" s="6"/>
      <c r="K24" s="6"/>
      <c r="L24" s="6"/>
      <c r="M24" s="6"/>
      <c r="N24" s="6"/>
      <c r="O24" s="6"/>
      <c r="P24" s="459"/>
      <c r="R24" s="6"/>
      <c r="S24" s="265"/>
    </row>
    <row r="25" spans="1:19">
      <c r="B25" s="6"/>
      <c r="I25" s="6"/>
      <c r="J25" s="459"/>
      <c r="K25" s="6"/>
      <c r="L25" s="6"/>
      <c r="M25" s="6"/>
      <c r="N25" s="6"/>
      <c r="O25" s="6"/>
      <c r="P25" s="6"/>
      <c r="S25" s="6"/>
    </row>
    <row r="26" spans="1:19">
      <c r="I26" s="6"/>
      <c r="J26" s="6"/>
      <c r="K26" s="459"/>
      <c r="L26" s="6"/>
      <c r="M26" s="6"/>
      <c r="N26" s="6"/>
      <c r="Q26" s="6"/>
      <c r="R26" s="6"/>
      <c r="S26" s="6"/>
    </row>
    <row r="27" spans="1:19">
      <c r="I27" s="6"/>
      <c r="J27" s="6"/>
      <c r="K27" s="6"/>
      <c r="L27" s="6"/>
      <c r="M27" s="6"/>
      <c r="N27" s="6"/>
      <c r="O27" s="6"/>
      <c r="P27" s="6"/>
      <c r="Q27" s="6"/>
    </row>
    <row r="28" spans="1:19">
      <c r="L28" s="6"/>
      <c r="M28" s="6"/>
      <c r="N28" s="6"/>
    </row>
    <row r="30" spans="1:19">
      <c r="K30" s="6"/>
    </row>
  </sheetData>
  <sheetProtection algorithmName="SHA-512" hashValue="3zCxvI7mCqXQJ0JtKNFNMg/hgX9l+1ppD4vR/KAeRoN8wV8vj/Aiqe+YVI6eT9S6YpfOdO3L02z7p0Hd8U8Flw==" saltValue="oYv8jhALjz1bnIwXgjfayA==" spinCount="100000" sheet="1" objects="1" scenarios="1"/>
  <sortState ref="I19:N25">
    <sortCondition ref="I19"/>
  </sortState>
  <mergeCells count="3">
    <mergeCell ref="A1:D1"/>
    <mergeCell ref="A2:D2"/>
    <mergeCell ref="N3:U12"/>
  </mergeCells>
  <pageMargins left="0.7" right="0.7" top="0.75" bottom="0.75" header="0.3" footer="0.3"/>
  <pageSetup paperSize="9" orientation="portrait" horizontalDpi="1200" verticalDpi="12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sqref="A1:D1"/>
    </sheetView>
  </sheetViews>
  <sheetFormatPr baseColWidth="10" defaultRowHeight="15"/>
  <cols>
    <col min="1" max="1" width="35" style="63" customWidth="1"/>
    <col min="6" max="6" width="15.85546875" customWidth="1"/>
    <col min="11" max="11" width="11.42578125" style="322"/>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23" customFormat="1" ht="43.5" customHeight="1">
      <c r="A1" s="603" t="s">
        <v>671</v>
      </c>
      <c r="B1" s="603"/>
      <c r="C1" s="603"/>
      <c r="D1" s="603"/>
      <c r="E1" s="133"/>
      <c r="F1" s="603" t="s">
        <v>532</v>
      </c>
      <c r="G1" s="603"/>
      <c r="H1" s="603"/>
      <c r="I1" s="603"/>
      <c r="J1" s="603"/>
      <c r="K1" s="603"/>
      <c r="L1" s="133"/>
      <c r="M1" s="133"/>
      <c r="N1" s="133"/>
      <c r="O1" s="133"/>
      <c r="P1" s="133"/>
      <c r="Q1" s="133"/>
      <c r="R1" s="133"/>
      <c r="S1" s="133"/>
      <c r="T1" s="133"/>
    </row>
    <row r="2" spans="1:20" ht="15.75">
      <c r="A2" s="602">
        <v>43466</v>
      </c>
      <c r="B2" s="602"/>
      <c r="C2" s="602"/>
      <c r="D2" s="602"/>
      <c r="G2" s="61">
        <v>2019</v>
      </c>
      <c r="H2" s="61">
        <v>2020</v>
      </c>
      <c r="I2" s="61">
        <v>2021</v>
      </c>
      <c r="J2" s="61">
        <v>2022</v>
      </c>
      <c r="K2" s="61">
        <v>2023</v>
      </c>
    </row>
    <row r="3" spans="1:20" ht="15.75">
      <c r="A3" s="443"/>
      <c r="B3" s="52" t="s">
        <v>144</v>
      </c>
      <c r="C3" s="53" t="s">
        <v>145</v>
      </c>
      <c r="D3" s="62" t="s">
        <v>146</v>
      </c>
      <c r="F3" s="209" t="s">
        <v>147</v>
      </c>
      <c r="G3" s="211">
        <f>D4</f>
        <v>10930</v>
      </c>
      <c r="H3" s="211">
        <f>D16</f>
        <v>11317</v>
      </c>
      <c r="I3" s="212">
        <f>D28</f>
        <v>19120</v>
      </c>
      <c r="J3" s="451">
        <f>D40</f>
        <v>11663</v>
      </c>
      <c r="K3" s="323">
        <f>D52</f>
        <v>9327</v>
      </c>
    </row>
    <row r="4" spans="1:20">
      <c r="A4" s="203" t="s">
        <v>147</v>
      </c>
      <c r="B4" s="188">
        <v>4768</v>
      </c>
      <c r="C4" s="188">
        <v>6162</v>
      </c>
      <c r="D4" s="189">
        <v>10930</v>
      </c>
      <c r="F4" s="210" t="s">
        <v>148</v>
      </c>
      <c r="G4" s="211">
        <f t="shared" ref="G4:G12" si="0">D5</f>
        <v>9355</v>
      </c>
      <c r="H4" s="211">
        <f t="shared" ref="H4:H12" si="1">D17</f>
        <v>9860</v>
      </c>
      <c r="I4" s="212">
        <f t="shared" ref="I4:I12" si="2">D29</f>
        <v>15450</v>
      </c>
      <c r="J4" s="451">
        <f t="shared" ref="J4:J12" si="3">D41</f>
        <v>9399</v>
      </c>
      <c r="K4" s="323">
        <f t="shared" ref="K4:K12" si="4">D53</f>
        <v>7423</v>
      </c>
    </row>
    <row r="5" spans="1:20">
      <c r="A5" s="204" t="s">
        <v>148</v>
      </c>
      <c r="B5" s="191">
        <v>4251</v>
      </c>
      <c r="C5" s="191">
        <v>5104</v>
      </c>
      <c r="D5" s="192">
        <v>9355</v>
      </c>
      <c r="F5" s="210" t="s">
        <v>149</v>
      </c>
      <c r="G5" s="211">
        <f t="shared" si="0"/>
        <v>88690</v>
      </c>
      <c r="H5" s="211">
        <f t="shared" si="1"/>
        <v>87955</v>
      </c>
      <c r="I5" s="212">
        <f t="shared" si="2"/>
        <v>109867</v>
      </c>
      <c r="J5" s="451">
        <f t="shared" si="3"/>
        <v>85817</v>
      </c>
      <c r="K5" s="323">
        <f t="shared" si="4"/>
        <v>79460</v>
      </c>
    </row>
    <row r="6" spans="1:20" ht="38.25">
      <c r="A6" s="204" t="s">
        <v>149</v>
      </c>
      <c r="B6" s="191">
        <v>38144</v>
      </c>
      <c r="C6" s="191">
        <v>50546</v>
      </c>
      <c r="D6" s="192">
        <v>88690</v>
      </c>
      <c r="F6" s="205" t="s">
        <v>150</v>
      </c>
      <c r="G6" s="448">
        <f t="shared" si="0"/>
        <v>108975</v>
      </c>
      <c r="H6" s="448">
        <f t="shared" si="1"/>
        <v>109132</v>
      </c>
      <c r="I6" s="449">
        <f t="shared" si="2"/>
        <v>144437</v>
      </c>
      <c r="J6" s="452">
        <f t="shared" si="3"/>
        <v>106879</v>
      </c>
      <c r="K6" s="450">
        <f t="shared" si="4"/>
        <v>96210</v>
      </c>
    </row>
    <row r="7" spans="1:20">
      <c r="A7" s="205" t="s">
        <v>150</v>
      </c>
      <c r="B7" s="207">
        <v>47163</v>
      </c>
      <c r="C7" s="207">
        <v>61812</v>
      </c>
      <c r="D7" s="208">
        <v>108975</v>
      </c>
      <c r="F7" s="210" t="s">
        <v>151</v>
      </c>
      <c r="G7" s="211">
        <f t="shared" si="0"/>
        <v>1371</v>
      </c>
      <c r="H7" s="211">
        <f t="shared" si="1"/>
        <v>1797</v>
      </c>
      <c r="I7" s="212">
        <f t="shared" si="2"/>
        <v>2000</v>
      </c>
      <c r="J7" s="451">
        <f t="shared" si="3"/>
        <v>1409</v>
      </c>
      <c r="K7" s="323">
        <f t="shared" si="4"/>
        <v>1075</v>
      </c>
    </row>
    <row r="8" spans="1:20">
      <c r="A8" s="204" t="s">
        <v>151</v>
      </c>
      <c r="B8" s="191">
        <v>686</v>
      </c>
      <c r="C8" s="196">
        <v>685</v>
      </c>
      <c r="D8" s="192">
        <v>1371</v>
      </c>
      <c r="F8" s="210" t="s">
        <v>152</v>
      </c>
      <c r="G8" s="211">
        <f t="shared" si="0"/>
        <v>8437</v>
      </c>
      <c r="H8" s="211">
        <f t="shared" si="1"/>
        <v>7990</v>
      </c>
      <c r="I8" s="212">
        <f t="shared" si="2"/>
        <v>9413</v>
      </c>
      <c r="J8" s="451">
        <f t="shared" si="3"/>
        <v>8423</v>
      </c>
      <c r="K8" s="323">
        <f t="shared" si="4"/>
        <v>4363</v>
      </c>
    </row>
    <row r="9" spans="1:20">
      <c r="A9" s="204" t="s">
        <v>152</v>
      </c>
      <c r="B9" s="191">
        <v>3768</v>
      </c>
      <c r="C9" s="191">
        <v>4669</v>
      </c>
      <c r="D9" s="192">
        <v>8437</v>
      </c>
      <c r="F9" s="210" t="s">
        <v>153</v>
      </c>
      <c r="G9" s="211">
        <f t="shared" si="0"/>
        <v>853</v>
      </c>
      <c r="H9" s="211">
        <f t="shared" si="1"/>
        <v>856</v>
      </c>
      <c r="I9" s="212">
        <f t="shared" si="2"/>
        <v>1045</v>
      </c>
      <c r="J9" s="451">
        <f t="shared" si="3"/>
        <v>944</v>
      </c>
      <c r="K9" s="323">
        <f t="shared" si="4"/>
        <v>893</v>
      </c>
    </row>
    <row r="10" spans="1:20">
      <c r="A10" s="204" t="s">
        <v>153</v>
      </c>
      <c r="B10" s="196">
        <v>441</v>
      </c>
      <c r="C10" s="196">
        <v>412</v>
      </c>
      <c r="D10" s="192">
        <v>853</v>
      </c>
      <c r="F10" s="210" t="s">
        <v>154</v>
      </c>
      <c r="G10" s="211">
        <f t="shared" si="0"/>
        <v>89783</v>
      </c>
      <c r="H10" s="211">
        <f t="shared" si="1"/>
        <v>91389</v>
      </c>
      <c r="I10" s="212">
        <f t="shared" si="2"/>
        <v>122335</v>
      </c>
      <c r="J10" s="451">
        <f t="shared" si="3"/>
        <v>89501</v>
      </c>
      <c r="K10" s="323">
        <f t="shared" si="4"/>
        <v>80484</v>
      </c>
    </row>
    <row r="11" spans="1:20" ht="25.5">
      <c r="A11" s="204" t="s">
        <v>154</v>
      </c>
      <c r="B11" s="191">
        <v>39836</v>
      </c>
      <c r="C11" s="191">
        <v>49947</v>
      </c>
      <c r="D11" s="192">
        <v>89783</v>
      </c>
      <c r="F11" s="205" t="s">
        <v>155</v>
      </c>
      <c r="G11" s="448">
        <f t="shared" si="0"/>
        <v>100444</v>
      </c>
      <c r="H11" s="448">
        <f t="shared" si="1"/>
        <v>102032</v>
      </c>
      <c r="I11" s="449">
        <f t="shared" si="2"/>
        <v>134793</v>
      </c>
      <c r="J11" s="452">
        <f t="shared" si="3"/>
        <v>100277</v>
      </c>
      <c r="K11" s="450">
        <f t="shared" si="4"/>
        <v>86815</v>
      </c>
    </row>
    <row r="12" spans="1:20">
      <c r="A12" s="205" t="s">
        <v>155</v>
      </c>
      <c r="B12" s="207">
        <v>44731</v>
      </c>
      <c r="C12" s="207">
        <v>55713</v>
      </c>
      <c r="D12" s="208">
        <v>100444</v>
      </c>
      <c r="F12" s="206" t="s">
        <v>156</v>
      </c>
      <c r="G12" s="448">
        <f t="shared" si="0"/>
        <v>209419</v>
      </c>
      <c r="H12" s="448">
        <f t="shared" si="1"/>
        <v>211164</v>
      </c>
      <c r="I12" s="449">
        <f t="shared" si="2"/>
        <v>279230</v>
      </c>
      <c r="J12" s="452">
        <f t="shared" si="3"/>
        <v>207156</v>
      </c>
      <c r="K12" s="450">
        <f t="shared" si="4"/>
        <v>183025</v>
      </c>
    </row>
    <row r="13" spans="1:20">
      <c r="A13" s="206" t="s">
        <v>156</v>
      </c>
      <c r="B13" s="198">
        <v>91894</v>
      </c>
      <c r="C13" s="198">
        <v>117525</v>
      </c>
      <c r="D13" s="199">
        <v>209419</v>
      </c>
    </row>
    <row r="14" spans="1:20" ht="15.75">
      <c r="A14" s="602">
        <v>43831</v>
      </c>
      <c r="B14" s="602"/>
      <c r="C14" s="602"/>
      <c r="D14" s="602"/>
    </row>
    <row r="15" spans="1:20" ht="15.75">
      <c r="A15" s="443"/>
      <c r="B15" s="52" t="s">
        <v>144</v>
      </c>
      <c r="C15" s="53" t="s">
        <v>145</v>
      </c>
      <c r="D15" s="62" t="s">
        <v>146</v>
      </c>
    </row>
    <row r="16" spans="1:20">
      <c r="A16" s="203" t="s">
        <v>147</v>
      </c>
      <c r="B16" s="188">
        <v>5022</v>
      </c>
      <c r="C16" s="188">
        <v>6295</v>
      </c>
      <c r="D16" s="189">
        <v>11317</v>
      </c>
    </row>
    <row r="17" spans="1:8" ht="15.75">
      <c r="A17" s="204" t="s">
        <v>148</v>
      </c>
      <c r="B17" s="191">
        <v>4537</v>
      </c>
      <c r="C17" s="191">
        <v>5323</v>
      </c>
      <c r="D17" s="192">
        <v>9860</v>
      </c>
      <c r="F17" s="151" t="s">
        <v>677</v>
      </c>
      <c r="G17" s="52" t="s">
        <v>144</v>
      </c>
      <c r="H17" s="53" t="s">
        <v>145</v>
      </c>
    </row>
    <row r="18" spans="1:8">
      <c r="A18" s="204" t="s">
        <v>149</v>
      </c>
      <c r="B18" s="191">
        <v>38141</v>
      </c>
      <c r="C18" s="191">
        <v>49814</v>
      </c>
      <c r="D18" s="192">
        <v>87955</v>
      </c>
      <c r="F18" s="476" t="s">
        <v>672</v>
      </c>
      <c r="G18" s="6">
        <f>B13</f>
        <v>91894</v>
      </c>
      <c r="H18" s="6">
        <f>C13</f>
        <v>117525</v>
      </c>
    </row>
    <row r="19" spans="1:8">
      <c r="A19" s="205" t="s">
        <v>150</v>
      </c>
      <c r="B19" s="207">
        <v>47700</v>
      </c>
      <c r="C19" s="207">
        <v>61432</v>
      </c>
      <c r="D19" s="208">
        <v>109132</v>
      </c>
      <c r="F19" s="476" t="s">
        <v>673</v>
      </c>
      <c r="G19" s="6">
        <f>B25</f>
        <v>93623</v>
      </c>
      <c r="H19" s="6">
        <f>C25</f>
        <v>117541</v>
      </c>
    </row>
    <row r="20" spans="1:8">
      <c r="A20" s="204" t="s">
        <v>151</v>
      </c>
      <c r="B20" s="191">
        <v>970</v>
      </c>
      <c r="C20" s="196">
        <v>827</v>
      </c>
      <c r="D20" s="192">
        <v>1797</v>
      </c>
      <c r="F20" s="476" t="s">
        <v>674</v>
      </c>
      <c r="G20" s="6">
        <f>B37</f>
        <v>127504</v>
      </c>
      <c r="H20" s="6">
        <f>C37</f>
        <v>151726</v>
      </c>
    </row>
    <row r="21" spans="1:8">
      <c r="A21" s="204" t="s">
        <v>152</v>
      </c>
      <c r="B21" s="191">
        <v>3533</v>
      </c>
      <c r="C21" s="191">
        <v>4457</v>
      </c>
      <c r="D21" s="192">
        <v>7990</v>
      </c>
      <c r="F21" s="476" t="s">
        <v>675</v>
      </c>
      <c r="G21" s="6">
        <f>B49</f>
        <v>90242</v>
      </c>
      <c r="H21" s="6">
        <f>C49</f>
        <v>116914</v>
      </c>
    </row>
    <row r="22" spans="1:8">
      <c r="A22" s="204" t="s">
        <v>153</v>
      </c>
      <c r="B22" s="196">
        <v>437</v>
      </c>
      <c r="C22" s="196">
        <v>419</v>
      </c>
      <c r="D22" s="192">
        <v>856</v>
      </c>
      <c r="F22" s="476" t="s">
        <v>676</v>
      </c>
      <c r="G22" s="6">
        <f>B61</f>
        <v>84199</v>
      </c>
      <c r="H22" s="6">
        <f>C61</f>
        <v>105656</v>
      </c>
    </row>
    <row r="23" spans="1:8">
      <c r="A23" s="204" t="s">
        <v>154</v>
      </c>
      <c r="B23" s="191">
        <v>40983</v>
      </c>
      <c r="C23" s="191">
        <v>50406</v>
      </c>
      <c r="D23" s="192">
        <v>91389</v>
      </c>
    </row>
    <row r="24" spans="1:8">
      <c r="A24" s="205" t="s">
        <v>155</v>
      </c>
      <c r="B24" s="207">
        <v>45923</v>
      </c>
      <c r="C24" s="207">
        <v>56109</v>
      </c>
      <c r="D24" s="208">
        <v>102032</v>
      </c>
    </row>
    <row r="25" spans="1:8">
      <c r="A25" s="206" t="s">
        <v>156</v>
      </c>
      <c r="B25" s="198">
        <v>93623</v>
      </c>
      <c r="C25" s="198">
        <v>117541</v>
      </c>
      <c r="D25" s="199">
        <v>211164</v>
      </c>
    </row>
    <row r="26" spans="1:8" ht="15.75">
      <c r="A26" s="602">
        <v>44197</v>
      </c>
      <c r="B26" s="602"/>
      <c r="C26" s="602"/>
      <c r="D26" s="602"/>
    </row>
    <row r="27" spans="1:8" ht="15.75">
      <c r="A27" s="443"/>
      <c r="B27" s="52" t="s">
        <v>144</v>
      </c>
      <c r="C27" s="53" t="s">
        <v>145</v>
      </c>
      <c r="D27" s="62" t="s">
        <v>146</v>
      </c>
    </row>
    <row r="28" spans="1:8">
      <c r="A28" s="203" t="s">
        <v>147</v>
      </c>
      <c r="B28" s="188">
        <v>9118</v>
      </c>
      <c r="C28" s="188">
        <v>10002</v>
      </c>
      <c r="D28" s="189">
        <v>19120</v>
      </c>
    </row>
    <row r="29" spans="1:8">
      <c r="A29" s="204" t="s">
        <v>148</v>
      </c>
      <c r="B29" s="191">
        <v>7317</v>
      </c>
      <c r="C29" s="191">
        <v>8133</v>
      </c>
      <c r="D29" s="192">
        <v>15450</v>
      </c>
    </row>
    <row r="30" spans="1:8">
      <c r="A30" s="204" t="s">
        <v>149</v>
      </c>
      <c r="B30" s="191">
        <v>48854</v>
      </c>
      <c r="C30" s="191">
        <v>61013</v>
      </c>
      <c r="D30" s="192">
        <v>109867</v>
      </c>
    </row>
    <row r="31" spans="1:8">
      <c r="A31" s="205" t="s">
        <v>150</v>
      </c>
      <c r="B31" s="207">
        <v>65289</v>
      </c>
      <c r="C31" s="207">
        <v>79148</v>
      </c>
      <c r="D31" s="208">
        <v>144437</v>
      </c>
    </row>
    <row r="32" spans="1:8">
      <c r="A32" s="204" t="s">
        <v>151</v>
      </c>
      <c r="B32" s="191">
        <v>1040</v>
      </c>
      <c r="C32" s="196">
        <v>960</v>
      </c>
      <c r="D32" s="192">
        <v>2000</v>
      </c>
    </row>
    <row r="33" spans="1:4">
      <c r="A33" s="204" t="s">
        <v>152</v>
      </c>
      <c r="B33" s="191">
        <v>4177</v>
      </c>
      <c r="C33" s="191">
        <v>5236</v>
      </c>
      <c r="D33" s="192">
        <v>9413</v>
      </c>
    </row>
    <row r="34" spans="1:4">
      <c r="A34" s="204" t="s">
        <v>153</v>
      </c>
      <c r="B34" s="196">
        <v>541</v>
      </c>
      <c r="C34" s="196">
        <v>504</v>
      </c>
      <c r="D34" s="192">
        <v>1045</v>
      </c>
    </row>
    <row r="35" spans="1:4">
      <c r="A35" s="204" t="s">
        <v>154</v>
      </c>
      <c r="B35" s="191">
        <v>56457</v>
      </c>
      <c r="C35" s="191">
        <v>65878</v>
      </c>
      <c r="D35" s="192">
        <v>122335</v>
      </c>
    </row>
    <row r="36" spans="1:4">
      <c r="A36" s="205" t="s">
        <v>155</v>
      </c>
      <c r="B36" s="207">
        <v>62215</v>
      </c>
      <c r="C36" s="207">
        <v>72578</v>
      </c>
      <c r="D36" s="208">
        <v>134793</v>
      </c>
    </row>
    <row r="37" spans="1:4">
      <c r="A37" s="206" t="s">
        <v>156</v>
      </c>
      <c r="B37" s="198">
        <v>127504</v>
      </c>
      <c r="C37" s="198">
        <v>151726</v>
      </c>
      <c r="D37" s="199">
        <v>279230</v>
      </c>
    </row>
    <row r="38" spans="1:4" ht="15.75">
      <c r="A38" s="602">
        <v>44562</v>
      </c>
      <c r="B38" s="602"/>
      <c r="C38" s="602"/>
      <c r="D38" s="602"/>
    </row>
    <row r="39" spans="1:4" ht="15.75">
      <c r="A39" s="443"/>
      <c r="B39" s="52" t="s">
        <v>144</v>
      </c>
      <c r="C39" s="53" t="s">
        <v>145</v>
      </c>
      <c r="D39" s="62" t="s">
        <v>146</v>
      </c>
    </row>
    <row r="40" spans="1:4">
      <c r="A40" s="203" t="s">
        <v>147</v>
      </c>
      <c r="B40" s="188">
        <v>4985</v>
      </c>
      <c r="C40" s="188">
        <v>6678</v>
      </c>
      <c r="D40" s="189">
        <v>11663</v>
      </c>
    </row>
    <row r="41" spans="1:4">
      <c r="A41" s="204" t="s">
        <v>148</v>
      </c>
      <c r="B41" s="191">
        <v>4107</v>
      </c>
      <c r="C41" s="191">
        <v>5292</v>
      </c>
      <c r="D41" s="192">
        <v>9399</v>
      </c>
    </row>
    <row r="42" spans="1:4">
      <c r="A42" s="204" t="s">
        <v>149</v>
      </c>
      <c r="B42" s="191">
        <v>36774</v>
      </c>
      <c r="C42" s="191">
        <v>49043</v>
      </c>
      <c r="D42" s="192">
        <v>85817</v>
      </c>
    </row>
    <row r="43" spans="1:4">
      <c r="A43" s="205" t="s">
        <v>150</v>
      </c>
      <c r="B43" s="207">
        <v>45866</v>
      </c>
      <c r="C43" s="207">
        <v>61013</v>
      </c>
      <c r="D43" s="208">
        <v>106879</v>
      </c>
    </row>
    <row r="44" spans="1:4">
      <c r="A44" s="204" t="s">
        <v>151</v>
      </c>
      <c r="B44" s="191">
        <v>662</v>
      </c>
      <c r="C44" s="196">
        <v>747</v>
      </c>
      <c r="D44" s="192">
        <v>1409</v>
      </c>
    </row>
    <row r="45" spans="1:4">
      <c r="A45" s="204" t="s">
        <v>152</v>
      </c>
      <c r="B45" s="191">
        <v>3762</v>
      </c>
      <c r="C45" s="191">
        <v>4661</v>
      </c>
      <c r="D45" s="192">
        <v>8423</v>
      </c>
    </row>
    <row r="46" spans="1:4">
      <c r="A46" s="204" t="s">
        <v>153</v>
      </c>
      <c r="B46" s="196">
        <v>486</v>
      </c>
      <c r="C46" s="196">
        <v>458</v>
      </c>
      <c r="D46" s="192">
        <v>944</v>
      </c>
    </row>
    <row r="47" spans="1:4">
      <c r="A47" s="204" t="s">
        <v>154</v>
      </c>
      <c r="B47" s="191">
        <v>39466</v>
      </c>
      <c r="C47" s="191">
        <v>50035</v>
      </c>
      <c r="D47" s="192">
        <v>89501</v>
      </c>
    </row>
    <row r="48" spans="1:4">
      <c r="A48" s="205" t="s">
        <v>155</v>
      </c>
      <c r="B48" s="207">
        <v>44376</v>
      </c>
      <c r="C48" s="207">
        <v>55901</v>
      </c>
      <c r="D48" s="208">
        <v>100277</v>
      </c>
    </row>
    <row r="49" spans="1:4">
      <c r="A49" s="206" t="s">
        <v>156</v>
      </c>
      <c r="B49" s="198">
        <v>90242</v>
      </c>
      <c r="C49" s="198">
        <v>116914</v>
      </c>
      <c r="D49" s="199">
        <v>207156</v>
      </c>
    </row>
    <row r="50" spans="1:4" ht="15.75">
      <c r="A50" s="602">
        <v>44927</v>
      </c>
      <c r="B50" s="602"/>
      <c r="C50" s="602"/>
      <c r="D50" s="602"/>
    </row>
    <row r="51" spans="1:4" ht="15.75">
      <c r="A51" s="321"/>
      <c r="B51" s="52" t="s">
        <v>144</v>
      </c>
      <c r="C51" s="53" t="s">
        <v>145</v>
      </c>
      <c r="D51" s="62" t="s">
        <v>146</v>
      </c>
    </row>
    <row r="52" spans="1:4">
      <c r="A52" s="203" t="s">
        <v>147</v>
      </c>
      <c r="B52" s="188">
        <v>3991</v>
      </c>
      <c r="C52" s="188">
        <v>5336</v>
      </c>
      <c r="D52" s="189">
        <v>9327</v>
      </c>
    </row>
    <row r="53" spans="1:4">
      <c r="A53" s="204" t="s">
        <v>148</v>
      </c>
      <c r="B53" s="191">
        <v>3300</v>
      </c>
      <c r="C53" s="191">
        <v>4123</v>
      </c>
      <c r="D53" s="192">
        <v>7423</v>
      </c>
    </row>
    <row r="54" spans="1:4">
      <c r="A54" s="204" t="s">
        <v>149</v>
      </c>
      <c r="B54" s="191">
        <v>33466</v>
      </c>
      <c r="C54" s="191">
        <v>45994</v>
      </c>
      <c r="D54" s="192">
        <v>79460</v>
      </c>
    </row>
    <row r="55" spans="1:4">
      <c r="A55" s="205" t="s">
        <v>150</v>
      </c>
      <c r="B55" s="207">
        <v>40757</v>
      </c>
      <c r="C55" s="207">
        <v>55453</v>
      </c>
      <c r="D55" s="208">
        <v>96210</v>
      </c>
    </row>
    <row r="56" spans="1:4">
      <c r="A56" s="204" t="s">
        <v>151</v>
      </c>
      <c r="B56" s="191">
        <v>482</v>
      </c>
      <c r="C56" s="196">
        <v>593</v>
      </c>
      <c r="D56" s="192">
        <v>1075</v>
      </c>
    </row>
    <row r="57" spans="1:4">
      <c r="A57" s="204" t="s">
        <v>152</v>
      </c>
      <c r="B57" s="191">
        <v>7778</v>
      </c>
      <c r="C57" s="191">
        <v>3415</v>
      </c>
      <c r="D57" s="192">
        <v>4363</v>
      </c>
    </row>
    <row r="58" spans="1:4">
      <c r="A58" s="204" t="s">
        <v>153</v>
      </c>
      <c r="B58" s="196">
        <v>462</v>
      </c>
      <c r="C58" s="196">
        <v>431</v>
      </c>
      <c r="D58" s="192">
        <v>893</v>
      </c>
    </row>
    <row r="59" spans="1:4">
      <c r="A59" s="204" t="s">
        <v>154</v>
      </c>
      <c r="B59" s="191">
        <v>34720</v>
      </c>
      <c r="C59" s="191">
        <v>45764</v>
      </c>
      <c r="D59" s="192">
        <v>80484</v>
      </c>
    </row>
    <row r="60" spans="1:4">
      <c r="A60" s="205" t="s">
        <v>155</v>
      </c>
      <c r="B60" s="207">
        <v>43442</v>
      </c>
      <c r="C60" s="207">
        <v>50203</v>
      </c>
      <c r="D60" s="208">
        <v>86815</v>
      </c>
    </row>
    <row r="61" spans="1:4">
      <c r="A61" s="206" t="s">
        <v>156</v>
      </c>
      <c r="B61" s="198">
        <v>84199</v>
      </c>
      <c r="C61" s="198">
        <v>105656</v>
      </c>
      <c r="D61" s="199">
        <v>183025</v>
      </c>
    </row>
    <row r="64" spans="1:4">
      <c r="A64" s="32" t="s">
        <v>96</v>
      </c>
      <c r="B64" s="32" t="s">
        <v>97</v>
      </c>
    </row>
    <row r="65" spans="1:2">
      <c r="A65" s="32" t="s">
        <v>98</v>
      </c>
      <c r="B65" s="32" t="s">
        <v>40</v>
      </c>
    </row>
  </sheetData>
  <sheetProtection algorithmName="SHA-512" hashValue="IrBu+BkcXlsXSwxbCrGRKtlS03CYLoNlZ0jKfTQnfE8VcY7nh8shrGMTFaSu/tGfQESlA/Wl1FKfmQU/FQkypw==" saltValue="gPRWzmo6P+J20thkBV5cug==" spinCount="100000"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ignoredErrors>
    <ignoredError sqref="F18 F19:F22" numberStoredAsText="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zoomScale="70" zoomScaleNormal="70" workbookViewId="0">
      <selection activeCell="Q71" sqref="Q71"/>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357" customFormat="1" ht="15.75">
      <c r="A1" s="605" t="s">
        <v>453</v>
      </c>
      <c r="B1" s="605"/>
      <c r="C1" s="605"/>
      <c r="D1" s="605"/>
      <c r="E1" s="605"/>
      <c r="N1" s="604" t="s">
        <v>568</v>
      </c>
      <c r="O1" s="604"/>
      <c r="P1" s="604"/>
    </row>
    <row r="2" spans="1:20">
      <c r="A2" s="14" t="s">
        <v>574</v>
      </c>
      <c r="N2" s="14" t="s">
        <v>574</v>
      </c>
    </row>
    <row r="3" spans="1:20" ht="38.25" customHeight="1">
      <c r="A3" s="171" t="s">
        <v>454</v>
      </c>
      <c r="B3" s="606" t="s">
        <v>429</v>
      </c>
      <c r="C3" s="606"/>
      <c r="D3" s="607" t="s">
        <v>430</v>
      </c>
      <c r="E3" s="607"/>
      <c r="N3" s="356" t="s">
        <v>566</v>
      </c>
      <c r="O3" s="355" t="s">
        <v>429</v>
      </c>
      <c r="P3" s="356" t="s">
        <v>430</v>
      </c>
      <c r="R3" s="378"/>
    </row>
    <row r="4" spans="1:20" s="354" customFormat="1" ht="16.5" customHeight="1">
      <c r="A4" s="353"/>
      <c r="B4" s="361" t="s">
        <v>543</v>
      </c>
      <c r="C4" s="353" t="s">
        <v>542</v>
      </c>
      <c r="D4" s="361" t="s">
        <v>543</v>
      </c>
      <c r="E4" s="353" t="s">
        <v>542</v>
      </c>
      <c r="N4" s="174" t="s">
        <v>544</v>
      </c>
      <c r="O4" s="360">
        <v>30790</v>
      </c>
      <c r="P4" s="360">
        <v>3778</v>
      </c>
      <c r="R4" s="378"/>
    </row>
    <row r="5" spans="1:20">
      <c r="A5" s="359">
        <v>43891</v>
      </c>
      <c r="B5" s="358">
        <v>66130</v>
      </c>
      <c r="C5" s="358">
        <f>B5</f>
        <v>66130</v>
      </c>
      <c r="D5" s="352">
        <v>9369</v>
      </c>
      <c r="E5" s="352">
        <f>D5</f>
        <v>9369</v>
      </c>
      <c r="N5" s="174" t="s">
        <v>545</v>
      </c>
      <c r="O5" s="360">
        <v>17430</v>
      </c>
      <c r="P5" s="360">
        <v>1925</v>
      </c>
      <c r="Q5" s="378"/>
      <c r="R5" s="378"/>
      <c r="T5" s="6"/>
    </row>
    <row r="6" spans="1:20">
      <c r="A6" s="359">
        <v>43922</v>
      </c>
      <c r="B6" s="358">
        <v>18717</v>
      </c>
      <c r="C6" s="358">
        <f>C5+B6</f>
        <v>84847</v>
      </c>
      <c r="D6" s="352">
        <v>3099</v>
      </c>
      <c r="E6" s="352">
        <f>E5+D6</f>
        <v>12468</v>
      </c>
      <c r="N6" s="174" t="s">
        <v>546</v>
      </c>
      <c r="O6" s="360">
        <v>16393</v>
      </c>
      <c r="P6" s="360">
        <v>3026</v>
      </c>
      <c r="Q6" s="378"/>
      <c r="R6" s="378"/>
      <c r="T6" s="6"/>
    </row>
    <row r="7" spans="1:20">
      <c r="A7" s="359">
        <v>43952</v>
      </c>
      <c r="B7" s="358">
        <v>1064</v>
      </c>
      <c r="C7" s="358">
        <f t="shared" ref="C7:C19" si="0">C6+B7</f>
        <v>85911</v>
      </c>
      <c r="D7" s="352">
        <v>255</v>
      </c>
      <c r="E7" s="352">
        <f t="shared" ref="E7:E19" si="1">E6+D7</f>
        <v>12723</v>
      </c>
      <c r="N7" s="174" t="s">
        <v>547</v>
      </c>
      <c r="O7" s="360">
        <v>4980</v>
      </c>
      <c r="P7" s="360">
        <v>784</v>
      </c>
      <c r="Q7" s="378"/>
      <c r="R7" s="378"/>
      <c r="T7" s="6"/>
    </row>
    <row r="8" spans="1:20">
      <c r="A8" s="359">
        <v>43983</v>
      </c>
      <c r="B8" s="358">
        <v>273</v>
      </c>
      <c r="C8" s="358">
        <f t="shared" si="0"/>
        <v>86184</v>
      </c>
      <c r="D8" s="352">
        <v>52</v>
      </c>
      <c r="E8" s="352">
        <f t="shared" si="1"/>
        <v>12775</v>
      </c>
      <c r="N8" s="174" t="s">
        <v>549</v>
      </c>
      <c r="O8" s="360">
        <v>4011</v>
      </c>
      <c r="P8" s="360">
        <v>513</v>
      </c>
      <c r="Q8" s="378"/>
      <c r="R8" s="378"/>
      <c r="T8" s="6"/>
    </row>
    <row r="9" spans="1:20" s="271" customFormat="1">
      <c r="A9" s="359">
        <v>44013</v>
      </c>
      <c r="B9" s="358">
        <v>337</v>
      </c>
      <c r="C9" s="358">
        <f t="shared" si="0"/>
        <v>86521</v>
      </c>
      <c r="D9" s="352">
        <v>23</v>
      </c>
      <c r="E9" s="352">
        <f t="shared" si="1"/>
        <v>12798</v>
      </c>
      <c r="N9" s="174" t="s">
        <v>550</v>
      </c>
      <c r="O9" s="360">
        <v>3781</v>
      </c>
      <c r="P9" s="360">
        <v>530</v>
      </c>
      <c r="Q9" s="378"/>
      <c r="R9" s="378"/>
      <c r="T9" s="6"/>
    </row>
    <row r="10" spans="1:20" s="310" customFormat="1">
      <c r="A10" s="359">
        <v>44044</v>
      </c>
      <c r="B10" s="358">
        <v>105</v>
      </c>
      <c r="C10" s="358">
        <f t="shared" si="0"/>
        <v>86626</v>
      </c>
      <c r="D10" s="352">
        <v>19</v>
      </c>
      <c r="E10" s="352">
        <f t="shared" si="1"/>
        <v>12817</v>
      </c>
      <c r="N10" s="174" t="s">
        <v>548</v>
      </c>
      <c r="O10" s="360">
        <v>2944</v>
      </c>
      <c r="P10" s="360">
        <v>433</v>
      </c>
      <c r="Q10" s="378"/>
      <c r="R10" s="378"/>
      <c r="T10" s="6"/>
    </row>
    <row r="11" spans="1:20" s="313" customFormat="1">
      <c r="A11" s="359">
        <v>44075</v>
      </c>
      <c r="B11" s="358">
        <v>643</v>
      </c>
      <c r="C11" s="358">
        <f t="shared" si="0"/>
        <v>87269</v>
      </c>
      <c r="D11" s="352">
        <v>33</v>
      </c>
      <c r="E11" s="352">
        <f t="shared" si="1"/>
        <v>12850</v>
      </c>
      <c r="N11" s="174" t="s">
        <v>551</v>
      </c>
      <c r="O11" s="360">
        <v>2811</v>
      </c>
      <c r="P11" s="360">
        <v>458</v>
      </c>
      <c r="R11" s="378"/>
      <c r="S11" s="378"/>
      <c r="T11" s="378"/>
    </row>
    <row r="12" spans="1:20">
      <c r="A12" s="359">
        <v>44105</v>
      </c>
      <c r="B12" s="358">
        <v>1749</v>
      </c>
      <c r="C12" s="358">
        <f t="shared" si="0"/>
        <v>89018</v>
      </c>
      <c r="D12" s="352">
        <v>266</v>
      </c>
      <c r="E12" s="352">
        <f t="shared" si="1"/>
        <v>13116</v>
      </c>
      <c r="N12" s="174" t="s">
        <v>552</v>
      </c>
      <c r="O12" s="360">
        <v>2759</v>
      </c>
      <c r="P12" s="360">
        <v>883</v>
      </c>
      <c r="R12" s="378"/>
      <c r="S12" s="378"/>
      <c r="T12" s="378"/>
    </row>
    <row r="13" spans="1:20" s="314" customFormat="1">
      <c r="A13" s="359">
        <v>44136</v>
      </c>
      <c r="B13" s="358">
        <v>790</v>
      </c>
      <c r="C13" s="358">
        <f t="shared" si="0"/>
        <v>89808</v>
      </c>
      <c r="D13" s="352">
        <v>87</v>
      </c>
      <c r="E13" s="352">
        <f t="shared" si="1"/>
        <v>13203</v>
      </c>
      <c r="N13" s="174" t="s">
        <v>553</v>
      </c>
      <c r="O13" s="360">
        <v>2319</v>
      </c>
      <c r="P13" s="360">
        <v>470</v>
      </c>
      <c r="R13" s="378"/>
      <c r="S13" s="378"/>
      <c r="T13" s="378"/>
    </row>
    <row r="14" spans="1:20" s="354" customFormat="1">
      <c r="A14" s="359">
        <v>44166</v>
      </c>
      <c r="B14" s="358">
        <v>1943</v>
      </c>
      <c r="C14" s="358">
        <f t="shared" si="0"/>
        <v>91751</v>
      </c>
      <c r="D14" s="352">
        <v>367</v>
      </c>
      <c r="E14" s="352">
        <f t="shared" si="1"/>
        <v>13570</v>
      </c>
      <c r="N14" s="174" t="s">
        <v>555</v>
      </c>
      <c r="O14" s="360">
        <v>1894</v>
      </c>
      <c r="P14" s="360">
        <v>349</v>
      </c>
      <c r="R14" s="378"/>
      <c r="S14" s="378"/>
      <c r="T14" s="378"/>
    </row>
    <row r="15" spans="1:20" s="354" customFormat="1">
      <c r="A15" s="359">
        <v>44197</v>
      </c>
      <c r="B15" s="358">
        <v>615</v>
      </c>
      <c r="C15" s="358">
        <f t="shared" si="0"/>
        <v>92366</v>
      </c>
      <c r="D15" s="352">
        <v>156</v>
      </c>
      <c r="E15" s="352">
        <f t="shared" si="1"/>
        <v>13726</v>
      </c>
      <c r="N15" s="174" t="s">
        <v>554</v>
      </c>
      <c r="O15" s="360">
        <v>1792</v>
      </c>
      <c r="P15" s="360">
        <v>403</v>
      </c>
      <c r="R15" s="378"/>
      <c r="S15" s="378"/>
      <c r="T15" s="378"/>
    </row>
    <row r="16" spans="1:20" s="354" customFormat="1">
      <c r="A16" s="380">
        <v>44228</v>
      </c>
      <c r="B16" s="358">
        <v>540</v>
      </c>
      <c r="C16" s="358">
        <f t="shared" si="0"/>
        <v>92906</v>
      </c>
      <c r="D16" s="381">
        <v>65</v>
      </c>
      <c r="E16" s="352">
        <f t="shared" si="1"/>
        <v>13791</v>
      </c>
      <c r="N16" s="174" t="s">
        <v>556</v>
      </c>
      <c r="O16" s="360">
        <v>824</v>
      </c>
      <c r="P16" s="360">
        <v>95</v>
      </c>
      <c r="R16" s="378"/>
      <c r="S16" s="378"/>
      <c r="T16" s="378"/>
    </row>
    <row r="17" spans="1:20" s="378" customFormat="1">
      <c r="A17" s="359">
        <v>44256</v>
      </c>
      <c r="B17" s="358">
        <v>833</v>
      </c>
      <c r="C17" s="358">
        <f t="shared" si="0"/>
        <v>93739</v>
      </c>
      <c r="D17" s="381">
        <v>131</v>
      </c>
      <c r="E17" s="352">
        <f t="shared" si="1"/>
        <v>13922</v>
      </c>
      <c r="N17" s="174" t="s">
        <v>558</v>
      </c>
      <c r="O17" s="360">
        <v>470</v>
      </c>
      <c r="P17" s="360">
        <v>197</v>
      </c>
    </row>
    <row r="18" spans="1:20" s="378" customFormat="1">
      <c r="A18" s="380">
        <v>44287</v>
      </c>
      <c r="B18" s="358">
        <v>157</v>
      </c>
      <c r="C18" s="358">
        <f t="shared" si="0"/>
        <v>93896</v>
      </c>
      <c r="D18" s="381">
        <v>39</v>
      </c>
      <c r="E18" s="352">
        <f t="shared" si="1"/>
        <v>13961</v>
      </c>
      <c r="N18" s="174" t="s">
        <v>557</v>
      </c>
      <c r="O18" s="360">
        <v>456</v>
      </c>
      <c r="P18" s="360">
        <v>64</v>
      </c>
    </row>
    <row r="19" spans="1:20" s="378" customFormat="1">
      <c r="A19" s="359">
        <v>44317</v>
      </c>
      <c r="B19" s="363">
        <v>104</v>
      </c>
      <c r="C19" s="363">
        <f t="shared" si="0"/>
        <v>94000</v>
      </c>
      <c r="D19" s="364">
        <v>15</v>
      </c>
      <c r="E19" s="364">
        <f t="shared" si="1"/>
        <v>13976</v>
      </c>
      <c r="N19" s="174" t="s">
        <v>559</v>
      </c>
      <c r="O19" s="360">
        <v>159</v>
      </c>
      <c r="P19" s="360">
        <v>15</v>
      </c>
    </row>
    <row r="20" spans="1:20" s="354" customFormat="1">
      <c r="A20" s="380"/>
      <c r="B20" s="352"/>
      <c r="C20" s="358"/>
      <c r="D20" s="352"/>
      <c r="E20" s="352"/>
      <c r="N20" s="174" t="s">
        <v>560</v>
      </c>
      <c r="O20" s="360">
        <v>95</v>
      </c>
      <c r="P20" s="360">
        <v>38</v>
      </c>
      <c r="R20" s="378"/>
      <c r="T20" s="6"/>
    </row>
    <row r="21" spans="1:20" s="354" customFormat="1" ht="26.25">
      <c r="A21" s="238"/>
      <c r="B21" s="352"/>
      <c r="C21" s="358"/>
      <c r="D21" s="352"/>
      <c r="E21" s="352"/>
      <c r="N21" s="365" t="s">
        <v>565</v>
      </c>
      <c r="O21" s="360">
        <v>41</v>
      </c>
      <c r="P21" s="360">
        <v>7</v>
      </c>
      <c r="R21" s="378"/>
      <c r="T21" s="6"/>
    </row>
    <row r="22" spans="1:20" ht="15" customHeight="1">
      <c r="A22" s="581" t="s">
        <v>569</v>
      </c>
      <c r="B22" s="581"/>
      <c r="C22" s="581"/>
      <c r="D22" s="581"/>
      <c r="E22" s="581"/>
      <c r="N22" s="174" t="s">
        <v>561</v>
      </c>
      <c r="O22" s="360">
        <v>28</v>
      </c>
      <c r="P22" s="360">
        <v>3</v>
      </c>
      <c r="R22" s="378"/>
      <c r="T22" s="6"/>
    </row>
    <row r="23" spans="1:20">
      <c r="A23" s="581"/>
      <c r="B23" s="581"/>
      <c r="C23" s="581"/>
      <c r="D23" s="581"/>
      <c r="E23" s="581"/>
      <c r="N23" s="174" t="s">
        <v>562</v>
      </c>
      <c r="O23" s="360">
        <v>14</v>
      </c>
      <c r="P23" s="360">
        <v>2</v>
      </c>
      <c r="R23" s="378"/>
      <c r="T23" s="6"/>
    </row>
    <row r="24" spans="1:20">
      <c r="A24" s="581"/>
      <c r="B24" s="581"/>
      <c r="C24" s="581"/>
      <c r="D24" s="581"/>
      <c r="E24" s="581"/>
      <c r="N24" s="174" t="s">
        <v>563</v>
      </c>
      <c r="O24" s="360">
        <v>6</v>
      </c>
      <c r="P24" s="360">
        <v>2</v>
      </c>
      <c r="R24" s="378"/>
      <c r="T24" s="6"/>
    </row>
    <row r="25" spans="1:20" ht="14.25" customHeight="1">
      <c r="A25" s="581"/>
      <c r="B25" s="581"/>
      <c r="C25" s="581"/>
      <c r="D25" s="581"/>
      <c r="E25" s="581"/>
      <c r="N25" s="174" t="s">
        <v>564</v>
      </c>
      <c r="O25" s="360">
        <v>3</v>
      </c>
      <c r="P25" s="360">
        <v>1</v>
      </c>
      <c r="R25" s="378"/>
      <c r="T25" s="6"/>
    </row>
    <row r="26" spans="1:20">
      <c r="A26" s="581"/>
      <c r="B26" s="581"/>
      <c r="C26" s="581"/>
      <c r="D26" s="581"/>
      <c r="E26" s="581"/>
      <c r="N26" s="377" t="s">
        <v>146</v>
      </c>
      <c r="O26" s="362">
        <f>SUM(O4:O25)</f>
        <v>94000</v>
      </c>
      <c r="P26" s="362">
        <f>SUM(P4:P25)</f>
        <v>13976</v>
      </c>
      <c r="T26" s="378"/>
    </row>
    <row r="27" spans="1:20" s="170" customFormat="1">
      <c r="A27" s="581"/>
      <c r="B27" s="581"/>
      <c r="C27" s="581"/>
      <c r="D27" s="581"/>
      <c r="E27" s="581"/>
      <c r="N27" s="378"/>
      <c r="O27" s="360"/>
      <c r="P27" s="360"/>
    </row>
    <row r="28" spans="1:20">
      <c r="A28" s="581"/>
      <c r="B28" s="581"/>
      <c r="C28" s="581"/>
      <c r="D28" s="581"/>
      <c r="E28" s="581"/>
      <c r="N28" s="378"/>
      <c r="O28" s="360"/>
      <c r="P28" s="360"/>
    </row>
    <row r="29" spans="1:20" ht="129" customHeight="1">
      <c r="A29" s="581"/>
      <c r="B29" s="581"/>
      <c r="C29" s="581"/>
      <c r="D29" s="581"/>
      <c r="E29" s="581"/>
      <c r="N29" s="170"/>
      <c r="O29" s="170"/>
      <c r="P29" s="170"/>
    </row>
    <row r="30" spans="1:20" s="367" customFormat="1" ht="129" customHeight="1">
      <c r="A30" s="581"/>
      <c r="B30" s="581"/>
      <c r="C30" s="581"/>
      <c r="D30" s="581"/>
      <c r="E30" s="581"/>
      <c r="N30" s="170"/>
      <c r="O30" s="170"/>
      <c r="P30" s="170"/>
    </row>
    <row r="31" spans="1:20" ht="39" customHeight="1">
      <c r="A31" s="604" t="s">
        <v>567</v>
      </c>
      <c r="B31" s="604"/>
      <c r="C31" s="604"/>
      <c r="D31" s="29"/>
      <c r="E31" s="29"/>
      <c r="O31" s="357"/>
    </row>
    <row r="32" spans="1:20">
      <c r="A32" s="14" t="s">
        <v>574</v>
      </c>
      <c r="B32" s="15"/>
      <c r="C32" s="15"/>
      <c r="D32" s="15"/>
      <c r="E32" s="15"/>
    </row>
    <row r="33" spans="1:5" ht="38.25">
      <c r="A33" s="171" t="s">
        <v>36</v>
      </c>
      <c r="B33" s="172" t="s">
        <v>429</v>
      </c>
      <c r="C33" s="171" t="s">
        <v>430</v>
      </c>
      <c r="D33" s="29"/>
      <c r="E33" s="29"/>
    </row>
    <row r="34" spans="1:5">
      <c r="A34" s="174" t="s">
        <v>107</v>
      </c>
      <c r="B34" s="29">
        <v>14872</v>
      </c>
      <c r="C34" s="29">
        <v>1351</v>
      </c>
      <c r="D34" s="29"/>
      <c r="E34" s="29"/>
    </row>
    <row r="35" spans="1:5">
      <c r="A35" s="174" t="s">
        <v>108</v>
      </c>
      <c r="B35" s="29">
        <v>905</v>
      </c>
      <c r="C35" s="29">
        <v>77</v>
      </c>
      <c r="D35" s="29"/>
      <c r="E35" s="29"/>
    </row>
    <row r="36" spans="1:5">
      <c r="A36" s="174" t="s">
        <v>109</v>
      </c>
      <c r="B36" s="29">
        <v>418</v>
      </c>
      <c r="C36" s="29">
        <v>74</v>
      </c>
      <c r="D36" s="29"/>
      <c r="E36" s="29"/>
    </row>
    <row r="37" spans="1:5">
      <c r="A37" s="174" t="s">
        <v>110</v>
      </c>
      <c r="B37" s="29">
        <v>13102</v>
      </c>
      <c r="C37" s="29">
        <v>1853</v>
      </c>
      <c r="D37" s="29"/>
      <c r="E37" s="29"/>
    </row>
    <row r="38" spans="1:5">
      <c r="A38" s="174" t="s">
        <v>432</v>
      </c>
      <c r="B38" s="29">
        <v>277</v>
      </c>
      <c r="C38" s="29">
        <v>51</v>
      </c>
      <c r="D38" s="29"/>
      <c r="E38" s="29"/>
    </row>
    <row r="39" spans="1:5">
      <c r="A39" s="174" t="s">
        <v>111</v>
      </c>
      <c r="B39" s="29">
        <v>1566</v>
      </c>
      <c r="C39" s="29">
        <v>274</v>
      </c>
      <c r="D39" s="29"/>
      <c r="E39" s="29"/>
    </row>
    <row r="40" spans="1:5">
      <c r="A40" s="174" t="s">
        <v>112</v>
      </c>
      <c r="B40" s="29">
        <v>107</v>
      </c>
      <c r="C40" s="29">
        <v>22</v>
      </c>
      <c r="D40" s="29"/>
      <c r="E40" s="29"/>
    </row>
    <row r="41" spans="1:5">
      <c r="A41" s="174" t="s">
        <v>113</v>
      </c>
      <c r="B41" s="29">
        <v>196</v>
      </c>
      <c r="C41" s="29">
        <v>53</v>
      </c>
      <c r="D41" s="29"/>
      <c r="E41" s="29"/>
    </row>
    <row r="42" spans="1:5">
      <c r="A42" s="174" t="s">
        <v>433</v>
      </c>
      <c r="B42" s="29">
        <v>2489</v>
      </c>
      <c r="C42" s="29">
        <v>630</v>
      </c>
      <c r="D42" s="29"/>
      <c r="E42" s="29"/>
    </row>
    <row r="43" spans="1:5" s="378" customFormat="1">
      <c r="A43" s="174" t="s">
        <v>114</v>
      </c>
      <c r="B43" s="15">
        <v>143</v>
      </c>
      <c r="C43" s="15">
        <v>45</v>
      </c>
      <c r="D43" s="29"/>
      <c r="E43" s="29"/>
    </row>
    <row r="44" spans="1:5">
      <c r="A44" s="174" t="s">
        <v>115</v>
      </c>
      <c r="B44" s="29">
        <v>1576</v>
      </c>
      <c r="C44" s="29">
        <v>234</v>
      </c>
      <c r="D44" s="29"/>
      <c r="E44" s="29"/>
    </row>
    <row r="45" spans="1:5">
      <c r="A45" s="174" t="s">
        <v>434</v>
      </c>
      <c r="B45" s="29">
        <v>1056</v>
      </c>
      <c r="C45" s="29">
        <v>205</v>
      </c>
      <c r="D45" s="29"/>
      <c r="E45" s="29"/>
    </row>
    <row r="46" spans="1:5">
      <c r="A46" s="174" t="s">
        <v>116</v>
      </c>
      <c r="B46" s="29">
        <v>1165</v>
      </c>
      <c r="C46" s="15">
        <v>255</v>
      </c>
      <c r="D46" s="15"/>
      <c r="E46" s="15"/>
    </row>
    <row r="47" spans="1:5">
      <c r="A47" s="174" t="s">
        <v>435</v>
      </c>
      <c r="B47" s="29">
        <v>13716</v>
      </c>
      <c r="C47" s="29">
        <v>1945</v>
      </c>
      <c r="D47" s="15"/>
      <c r="E47" s="29"/>
    </row>
    <row r="48" spans="1:5">
      <c r="A48" s="174" t="s">
        <v>436</v>
      </c>
      <c r="B48" s="15">
        <v>459</v>
      </c>
      <c r="C48" s="15">
        <v>101</v>
      </c>
      <c r="D48" s="15"/>
      <c r="E48" s="15"/>
    </row>
    <row r="49" spans="1:19">
      <c r="A49" s="174" t="s">
        <v>117</v>
      </c>
      <c r="B49" s="29">
        <v>2612</v>
      </c>
      <c r="C49" s="15">
        <v>512</v>
      </c>
      <c r="D49" s="15"/>
      <c r="E49" s="15"/>
    </row>
    <row r="50" spans="1:19">
      <c r="A50" s="174" t="s">
        <v>118</v>
      </c>
      <c r="B50" s="29">
        <v>4469</v>
      </c>
      <c r="C50" s="15">
        <v>742</v>
      </c>
      <c r="D50" s="15"/>
      <c r="E50" s="15"/>
    </row>
    <row r="51" spans="1:19">
      <c r="A51" s="174" t="s">
        <v>119</v>
      </c>
      <c r="B51" s="29">
        <v>1509</v>
      </c>
      <c r="C51" s="15">
        <v>418</v>
      </c>
      <c r="D51" s="15"/>
      <c r="E51" s="15"/>
    </row>
    <row r="52" spans="1:19" s="378" customFormat="1">
      <c r="A52" s="174" t="s">
        <v>120</v>
      </c>
      <c r="B52" s="29">
        <v>1596</v>
      </c>
      <c r="C52" s="29">
        <v>186</v>
      </c>
      <c r="D52" s="15"/>
      <c r="E52" s="15"/>
    </row>
    <row r="53" spans="1:19" s="378" customFormat="1">
      <c r="A53" s="174" t="s">
        <v>121</v>
      </c>
      <c r="B53" s="15">
        <v>122</v>
      </c>
      <c r="C53" s="15">
        <v>42</v>
      </c>
      <c r="D53" s="15"/>
      <c r="E53" s="15"/>
    </row>
    <row r="54" spans="1:19" s="378" customFormat="1">
      <c r="A54" s="174" t="s">
        <v>122</v>
      </c>
      <c r="B54" s="29">
        <v>2623</v>
      </c>
      <c r="C54" s="15">
        <v>424</v>
      </c>
      <c r="D54" s="15"/>
      <c r="E54" s="15"/>
    </row>
    <row r="55" spans="1:19" s="378" customFormat="1">
      <c r="A55" s="174" t="s">
        <v>123</v>
      </c>
      <c r="B55" s="29">
        <v>23420</v>
      </c>
      <c r="C55" s="29">
        <v>3421</v>
      </c>
      <c r="D55" s="15"/>
      <c r="E55" s="15"/>
    </row>
    <row r="56" spans="1:19" s="378" customFormat="1">
      <c r="A56" s="174" t="s">
        <v>124</v>
      </c>
      <c r="B56" s="29">
        <v>1540</v>
      </c>
      <c r="C56" s="15">
        <v>250</v>
      </c>
      <c r="D56" s="15"/>
      <c r="E56" s="15"/>
    </row>
    <row r="57" spans="1:19" s="378" customFormat="1">
      <c r="A57" s="174" t="s">
        <v>125</v>
      </c>
      <c r="B57" s="29">
        <v>1377</v>
      </c>
      <c r="C57" s="15">
        <v>216</v>
      </c>
      <c r="D57" s="15"/>
      <c r="E57" s="15"/>
    </row>
    <row r="58" spans="1:19">
      <c r="A58" s="174" t="s">
        <v>576</v>
      </c>
      <c r="B58" s="29">
        <v>384</v>
      </c>
      <c r="C58" s="29">
        <v>91</v>
      </c>
      <c r="D58" s="15"/>
      <c r="E58" s="15"/>
      <c r="P58" s="378"/>
      <c r="Q58" s="378"/>
      <c r="R58" s="378"/>
      <c r="S58" s="378"/>
    </row>
    <row r="59" spans="1:19" s="378" customFormat="1">
      <c r="A59" s="174" t="s">
        <v>126</v>
      </c>
      <c r="B59" s="15">
        <v>84</v>
      </c>
      <c r="C59" s="15">
        <v>23</v>
      </c>
      <c r="D59" s="15"/>
      <c r="E59" s="15"/>
    </row>
    <row r="60" spans="1:19">
      <c r="A60" s="174" t="s">
        <v>127</v>
      </c>
      <c r="B60" s="29">
        <v>1313</v>
      </c>
      <c r="C60" s="15">
        <v>235</v>
      </c>
      <c r="D60" s="15"/>
      <c r="E60" s="15"/>
      <c r="P60" s="378"/>
      <c r="Q60" s="378"/>
      <c r="R60" s="378"/>
      <c r="S60" s="378"/>
    </row>
    <row r="61" spans="1:19" s="378" customFormat="1">
      <c r="A61" s="174" t="s">
        <v>577</v>
      </c>
      <c r="B61" s="29">
        <v>84</v>
      </c>
      <c r="C61" s="29">
        <v>23</v>
      </c>
      <c r="D61" s="15"/>
      <c r="E61" s="15"/>
    </row>
    <row r="62" spans="1:19">
      <c r="A62" s="174" t="s">
        <v>128</v>
      </c>
      <c r="B62" s="15">
        <v>427</v>
      </c>
      <c r="C62" s="15">
        <v>121</v>
      </c>
      <c r="D62" s="15"/>
      <c r="E62" s="15"/>
      <c r="P62" s="378"/>
      <c r="Q62" s="378"/>
      <c r="R62" s="378"/>
      <c r="S62" s="378"/>
    </row>
    <row r="63" spans="1:19" s="378" customFormat="1">
      <c r="A63" s="174" t="s">
        <v>575</v>
      </c>
      <c r="B63" s="15">
        <v>321</v>
      </c>
      <c r="C63" s="15">
        <v>80</v>
      </c>
      <c r="D63" s="15"/>
      <c r="E63" s="15"/>
    </row>
    <row r="64" spans="1:19">
      <c r="A64" s="174" t="s">
        <v>437</v>
      </c>
      <c r="B64" s="15">
        <v>72</v>
      </c>
      <c r="C64" s="15">
        <v>22</v>
      </c>
      <c r="D64" s="15"/>
      <c r="E64" s="15"/>
      <c r="P64" s="378"/>
      <c r="Q64" s="378"/>
      <c r="R64" s="378"/>
      <c r="S64" s="378"/>
    </row>
    <row r="65" spans="1:19">
      <c r="A65" s="175" t="s">
        <v>431</v>
      </c>
      <c r="B65" s="173">
        <f>SUM(B34:B64)</f>
        <v>94000</v>
      </c>
      <c r="C65" s="173">
        <f>SUM(C34:C64)</f>
        <v>13976</v>
      </c>
      <c r="D65" s="354"/>
      <c r="E65" s="354"/>
      <c r="P65" s="378"/>
      <c r="Q65" s="378"/>
      <c r="R65" s="378"/>
      <c r="S65" s="378"/>
    </row>
    <row r="66" spans="1:19">
      <c r="B66" s="6"/>
      <c r="C66" s="6"/>
      <c r="D66" s="6"/>
      <c r="E66" s="6"/>
      <c r="P66" s="378"/>
      <c r="Q66" s="378"/>
      <c r="R66" s="378"/>
      <c r="S66" s="378"/>
    </row>
    <row r="67" spans="1:19">
      <c r="A67" s="239" t="s">
        <v>455</v>
      </c>
      <c r="B67" s="272"/>
    </row>
    <row r="69" spans="1:19">
      <c r="A69" s="32" t="s">
        <v>291</v>
      </c>
      <c r="B69" s="32"/>
    </row>
    <row r="70" spans="1:19">
      <c r="A70" s="32" t="s">
        <v>293</v>
      </c>
      <c r="B70" s="32"/>
    </row>
  </sheetData>
  <sheetProtection algorithmName="SHA-512" hashValue="cvbKLQ93f+kk5PJWTx+j12oxk1TU7eGLNd5Mak1ZNlre6tQygCqZCuHaW72WuFm1zCdCereDjKFy+JykdJ+/6w==" saltValue="Qx+EM2yi2E2muXr0BbLRLQ==" spinCount="100000"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0" zoomScaleNormal="80" workbookViewId="0">
      <selection sqref="A1:F1"/>
    </sheetView>
  </sheetViews>
  <sheetFormatPr baseColWidth="10" defaultRowHeight="15"/>
  <cols>
    <col min="1" max="1" width="16.28515625" customWidth="1"/>
    <col min="2" max="2" width="14.5703125" customWidth="1"/>
    <col min="3" max="6" width="14.7109375" customWidth="1"/>
    <col min="8" max="8" width="13" customWidth="1"/>
    <col min="9" max="9" width="11.42578125" style="315"/>
    <col min="12" max="12" width="11.42578125" style="444"/>
    <col min="13" max="13" width="11.42578125" style="315"/>
    <col min="14" max="14" width="11.42578125" style="366"/>
    <col min="15" max="15" width="11.42578125" style="549"/>
    <col min="16" max="16" width="11.42578125" style="444"/>
  </cols>
  <sheetData>
    <row r="1" spans="1:21" ht="53.25" customHeight="1">
      <c r="A1" s="608" t="s">
        <v>461</v>
      </c>
      <c r="B1" s="608"/>
      <c r="C1" s="608"/>
      <c r="D1" s="608"/>
      <c r="E1" s="608"/>
      <c r="F1" s="608"/>
    </row>
    <row r="2" spans="1:21" ht="30" customHeight="1">
      <c r="A2" s="20" t="s">
        <v>87</v>
      </c>
      <c r="B2" s="153" t="s">
        <v>88</v>
      </c>
      <c r="C2" s="153" t="s">
        <v>89</v>
      </c>
      <c r="D2" s="155" t="s">
        <v>362</v>
      </c>
      <c r="E2" s="155" t="s">
        <v>361</v>
      </c>
      <c r="F2" s="154" t="s">
        <v>462</v>
      </c>
    </row>
    <row r="3" spans="1:21" ht="15" customHeight="1">
      <c r="A3" s="23">
        <v>44927</v>
      </c>
      <c r="B3" s="25">
        <v>11611</v>
      </c>
      <c r="C3" s="25">
        <v>11668</v>
      </c>
      <c r="D3" s="25">
        <v>10700</v>
      </c>
      <c r="E3" s="182">
        <v>12579</v>
      </c>
      <c r="F3" s="24">
        <v>23279</v>
      </c>
      <c r="G3" s="6"/>
    </row>
    <row r="4" spans="1:21" ht="15" customHeight="1">
      <c r="A4" s="23">
        <v>44958</v>
      </c>
      <c r="B4" s="345">
        <v>10255</v>
      </c>
      <c r="C4" s="345">
        <v>9950</v>
      </c>
      <c r="D4" s="25">
        <v>9608</v>
      </c>
      <c r="E4" s="182">
        <v>10597</v>
      </c>
      <c r="F4" s="24">
        <v>20205</v>
      </c>
      <c r="G4" s="6"/>
    </row>
    <row r="5" spans="1:21">
      <c r="A5" s="23">
        <v>44986</v>
      </c>
      <c r="B5" s="25">
        <v>13428</v>
      </c>
      <c r="C5" s="25">
        <v>12050</v>
      </c>
      <c r="D5" s="183">
        <v>12079</v>
      </c>
      <c r="E5" s="282">
        <v>13399</v>
      </c>
      <c r="F5" s="24">
        <v>25478</v>
      </c>
      <c r="G5" s="6"/>
    </row>
    <row r="6" spans="1:21">
      <c r="A6" s="23">
        <v>45017</v>
      </c>
      <c r="B6" s="25">
        <v>10579</v>
      </c>
      <c r="C6" s="25">
        <v>9770</v>
      </c>
      <c r="D6" s="183">
        <v>9713</v>
      </c>
      <c r="E6" s="183">
        <v>10636</v>
      </c>
      <c r="F6" s="24">
        <v>20349</v>
      </c>
      <c r="G6" s="6"/>
    </row>
    <row r="7" spans="1:21">
      <c r="A7" s="23">
        <v>45047</v>
      </c>
      <c r="B7" s="183">
        <v>12043</v>
      </c>
      <c r="C7" s="183">
        <v>10382</v>
      </c>
      <c r="D7" s="183">
        <v>10166</v>
      </c>
      <c r="E7" s="183">
        <v>12259</v>
      </c>
      <c r="F7" s="24">
        <v>22425</v>
      </c>
      <c r="G7" s="6"/>
      <c r="S7" s="124"/>
      <c r="T7" s="124"/>
      <c r="U7" s="124"/>
    </row>
    <row r="8" spans="1:21">
      <c r="A8" s="23">
        <v>45078</v>
      </c>
      <c r="B8" s="183">
        <v>12952</v>
      </c>
      <c r="C8" s="183">
        <v>12298</v>
      </c>
      <c r="D8" s="183">
        <v>11220</v>
      </c>
      <c r="E8" s="183">
        <v>14030</v>
      </c>
      <c r="F8" s="24">
        <v>25250</v>
      </c>
      <c r="G8" s="6"/>
      <c r="S8" s="124"/>
      <c r="T8" s="124"/>
      <c r="U8" s="124"/>
    </row>
    <row r="9" spans="1:21">
      <c r="A9" s="23">
        <v>45108</v>
      </c>
      <c r="B9" s="525">
        <v>13240</v>
      </c>
      <c r="C9" s="525">
        <v>12016</v>
      </c>
      <c r="D9" s="525">
        <v>11010</v>
      </c>
      <c r="E9" s="525">
        <v>14246</v>
      </c>
      <c r="F9" s="127">
        <v>25256</v>
      </c>
      <c r="S9" s="124"/>
      <c r="T9" s="124"/>
      <c r="U9" s="124"/>
    </row>
    <row r="10" spans="1:21" s="273" customFormat="1">
      <c r="A10" s="23">
        <v>45139</v>
      </c>
      <c r="B10" s="183"/>
      <c r="C10" s="183"/>
      <c r="D10" s="183"/>
      <c r="E10" s="183"/>
      <c r="F10" s="24"/>
      <c r="I10" s="315"/>
      <c r="L10" s="444"/>
      <c r="M10" s="315"/>
      <c r="N10" s="366"/>
      <c r="O10" s="549"/>
      <c r="P10" s="444"/>
      <c r="S10" s="124"/>
      <c r="T10" s="124"/>
      <c r="U10" s="124"/>
    </row>
    <row r="11" spans="1:21" s="280" customFormat="1">
      <c r="A11" s="23">
        <v>45170</v>
      </c>
      <c r="B11" s="183"/>
      <c r="C11" s="183"/>
      <c r="D11" s="25"/>
      <c r="E11" s="25"/>
      <c r="F11" s="24"/>
      <c r="I11" s="315"/>
      <c r="L11" s="444"/>
      <c r="M11" s="315"/>
      <c r="N11" s="366"/>
      <c r="O11" s="549"/>
      <c r="P11" s="444"/>
      <c r="S11" s="124"/>
      <c r="T11" s="124"/>
      <c r="U11" s="124"/>
    </row>
    <row r="12" spans="1:21" s="280" customFormat="1">
      <c r="A12" s="23">
        <v>45200</v>
      </c>
      <c r="B12" s="25"/>
      <c r="C12" s="25"/>
      <c r="D12" s="25"/>
      <c r="E12" s="282"/>
      <c r="F12" s="24"/>
      <c r="I12" s="315"/>
      <c r="L12" s="444"/>
      <c r="M12" s="315"/>
      <c r="N12" s="366"/>
      <c r="O12" s="549"/>
      <c r="P12" s="444"/>
      <c r="S12" s="124"/>
      <c r="T12" s="124"/>
      <c r="U12" s="124"/>
    </row>
    <row r="13" spans="1:21" s="280" customFormat="1">
      <c r="A13" s="23">
        <v>45231</v>
      </c>
      <c r="B13" s="25"/>
      <c r="C13" s="25"/>
      <c r="D13" s="25"/>
      <c r="E13" s="25"/>
      <c r="F13" s="24"/>
      <c r="I13" s="315"/>
      <c r="L13" s="444"/>
      <c r="M13" s="315"/>
      <c r="N13" s="366"/>
      <c r="O13" s="549"/>
      <c r="P13" s="444"/>
      <c r="S13" s="124"/>
      <c r="T13" s="124"/>
      <c r="U13" s="124"/>
    </row>
    <row r="14" spans="1:21" s="280" customFormat="1">
      <c r="A14" s="23">
        <v>45261</v>
      </c>
      <c r="B14" s="25"/>
      <c r="C14" s="25"/>
      <c r="D14" s="25"/>
      <c r="E14" s="25"/>
      <c r="F14" s="24"/>
      <c r="I14" s="315"/>
      <c r="L14" s="444"/>
      <c r="M14" s="315"/>
      <c r="N14" s="366"/>
      <c r="O14" s="549"/>
      <c r="P14" s="444"/>
      <c r="S14" s="124"/>
      <c r="T14" s="124"/>
      <c r="U14" s="124"/>
    </row>
    <row r="15" spans="1:21" s="366" customFormat="1" ht="15" customHeight="1">
      <c r="A15" s="609" t="s">
        <v>746</v>
      </c>
      <c r="B15" s="609"/>
      <c r="C15" s="609"/>
      <c r="D15" s="609"/>
      <c r="E15" s="609"/>
      <c r="F15" s="609"/>
      <c r="L15" s="444"/>
      <c r="O15" s="549"/>
      <c r="P15" s="444"/>
      <c r="S15" s="124"/>
      <c r="T15" s="124"/>
      <c r="U15" s="124"/>
    </row>
    <row r="16" spans="1:21" ht="15" customHeight="1">
      <c r="A16" s="609"/>
      <c r="B16" s="609"/>
      <c r="C16" s="609"/>
      <c r="D16" s="609"/>
      <c r="E16" s="609"/>
      <c r="F16" s="609"/>
      <c r="G16" s="6"/>
      <c r="H16" s="6"/>
      <c r="I16" s="150"/>
    </row>
    <row r="17" spans="1:24">
      <c r="A17" s="609"/>
      <c r="B17" s="609"/>
      <c r="C17" s="609"/>
      <c r="D17" s="609"/>
      <c r="E17" s="609"/>
      <c r="F17" s="609"/>
      <c r="G17" s="150"/>
      <c r="H17" s="150"/>
      <c r="I17" s="150"/>
    </row>
    <row r="18" spans="1:24" ht="18" customHeight="1">
      <c r="A18" s="609"/>
      <c r="B18" s="609"/>
      <c r="C18" s="609"/>
      <c r="D18" s="609"/>
      <c r="E18" s="609"/>
      <c r="F18" s="609"/>
      <c r="G18" s="150"/>
      <c r="H18" s="608" t="s">
        <v>463</v>
      </c>
      <c r="I18" s="608"/>
      <c r="J18" s="608"/>
      <c r="K18" s="608"/>
      <c r="L18" s="608"/>
      <c r="M18" s="608"/>
      <c r="N18" s="608"/>
      <c r="O18" s="608"/>
      <c r="P18" s="608"/>
      <c r="Q18" s="608"/>
      <c r="R18" s="608"/>
      <c r="S18" s="608"/>
      <c r="T18" s="608"/>
      <c r="U18" s="608"/>
      <c r="V18" s="608"/>
      <c r="W18" s="608"/>
      <c r="X18" s="608"/>
    </row>
    <row r="19" spans="1:24" ht="42.75" customHeight="1">
      <c r="A19" s="609"/>
      <c r="B19" s="609"/>
      <c r="C19" s="609"/>
      <c r="D19" s="609"/>
      <c r="E19" s="609"/>
      <c r="F19" s="609"/>
      <c r="G19" s="6"/>
      <c r="H19" s="22" t="s">
        <v>87</v>
      </c>
      <c r="I19" s="20" t="s">
        <v>464</v>
      </c>
      <c r="J19" s="19" t="s">
        <v>530</v>
      </c>
      <c r="K19" s="20" t="s">
        <v>632</v>
      </c>
      <c r="L19" s="19" t="s">
        <v>678</v>
      </c>
      <c r="M19" s="20" t="s">
        <v>531</v>
      </c>
      <c r="N19" s="20" t="s">
        <v>679</v>
      </c>
      <c r="O19" s="554" t="s">
        <v>633</v>
      </c>
      <c r="P19" s="19" t="s">
        <v>680</v>
      </c>
      <c r="V19" s="156"/>
    </row>
    <row r="20" spans="1:24" ht="27.75" customHeight="1">
      <c r="A20" s="609"/>
      <c r="B20" s="609"/>
      <c r="C20" s="609"/>
      <c r="D20" s="609"/>
      <c r="E20" s="609"/>
      <c r="F20" s="609"/>
      <c r="H20" s="23" t="s">
        <v>525</v>
      </c>
      <c r="I20" s="25">
        <v>28756</v>
      </c>
      <c r="J20" s="25">
        <v>13141</v>
      </c>
      <c r="K20" s="25">
        <v>23716</v>
      </c>
      <c r="L20" s="24">
        <v>23279</v>
      </c>
      <c r="M20" s="275">
        <f>((J20-I20)/I20)*100</f>
        <v>-54.301710947280569</v>
      </c>
      <c r="N20" s="275">
        <f>((K20-I20)/I20)*100</f>
        <v>-17.526777020447906</v>
      </c>
      <c r="O20" s="275">
        <f>((K20-J20)/J20)*100</f>
        <v>80.473327752834649</v>
      </c>
      <c r="P20" s="275">
        <f>((L20-K20)/K20)*100</f>
        <v>-1.8426378815989206</v>
      </c>
      <c r="V20" s="156"/>
    </row>
    <row r="21" spans="1:24">
      <c r="A21" s="609"/>
      <c r="B21" s="609"/>
      <c r="C21" s="609"/>
      <c r="D21" s="609"/>
      <c r="E21" s="609"/>
      <c r="F21" s="609"/>
      <c r="H21" s="23" t="s">
        <v>73</v>
      </c>
      <c r="I21" s="25">
        <v>26145</v>
      </c>
      <c r="J21" s="345">
        <v>13255</v>
      </c>
      <c r="K21" s="25">
        <v>23328</v>
      </c>
      <c r="L21" s="24">
        <v>20205</v>
      </c>
      <c r="M21" s="275">
        <f t="shared" ref="M21:M31" si="0">((J21-I21)/I21)*100</f>
        <v>-49.301969783897491</v>
      </c>
      <c r="N21" s="275">
        <f t="shared" ref="N21:N31" si="1">((K21-I21)/I21)*100</f>
        <v>-10.774526678141136</v>
      </c>
      <c r="O21" s="275">
        <f t="shared" ref="O21:O31" si="2">((K21-J21)/J21)*100</f>
        <v>75.993964541682374</v>
      </c>
      <c r="P21" s="275">
        <f>((L21-K21)/K21)*100</f>
        <v>-13.387345679012347</v>
      </c>
      <c r="V21" s="156"/>
    </row>
    <row r="22" spans="1:24">
      <c r="A22" s="609"/>
      <c r="B22" s="609"/>
      <c r="C22" s="609"/>
      <c r="D22" s="609"/>
      <c r="E22" s="609"/>
      <c r="F22" s="609"/>
      <c r="H22" s="23" t="s">
        <v>74</v>
      </c>
      <c r="I22" s="25">
        <v>19538</v>
      </c>
      <c r="J22" s="25">
        <v>17198</v>
      </c>
      <c r="K22" s="25">
        <v>33869</v>
      </c>
      <c r="L22" s="24">
        <v>25478</v>
      </c>
      <c r="M22" s="275">
        <f t="shared" si="0"/>
        <v>-11.976660866004709</v>
      </c>
      <c r="N22" s="275">
        <f t="shared" si="1"/>
        <v>73.349370457569862</v>
      </c>
      <c r="O22" s="275">
        <f t="shared" si="2"/>
        <v>96.93569019653448</v>
      </c>
      <c r="P22" s="275">
        <f>((L22-K22)/K22)*100</f>
        <v>-24.774867873276449</v>
      </c>
    </row>
    <row r="23" spans="1:24">
      <c r="A23" s="609"/>
      <c r="B23" s="609"/>
      <c r="C23" s="609"/>
      <c r="D23" s="609"/>
      <c r="E23" s="609"/>
      <c r="F23" s="609"/>
      <c r="G23" s="10"/>
      <c r="H23" s="23" t="s">
        <v>75</v>
      </c>
      <c r="I23" s="25">
        <v>6497</v>
      </c>
      <c r="J23" s="371">
        <v>15787</v>
      </c>
      <c r="K23" s="25">
        <v>27848</v>
      </c>
      <c r="L23" s="24">
        <v>20349</v>
      </c>
      <c r="M23" s="275">
        <f t="shared" si="0"/>
        <v>142.98907187932892</v>
      </c>
      <c r="N23" s="275">
        <f t="shared" si="1"/>
        <v>328.62859781437589</v>
      </c>
      <c r="O23" s="275">
        <f t="shared" si="2"/>
        <v>76.39830240070944</v>
      </c>
      <c r="P23" s="275">
        <v>-26.9</v>
      </c>
    </row>
    <row r="24" spans="1:24">
      <c r="A24" s="609"/>
      <c r="B24" s="609"/>
      <c r="C24" s="609"/>
      <c r="D24" s="609"/>
      <c r="E24" s="609"/>
      <c r="F24" s="609"/>
      <c r="G24" s="6"/>
      <c r="H24" s="23" t="s">
        <v>76</v>
      </c>
      <c r="I24" s="25">
        <v>7911</v>
      </c>
      <c r="J24" s="25">
        <v>16667</v>
      </c>
      <c r="K24" s="25">
        <v>25044</v>
      </c>
      <c r="L24" s="24">
        <v>22425</v>
      </c>
      <c r="M24" s="275">
        <f t="shared" si="0"/>
        <v>110.68132979395777</v>
      </c>
      <c r="N24" s="275">
        <f t="shared" si="1"/>
        <v>216.57186196435342</v>
      </c>
      <c r="O24" s="275">
        <f t="shared" si="2"/>
        <v>50.260994780104397</v>
      </c>
      <c r="P24" s="275">
        <v>-10.5</v>
      </c>
    </row>
    <row r="25" spans="1:24">
      <c r="A25" s="609"/>
      <c r="B25" s="609"/>
      <c r="C25" s="609"/>
      <c r="D25" s="609"/>
      <c r="E25" s="609"/>
      <c r="F25" s="609"/>
      <c r="G25" s="6"/>
      <c r="H25" s="23" t="s">
        <v>77</v>
      </c>
      <c r="I25" s="25">
        <v>12822</v>
      </c>
      <c r="J25" s="25">
        <v>20255</v>
      </c>
      <c r="K25" s="25">
        <v>29831</v>
      </c>
      <c r="L25" s="24">
        <v>25250</v>
      </c>
      <c r="M25" s="275">
        <f t="shared" si="0"/>
        <v>57.970675401653402</v>
      </c>
      <c r="N25" s="275">
        <f t="shared" si="1"/>
        <v>132.65481204180315</v>
      </c>
      <c r="O25" s="275">
        <f t="shared" si="2"/>
        <v>47.277215502345101</v>
      </c>
      <c r="P25" s="275">
        <v>-15.4</v>
      </c>
    </row>
    <row r="26" spans="1:24">
      <c r="A26" s="609"/>
      <c r="B26" s="609"/>
      <c r="C26" s="609"/>
      <c r="D26" s="609"/>
      <c r="E26" s="609"/>
      <c r="F26" s="609"/>
      <c r="G26" s="6"/>
      <c r="H26" s="23" t="s">
        <v>78</v>
      </c>
      <c r="I26" s="25">
        <v>17983</v>
      </c>
      <c r="J26" s="25">
        <v>21609</v>
      </c>
      <c r="K26" s="25">
        <v>27939</v>
      </c>
      <c r="L26" s="127">
        <v>25256</v>
      </c>
      <c r="M26" s="275">
        <f t="shared" si="0"/>
        <v>20.163487738419619</v>
      </c>
      <c r="N26" s="275">
        <f t="shared" si="1"/>
        <v>55.363398765500747</v>
      </c>
      <c r="O26" s="275">
        <f t="shared" si="2"/>
        <v>29.293349993058449</v>
      </c>
      <c r="P26" s="561">
        <v>-9.6</v>
      </c>
    </row>
    <row r="27" spans="1:24">
      <c r="A27" s="609"/>
      <c r="B27" s="609"/>
      <c r="C27" s="609"/>
      <c r="D27" s="609"/>
      <c r="E27" s="609"/>
      <c r="F27" s="609"/>
      <c r="H27" s="23" t="s">
        <v>79</v>
      </c>
      <c r="I27" s="25">
        <v>15247</v>
      </c>
      <c r="J27" s="282">
        <v>21847</v>
      </c>
      <c r="K27" s="25">
        <v>27729</v>
      </c>
      <c r="L27" s="24"/>
      <c r="M27" s="275">
        <f t="shared" si="0"/>
        <v>43.287204040139045</v>
      </c>
      <c r="N27" s="275">
        <f t="shared" si="1"/>
        <v>81.865284974093271</v>
      </c>
      <c r="O27" s="275">
        <f t="shared" si="2"/>
        <v>26.923605071634547</v>
      </c>
      <c r="P27" s="275"/>
    </row>
    <row r="28" spans="1:24">
      <c r="A28" s="609"/>
      <c r="B28" s="609"/>
      <c r="C28" s="609"/>
      <c r="D28" s="609"/>
      <c r="E28" s="609"/>
      <c r="F28" s="609"/>
      <c r="H28" s="23" t="s">
        <v>80</v>
      </c>
      <c r="I28" s="25">
        <v>17475</v>
      </c>
      <c r="J28" s="282">
        <v>27151</v>
      </c>
      <c r="K28" s="25">
        <v>27621</v>
      </c>
      <c r="L28" s="24"/>
      <c r="M28" s="275">
        <f t="shared" si="0"/>
        <v>55.370529327610875</v>
      </c>
      <c r="N28" s="275">
        <f t="shared" si="1"/>
        <v>58.06008583690987</v>
      </c>
      <c r="O28" s="275">
        <f t="shared" si="2"/>
        <v>1.7310596294795773</v>
      </c>
      <c r="P28" s="275"/>
    </row>
    <row r="29" spans="1:24">
      <c r="H29" s="23" t="s">
        <v>81</v>
      </c>
      <c r="I29" s="25">
        <v>17219</v>
      </c>
      <c r="J29" s="282">
        <v>28216</v>
      </c>
      <c r="K29" s="25">
        <v>28568</v>
      </c>
      <c r="L29" s="24"/>
      <c r="M29" s="275">
        <f t="shared" si="0"/>
        <v>63.865497415645514</v>
      </c>
      <c r="N29" s="275">
        <f t="shared" si="1"/>
        <v>65.909750856611879</v>
      </c>
      <c r="O29" s="275">
        <f t="shared" si="2"/>
        <v>1.2475191380776864</v>
      </c>
      <c r="P29" s="275"/>
    </row>
    <row r="30" spans="1:24">
      <c r="H30" s="23" t="s">
        <v>82</v>
      </c>
      <c r="I30" s="25">
        <v>16755</v>
      </c>
      <c r="J30" s="282">
        <v>33300</v>
      </c>
      <c r="K30" s="25">
        <v>27039</v>
      </c>
      <c r="L30" s="24"/>
      <c r="M30" s="275">
        <f t="shared" si="0"/>
        <v>98.74664279319606</v>
      </c>
      <c r="N30" s="275">
        <f t="shared" si="1"/>
        <v>61.378692927484337</v>
      </c>
      <c r="O30" s="275">
        <f t="shared" si="2"/>
        <v>-18.801801801801801</v>
      </c>
      <c r="P30" s="275"/>
    </row>
    <row r="31" spans="1:24">
      <c r="H31" s="126" t="s">
        <v>83</v>
      </c>
      <c r="I31" s="181">
        <v>15429</v>
      </c>
      <c r="J31" s="124">
        <v>26037</v>
      </c>
      <c r="K31" s="25">
        <v>24862</v>
      </c>
      <c r="L31" s="127"/>
      <c r="M31" s="275">
        <f t="shared" si="0"/>
        <v>68.753645732062992</v>
      </c>
      <c r="N31" s="275">
        <f t="shared" si="1"/>
        <v>61.138116533799987</v>
      </c>
      <c r="O31" s="275">
        <f t="shared" si="2"/>
        <v>-4.5128086953182009</v>
      </c>
      <c r="P31" s="275"/>
    </row>
    <row r="33" spans="1:22" ht="15" customHeight="1">
      <c r="C33" s="32"/>
      <c r="D33" s="32"/>
      <c r="E33" s="32"/>
      <c r="H33" s="601" t="s">
        <v>768</v>
      </c>
      <c r="I33" s="585"/>
      <c r="J33" s="585"/>
      <c r="K33" s="585"/>
      <c r="L33" s="585"/>
      <c r="M33" s="585"/>
      <c r="N33" s="585"/>
      <c r="O33" s="585"/>
      <c r="P33" s="585"/>
      <c r="Q33" s="585"/>
      <c r="R33" s="585"/>
      <c r="S33" s="585"/>
      <c r="T33" s="585"/>
      <c r="U33" s="585"/>
      <c r="V33" s="585"/>
    </row>
    <row r="34" spans="1:22">
      <c r="H34" s="585"/>
      <c r="I34" s="585"/>
      <c r="J34" s="585"/>
      <c r="K34" s="585"/>
      <c r="L34" s="585"/>
      <c r="M34" s="585"/>
      <c r="N34" s="585"/>
      <c r="O34" s="585"/>
      <c r="P34" s="585"/>
      <c r="Q34" s="585"/>
      <c r="R34" s="585"/>
      <c r="S34" s="585"/>
      <c r="T34" s="585"/>
      <c r="U34" s="585"/>
      <c r="V34" s="585"/>
    </row>
    <row r="35" spans="1:22">
      <c r="H35" s="585"/>
      <c r="I35" s="585"/>
      <c r="J35" s="585"/>
      <c r="K35" s="585"/>
      <c r="L35" s="585"/>
      <c r="M35" s="585"/>
      <c r="N35" s="585"/>
      <c r="O35" s="585"/>
      <c r="P35" s="585"/>
      <c r="Q35" s="585"/>
      <c r="R35" s="585"/>
      <c r="S35" s="585"/>
      <c r="T35" s="585"/>
      <c r="U35" s="585"/>
      <c r="V35" s="585"/>
    </row>
    <row r="36" spans="1:22">
      <c r="H36" s="585"/>
      <c r="I36" s="585"/>
      <c r="J36" s="585"/>
      <c r="K36" s="585"/>
      <c r="L36" s="585"/>
      <c r="M36" s="585"/>
      <c r="N36" s="585"/>
      <c r="O36" s="585"/>
      <c r="P36" s="585"/>
      <c r="Q36" s="585"/>
      <c r="R36" s="585"/>
      <c r="S36" s="585"/>
      <c r="T36" s="585"/>
      <c r="U36" s="585"/>
      <c r="V36" s="585"/>
    </row>
    <row r="37" spans="1:22">
      <c r="H37" s="585"/>
      <c r="I37" s="585"/>
      <c r="J37" s="585"/>
      <c r="K37" s="585"/>
      <c r="L37" s="585"/>
      <c r="M37" s="585"/>
      <c r="N37" s="585"/>
      <c r="O37" s="585"/>
      <c r="P37" s="585"/>
      <c r="Q37" s="585"/>
      <c r="R37" s="585"/>
      <c r="S37" s="585"/>
      <c r="T37" s="585"/>
      <c r="U37" s="585"/>
      <c r="V37" s="585"/>
    </row>
    <row r="38" spans="1:22">
      <c r="H38" s="585"/>
      <c r="I38" s="585"/>
      <c r="J38" s="585"/>
      <c r="K38" s="585"/>
      <c r="L38" s="585"/>
      <c r="M38" s="585"/>
      <c r="N38" s="585"/>
      <c r="O38" s="585"/>
      <c r="P38" s="585"/>
      <c r="Q38" s="585"/>
      <c r="R38" s="585"/>
      <c r="S38" s="585"/>
      <c r="T38" s="585"/>
      <c r="U38" s="585"/>
      <c r="V38" s="585"/>
    </row>
    <row r="39" spans="1:22">
      <c r="H39" s="585"/>
      <c r="I39" s="585"/>
      <c r="J39" s="585"/>
      <c r="K39" s="585"/>
      <c r="L39" s="585"/>
      <c r="M39" s="585"/>
      <c r="N39" s="585"/>
      <c r="O39" s="585"/>
      <c r="P39" s="585"/>
      <c r="Q39" s="585"/>
      <c r="R39" s="585"/>
      <c r="S39" s="585"/>
      <c r="T39" s="585"/>
      <c r="U39" s="585"/>
      <c r="V39" s="585"/>
    </row>
    <row r="40" spans="1:22">
      <c r="H40" s="585"/>
      <c r="I40" s="585"/>
      <c r="J40" s="585"/>
      <c r="K40" s="585"/>
      <c r="L40" s="585"/>
      <c r="M40" s="585"/>
      <c r="N40" s="585"/>
      <c r="O40" s="585"/>
      <c r="P40" s="585"/>
      <c r="Q40" s="585"/>
      <c r="R40" s="585"/>
      <c r="S40" s="585"/>
      <c r="T40" s="585"/>
      <c r="U40" s="585"/>
      <c r="V40" s="585"/>
    </row>
    <row r="41" spans="1:22">
      <c r="H41" s="585"/>
      <c r="I41" s="585"/>
      <c r="J41" s="585"/>
      <c r="K41" s="585"/>
      <c r="L41" s="585"/>
      <c r="M41" s="585"/>
      <c r="N41" s="585"/>
      <c r="O41" s="585"/>
      <c r="P41" s="585"/>
      <c r="Q41" s="585"/>
      <c r="R41" s="585"/>
      <c r="S41" s="585"/>
      <c r="T41" s="585"/>
      <c r="U41" s="585"/>
      <c r="V41" s="585"/>
    </row>
    <row r="42" spans="1:22">
      <c r="I42" s="6"/>
      <c r="N42" s="6"/>
      <c r="O42" s="6"/>
      <c r="P42" s="6"/>
    </row>
    <row r="43" spans="1:22">
      <c r="H43" s="6"/>
      <c r="I43" s="6"/>
      <c r="J43" s="6"/>
      <c r="K43" s="6"/>
      <c r="L43" s="6"/>
      <c r="M43" s="6"/>
      <c r="N43" s="6"/>
      <c r="O43" s="6"/>
      <c r="P43" s="6"/>
      <c r="Q43" s="6"/>
    </row>
    <row r="44" spans="1:22">
      <c r="Q44" s="6"/>
    </row>
    <row r="46" spans="1:22">
      <c r="A46" s="239" t="s">
        <v>455</v>
      </c>
    </row>
    <row r="48" spans="1:22">
      <c r="A48" s="32" t="s">
        <v>96</v>
      </c>
      <c r="B48" s="32" t="s">
        <v>465</v>
      </c>
    </row>
    <row r="49" spans="1:9">
      <c r="A49" s="32" t="s">
        <v>98</v>
      </c>
      <c r="B49" s="32" t="s">
        <v>40</v>
      </c>
    </row>
    <row r="55" spans="1:9">
      <c r="I55" s="366"/>
    </row>
    <row r="56" spans="1:9">
      <c r="I56" s="366"/>
    </row>
    <row r="57" spans="1:9">
      <c r="I57" s="366"/>
    </row>
  </sheetData>
  <sheetProtection algorithmName="SHA-512" hashValue="4dSRcRkd64bS7SmtFtUtP3Cef5H8II/5UNion+/OdJB3g1QKtR1ADkDOPepixlT7l5d08+9EN+gblAVrdYfqhA==" saltValue="xeRUjsBWYYSyx1qAMWNOTA==" spinCount="100000" sheet="1" objects="1" scenarios="1"/>
  <mergeCells count="4">
    <mergeCell ref="A1:F1"/>
    <mergeCell ref="H33:V41"/>
    <mergeCell ref="A15:F28"/>
    <mergeCell ref="H18:X18"/>
  </mergeCells>
  <pageMargins left="0.7" right="0.7" top="0.75" bottom="0.75" header="0.3" footer="0.3"/>
  <pageSetup paperSize="9" orientation="portrait" horizontalDpi="1200" verticalDpi="12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L35" sqref="L35"/>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99" t="s">
        <v>747</v>
      </c>
      <c r="B1" s="599"/>
      <c r="C1" s="599"/>
      <c r="D1" s="599"/>
      <c r="E1" s="599"/>
      <c r="F1" s="599"/>
      <c r="G1" s="599"/>
      <c r="H1" s="599"/>
    </row>
    <row r="2" spans="1:24" ht="30.75" customHeight="1">
      <c r="A2" s="53" t="s">
        <v>87</v>
      </c>
      <c r="B2" s="52" t="s">
        <v>100</v>
      </c>
      <c r="C2" s="53" t="s">
        <v>104</v>
      </c>
      <c r="D2" s="52" t="s">
        <v>102</v>
      </c>
      <c r="E2" s="53" t="s">
        <v>101</v>
      </c>
      <c r="F2" s="52" t="s">
        <v>103</v>
      </c>
      <c r="G2" s="53" t="s">
        <v>131</v>
      </c>
      <c r="H2" s="54" t="s">
        <v>132</v>
      </c>
    </row>
    <row r="3" spans="1:24">
      <c r="A3" s="176" t="s">
        <v>743</v>
      </c>
      <c r="B3" s="124">
        <v>533</v>
      </c>
      <c r="C3" s="124">
        <v>892</v>
      </c>
      <c r="D3" s="124">
        <v>1457</v>
      </c>
      <c r="E3" s="124">
        <v>3926</v>
      </c>
      <c r="F3" s="124">
        <v>8202</v>
      </c>
      <c r="G3" s="124">
        <v>10246</v>
      </c>
      <c r="H3" s="127">
        <f>SUM(B3:G3)</f>
        <v>25256</v>
      </c>
      <c r="N3" s="6"/>
      <c r="O3" s="6"/>
      <c r="P3" s="6"/>
      <c r="Q3" s="6"/>
      <c r="R3" s="6"/>
      <c r="S3" s="6"/>
      <c r="T3" s="6"/>
      <c r="U3" s="6"/>
      <c r="V3" s="6"/>
      <c r="W3" s="6"/>
    </row>
    <row r="4" spans="1:24">
      <c r="A4" s="55"/>
      <c r="C4" s="6"/>
      <c r="D4" s="6"/>
      <c r="E4" s="6"/>
      <c r="F4" s="6"/>
      <c r="G4" s="6"/>
      <c r="J4" s="315"/>
      <c r="K4" s="315"/>
      <c r="L4" s="315"/>
      <c r="M4" s="315"/>
      <c r="N4" s="315"/>
      <c r="O4" s="6"/>
      <c r="P4" s="6"/>
      <c r="Q4" s="6"/>
      <c r="R4" s="6"/>
      <c r="S4" s="6"/>
      <c r="T4" s="6"/>
      <c r="U4" s="6"/>
      <c r="V4" s="6"/>
      <c r="W4" s="6"/>
    </row>
    <row r="5" spans="1:24">
      <c r="I5" s="6"/>
      <c r="J5" s="124"/>
      <c r="K5" s="124"/>
      <c r="L5" s="124"/>
      <c r="M5" s="124"/>
      <c r="N5" s="124"/>
      <c r="O5" s="124"/>
      <c r="P5" s="124"/>
      <c r="Q5" s="6"/>
      <c r="R5" s="6"/>
      <c r="S5" s="6"/>
      <c r="T5" s="6"/>
      <c r="U5" s="6"/>
      <c r="V5" s="6"/>
      <c r="W5" s="6"/>
    </row>
    <row r="6" spans="1:24">
      <c r="H6" s="6"/>
      <c r="I6" s="124"/>
      <c r="J6" s="124"/>
      <c r="K6" s="124"/>
      <c r="L6" s="124"/>
      <c r="M6" s="124"/>
      <c r="N6" s="124"/>
      <c r="O6" s="124"/>
      <c r="P6" s="6"/>
      <c r="Q6" s="56"/>
      <c r="R6" s="6"/>
      <c r="S6" s="6"/>
      <c r="T6" s="6"/>
      <c r="X6" s="6"/>
    </row>
    <row r="7" spans="1:24">
      <c r="I7" s="124"/>
      <c r="J7" s="124"/>
      <c r="K7" s="124"/>
      <c r="L7" s="124"/>
      <c r="M7" s="124"/>
      <c r="N7" s="124"/>
      <c r="O7" s="124"/>
      <c r="P7" s="6"/>
      <c r="Q7" s="6"/>
      <c r="R7" s="6"/>
      <c r="S7" s="6"/>
      <c r="T7" s="6"/>
      <c r="U7" s="432"/>
    </row>
    <row r="8" spans="1:24">
      <c r="I8" s="124"/>
      <c r="J8" s="124"/>
      <c r="K8" s="124"/>
      <c r="L8" s="124"/>
      <c r="M8" s="124"/>
      <c r="N8" s="124"/>
      <c r="O8" s="124"/>
      <c r="P8" s="6"/>
      <c r="Q8" s="432"/>
      <c r="R8" s="432"/>
      <c r="S8" s="432"/>
      <c r="T8" s="432"/>
      <c r="U8" s="432"/>
    </row>
    <row r="9" spans="1:24">
      <c r="I9" s="6"/>
      <c r="J9" s="124"/>
      <c r="K9" s="124"/>
      <c r="L9" s="124"/>
      <c r="M9" s="124"/>
      <c r="N9" s="124"/>
      <c r="O9" s="124"/>
      <c r="P9" s="6"/>
      <c r="Q9" s="432"/>
      <c r="R9" s="432"/>
      <c r="S9" s="432"/>
      <c r="T9" s="432"/>
      <c r="U9" s="432"/>
    </row>
    <row r="10" spans="1:24">
      <c r="C10" s="6"/>
      <c r="D10" s="6"/>
      <c r="E10" s="6"/>
      <c r="F10" s="6"/>
      <c r="G10" s="6"/>
      <c r="H10" s="6"/>
      <c r="I10" s="124"/>
      <c r="J10" s="124"/>
      <c r="K10" s="124"/>
      <c r="L10" s="124"/>
      <c r="M10" s="124"/>
      <c r="N10" s="124"/>
      <c r="O10" s="124"/>
      <c r="P10" s="6"/>
    </row>
    <row r="11" spans="1:24">
      <c r="H11" s="124"/>
      <c r="I11" s="124"/>
      <c r="J11" s="124"/>
      <c r="K11" s="124"/>
      <c r="L11" s="124"/>
      <c r="M11" s="124"/>
      <c r="N11" s="124"/>
      <c r="O11" s="124"/>
      <c r="P11" s="124"/>
    </row>
    <row r="12" spans="1:24">
      <c r="G12" s="6"/>
      <c r="H12" s="6"/>
      <c r="I12" s="6"/>
      <c r="J12" s="6"/>
      <c r="K12" s="6"/>
      <c r="L12" s="6"/>
      <c r="M12" s="6"/>
      <c r="N12" s="6"/>
      <c r="O12" s="6"/>
      <c r="P12" s="6"/>
    </row>
    <row r="13" spans="1:24">
      <c r="G13" s="6"/>
      <c r="H13" s="6"/>
      <c r="I13" s="124"/>
      <c r="J13" s="124"/>
      <c r="K13" s="123"/>
      <c r="L13" s="123"/>
      <c r="M13" s="123"/>
      <c r="N13" s="123"/>
      <c r="O13" s="123"/>
      <c r="P13" s="123"/>
    </row>
    <row r="14" spans="1:24">
      <c r="J14" s="6"/>
    </row>
    <row r="15" spans="1:24">
      <c r="J15" s="6"/>
    </row>
    <row r="16" spans="1:24">
      <c r="K16" s="6"/>
      <c r="L16" s="432"/>
      <c r="M16" s="432"/>
      <c r="N16" s="432"/>
      <c r="O16" s="432"/>
      <c r="P16" s="432"/>
      <c r="Q16" s="432"/>
    </row>
    <row r="17" spans="1:17">
      <c r="K17" s="124"/>
      <c r="L17" s="124"/>
      <c r="M17" s="124"/>
      <c r="N17" s="124"/>
      <c r="O17" s="124"/>
      <c r="P17" s="124"/>
      <c r="Q17" s="6"/>
    </row>
    <row r="24" spans="1:17">
      <c r="A24" s="32" t="s">
        <v>96</v>
      </c>
      <c r="B24" s="32" t="s">
        <v>97</v>
      </c>
    </row>
    <row r="25" spans="1:17">
      <c r="A25" s="32" t="s">
        <v>98</v>
      </c>
      <c r="B25" s="32" t="s">
        <v>40</v>
      </c>
    </row>
    <row r="27" spans="1:17">
      <c r="F27" s="6"/>
      <c r="G27" s="6"/>
      <c r="H27" s="6"/>
      <c r="J27" s="6"/>
      <c r="K27" s="6"/>
    </row>
    <row r="28" spans="1:17">
      <c r="F28" s="6"/>
      <c r="G28" s="6"/>
      <c r="H28" s="6"/>
      <c r="J28" s="6"/>
      <c r="K28" s="6"/>
    </row>
  </sheetData>
  <sheetProtection algorithmName="SHA-512" hashValue="kMFb5FamHrrxN/gQhpbF/zlxqv9nVwOeNcecNLfwyP8fBi3zcHl8NHeAeYmayK8CtVmHtIJ52UELXlgRmhRcUw==" saltValue="iJGVvq0Ruhna8N8pOVRYIQ==" spinCount="100000" sheet="1" objects="1" scenarios="1"/>
  <mergeCells count="1">
    <mergeCell ref="A1:H1"/>
  </mergeCells>
  <pageMargins left="0.7" right="0.7" top="0.75" bottom="0.75" header="0.3" footer="0.3"/>
  <pageSetup paperSize="9" orientation="portrait" horizontalDpi="1200" verticalDpi="12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80" zoomScaleNormal="80" workbookViewId="0">
      <selection activeCell="L8" sqref="L8"/>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99" t="s">
        <v>748</v>
      </c>
      <c r="B1" s="599"/>
      <c r="C1" s="599"/>
      <c r="D1" s="599"/>
      <c r="E1" s="599"/>
      <c r="F1" s="599"/>
      <c r="G1" s="599"/>
      <c r="H1" s="599"/>
    </row>
    <row r="2" spans="1:17" ht="38.25">
      <c r="A2" s="53" t="s">
        <v>87</v>
      </c>
      <c r="B2" s="52" t="s">
        <v>161</v>
      </c>
      <c r="C2" s="52" t="s">
        <v>160</v>
      </c>
      <c r="D2" s="52" t="s">
        <v>159</v>
      </c>
      <c r="E2" s="53" t="s">
        <v>158</v>
      </c>
      <c r="F2" s="52" t="s">
        <v>157</v>
      </c>
      <c r="G2" s="53" t="s">
        <v>162</v>
      </c>
      <c r="H2" s="54" t="s">
        <v>132</v>
      </c>
    </row>
    <row r="3" spans="1:17">
      <c r="A3" s="176" t="s">
        <v>743</v>
      </c>
      <c r="B3" s="434">
        <v>744</v>
      </c>
      <c r="C3" s="434">
        <v>7175</v>
      </c>
      <c r="D3" s="434">
        <v>14438</v>
      </c>
      <c r="E3" s="434">
        <v>1936</v>
      </c>
      <c r="F3" s="434">
        <v>944</v>
      </c>
      <c r="G3" s="435">
        <v>19</v>
      </c>
      <c r="H3" s="436">
        <f>SUM(B3:G3)</f>
        <v>25256</v>
      </c>
      <c r="I3" s="6"/>
    </row>
    <row r="4" spans="1:17">
      <c r="A4" s="433"/>
      <c r="B4" s="433"/>
      <c r="C4" s="433"/>
      <c r="D4" s="433"/>
      <c r="E4" s="433"/>
      <c r="F4" s="433"/>
      <c r="G4" s="433"/>
      <c r="H4" s="433"/>
    </row>
    <row r="7" spans="1:17">
      <c r="J7" s="124"/>
      <c r="K7" s="124"/>
      <c r="L7" s="124"/>
      <c r="M7" s="124"/>
      <c r="N7" s="124"/>
      <c r="O7" s="124"/>
      <c r="P7" s="124"/>
      <c r="Q7" s="123"/>
    </row>
    <row r="8" spans="1:17">
      <c r="J8" s="6"/>
      <c r="K8" s="6"/>
      <c r="L8" s="6"/>
      <c r="O8" s="6"/>
    </row>
    <row r="15" spans="1:17">
      <c r="J15" s="6"/>
    </row>
    <row r="18" spans="1:11">
      <c r="K18" s="6"/>
    </row>
    <row r="27" spans="1:11">
      <c r="A27" s="32" t="s">
        <v>96</v>
      </c>
      <c r="B27" s="32" t="s">
        <v>97</v>
      </c>
    </row>
    <row r="28" spans="1:11">
      <c r="A28" s="32" t="s">
        <v>98</v>
      </c>
      <c r="B28" s="32" t="s">
        <v>40</v>
      </c>
    </row>
  </sheetData>
  <sheetProtection algorithmName="SHA-512" hashValue="xnsdQmXVccM1wPk+TY1XQmqpjOZIvvg7LPtfaw+/9hnrKRLJQKARU+SBYwig/xJDpN34Nt3owhq7rL2vE8VYPg==" saltValue="t7av5CYimkO9h8vahtTD9g==" spinCount="100000" sheet="1" objects="1" scenarios="1"/>
  <mergeCells count="1">
    <mergeCell ref="A1:H1"/>
  </mergeCells>
  <pageMargins left="0.7" right="0.7" top="0.75" bottom="0.75" header="0.3" footer="0.3"/>
  <pageSetup paperSize="9" orientation="portrait" horizontalDpi="1200" verticalDpi="12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activeCell="I37" sqref="I37"/>
    </sheetView>
  </sheetViews>
  <sheetFormatPr baseColWidth="10" defaultRowHeight="15"/>
  <cols>
    <col min="1" max="1" width="25.7109375" style="242" customWidth="1"/>
    <col min="2" max="2" width="11.42578125" style="242"/>
    <col min="3" max="3" width="11.42578125" style="403"/>
    <col min="4" max="4" width="11.42578125" style="242"/>
    <col min="5" max="5" width="11.42578125" style="403"/>
    <col min="6" max="6" width="11.42578125" style="242"/>
    <col min="7" max="7" width="11.42578125" style="403"/>
    <col min="8" max="8" width="11.42578125" style="242"/>
    <col min="9" max="9" width="11.42578125" style="403"/>
    <col min="10" max="10" width="11.42578125" style="242"/>
    <col min="11" max="11" width="11.42578125" style="403"/>
    <col min="12" max="12" width="11.42578125" style="242"/>
    <col min="13" max="13" width="11.42578125" style="403"/>
    <col min="14" max="14" width="11.42578125" style="242"/>
    <col min="15" max="15" width="11.42578125" style="403"/>
    <col min="16" max="16" width="11.42578125" style="242"/>
    <col min="17" max="17" width="11.42578125" style="403"/>
    <col min="18" max="19" width="11.42578125" style="242"/>
    <col min="20" max="21" width="11.42578125" style="444"/>
    <col min="22" max="23" width="11.42578125" style="467"/>
    <col min="24" max="16384" width="11.42578125" style="242"/>
  </cols>
  <sheetData>
    <row r="1" spans="1:23" ht="28.5" customHeight="1">
      <c r="A1" s="577" t="s">
        <v>467</v>
      </c>
      <c r="B1" s="577"/>
      <c r="C1" s="577"/>
      <c r="D1" s="577"/>
      <c r="E1" s="577"/>
      <c r="F1" s="577"/>
      <c r="G1" s="577"/>
      <c r="H1" s="577"/>
      <c r="I1" s="577"/>
      <c r="J1" s="577"/>
      <c r="K1" s="577"/>
      <c r="L1" s="577"/>
      <c r="M1" s="577"/>
      <c r="N1" s="577"/>
      <c r="O1" s="577"/>
      <c r="P1" s="577"/>
      <c r="Q1" s="577"/>
      <c r="R1" s="577"/>
      <c r="S1" s="577"/>
      <c r="T1" s="440"/>
      <c r="U1" s="440"/>
      <c r="V1" s="466"/>
      <c r="W1" s="466"/>
    </row>
    <row r="2" spans="1:23" ht="15.75">
      <c r="A2" s="576" t="s">
        <v>36</v>
      </c>
      <c r="B2" s="573">
        <v>2013</v>
      </c>
      <c r="C2" s="573"/>
      <c r="D2" s="573">
        <v>2014</v>
      </c>
      <c r="E2" s="573"/>
      <c r="F2" s="573">
        <v>2015</v>
      </c>
      <c r="G2" s="573"/>
      <c r="H2" s="573">
        <v>2016</v>
      </c>
      <c r="I2" s="573"/>
      <c r="J2" s="573">
        <v>2017</v>
      </c>
      <c r="K2" s="573"/>
      <c r="L2" s="573">
        <v>2018</v>
      </c>
      <c r="M2" s="573"/>
      <c r="N2" s="573">
        <v>2019</v>
      </c>
      <c r="O2" s="573"/>
      <c r="P2" s="573">
        <v>2020</v>
      </c>
      <c r="Q2" s="573"/>
      <c r="R2" s="573">
        <v>2021</v>
      </c>
      <c r="S2" s="573"/>
      <c r="T2" s="573">
        <v>2022</v>
      </c>
      <c r="U2" s="573"/>
      <c r="V2" s="573">
        <v>2023</v>
      </c>
      <c r="W2" s="573"/>
    </row>
    <row r="3" spans="1:23" s="403" customFormat="1" ht="38.25">
      <c r="A3" s="576"/>
      <c r="B3" s="404" t="s">
        <v>32</v>
      </c>
      <c r="C3" s="405" t="s">
        <v>618</v>
      </c>
      <c r="D3" s="404" t="s">
        <v>32</v>
      </c>
      <c r="E3" s="405" t="s">
        <v>618</v>
      </c>
      <c r="F3" s="404" t="s">
        <v>32</v>
      </c>
      <c r="G3" s="405" t="s">
        <v>618</v>
      </c>
      <c r="H3" s="404" t="s">
        <v>32</v>
      </c>
      <c r="I3" s="405" t="s">
        <v>618</v>
      </c>
      <c r="J3" s="404" t="s">
        <v>32</v>
      </c>
      <c r="K3" s="405" t="s">
        <v>618</v>
      </c>
      <c r="L3" s="404" t="s">
        <v>32</v>
      </c>
      <c r="M3" s="405" t="s">
        <v>618</v>
      </c>
      <c r="N3" s="404" t="s">
        <v>32</v>
      </c>
      <c r="O3" s="405" t="s">
        <v>618</v>
      </c>
      <c r="P3" s="404" t="s">
        <v>32</v>
      </c>
      <c r="Q3" s="405" t="s">
        <v>618</v>
      </c>
      <c r="R3" s="404" t="s">
        <v>32</v>
      </c>
      <c r="S3" s="405" t="s">
        <v>618</v>
      </c>
      <c r="T3" s="404" t="s">
        <v>32</v>
      </c>
      <c r="U3" s="405" t="s">
        <v>618</v>
      </c>
      <c r="V3" s="404" t="s">
        <v>32</v>
      </c>
      <c r="W3" s="405" t="s">
        <v>618</v>
      </c>
    </row>
    <row r="4" spans="1:23">
      <c r="A4" s="3" t="s">
        <v>1</v>
      </c>
      <c r="B4" s="6">
        <v>49387</v>
      </c>
      <c r="C4" s="406">
        <f t="shared" ref="C4:C34" si="0">(B4*100)/$B$35</f>
        <v>5.502227094571861</v>
      </c>
      <c r="D4" s="6">
        <v>46667</v>
      </c>
      <c r="E4" s="406">
        <f>(D4*100)/$D$35</f>
        <v>5.2438602326459431</v>
      </c>
      <c r="F4" s="6">
        <v>45405</v>
      </c>
      <c r="G4" s="406">
        <f>(F4*100)/$F$35</f>
        <v>5.1121164083117909</v>
      </c>
      <c r="H4" s="6">
        <v>47316</v>
      </c>
      <c r="I4" s="406">
        <f>(H4*100)/$H$35</f>
        <v>5.3097762231641177</v>
      </c>
      <c r="J4" s="6">
        <v>46833</v>
      </c>
      <c r="K4" s="406">
        <f>(J4*100)/$J$35</f>
        <v>5.2348664708328307</v>
      </c>
      <c r="L4" s="6">
        <v>47280</v>
      </c>
      <c r="M4" s="406">
        <f>(L4*100)/$L$35</f>
        <v>5.2259666877783344</v>
      </c>
      <c r="N4" s="6">
        <v>47869</v>
      </c>
      <c r="O4" s="406">
        <f>(N4*100)/$N$35</f>
        <v>5.2153913368437452</v>
      </c>
      <c r="P4" s="6">
        <v>49030</v>
      </c>
      <c r="Q4" s="406">
        <f>(P4*100)/$P$35</f>
        <v>5.2799686410999733</v>
      </c>
      <c r="R4" s="6">
        <v>48733</v>
      </c>
      <c r="S4" s="406">
        <f>(R4*100)/$R$35</f>
        <v>5.2514404742277154</v>
      </c>
      <c r="T4" s="469">
        <v>49270</v>
      </c>
      <c r="U4" s="406">
        <f>(T4*100)/$T$35</f>
        <v>5.2884894047739159</v>
      </c>
      <c r="V4" s="469"/>
      <c r="W4" s="406"/>
    </row>
    <row r="5" spans="1:23">
      <c r="A5" s="3" t="s">
        <v>2</v>
      </c>
      <c r="B5" s="6">
        <v>5497</v>
      </c>
      <c r="C5" s="406">
        <f t="shared" si="0"/>
        <v>0.61242315465327957</v>
      </c>
      <c r="D5" s="6">
        <v>5464</v>
      </c>
      <c r="E5" s="406">
        <f t="shared" ref="E5:E35" si="1">(D5*100)/$D$35</f>
        <v>0.61397673540569209</v>
      </c>
      <c r="F5" s="6">
        <v>5499</v>
      </c>
      <c r="G5" s="406">
        <f t="shared" ref="G5:G35" si="2">(F5*100)/$F$35</f>
        <v>0.61912846887581852</v>
      </c>
      <c r="H5" s="6">
        <v>5458</v>
      </c>
      <c r="I5" s="406">
        <f t="shared" ref="I5:I35" si="3">(H5*100)/$H$35</f>
        <v>0.6124938419568382</v>
      </c>
      <c r="J5" s="6">
        <v>5531</v>
      </c>
      <c r="K5" s="406">
        <f t="shared" ref="K5:K35" si="4">(J5*100)/$J$35</f>
        <v>0.61824026755015449</v>
      </c>
      <c r="L5" s="6">
        <v>5562</v>
      </c>
      <c r="M5" s="406">
        <f t="shared" ref="M5:M35" si="5">(L5*100)/$L$35</f>
        <v>0.61478059893026848</v>
      </c>
      <c r="N5" s="6">
        <v>5551</v>
      </c>
      <c r="O5" s="406">
        <f t="shared" ref="O5:O35" si="6">(N5*100)/$N$35</f>
        <v>0.60478884686999168</v>
      </c>
      <c r="P5" s="6">
        <v>5593</v>
      </c>
      <c r="Q5" s="406">
        <f t="shared" ref="Q5:Q35" si="7">(P5*100)/$P$35</f>
        <v>0.60230195002390685</v>
      </c>
      <c r="R5" s="6">
        <v>5604</v>
      </c>
      <c r="S5" s="406">
        <f t="shared" ref="S5:S35" si="8">(R5*100)/$R$35</f>
        <v>0.60388386550329587</v>
      </c>
      <c r="T5" s="469">
        <v>5623</v>
      </c>
      <c r="U5" s="406">
        <f t="shared" ref="U5:U35" si="9">(T5*100)/$T$35</f>
        <v>0.60355542770537307</v>
      </c>
      <c r="V5" s="469"/>
      <c r="W5" s="406"/>
    </row>
    <row r="6" spans="1:23">
      <c r="A6" s="3" t="s">
        <v>3</v>
      </c>
      <c r="B6" s="6">
        <v>7392</v>
      </c>
      <c r="C6" s="406">
        <f t="shared" si="0"/>
        <v>0.82354592672312943</v>
      </c>
      <c r="D6" s="6">
        <v>7670</v>
      </c>
      <c r="E6" s="406">
        <f t="shared" si="1"/>
        <v>0.86185972923895648</v>
      </c>
      <c r="F6" s="6">
        <v>7327</v>
      </c>
      <c r="G6" s="406">
        <f t="shared" si="2"/>
        <v>0.8249416787512498</v>
      </c>
      <c r="H6" s="6">
        <v>7423</v>
      </c>
      <c r="I6" s="406">
        <f t="shared" si="3"/>
        <v>0.83300509139714352</v>
      </c>
      <c r="J6" s="6">
        <v>7594</v>
      </c>
      <c r="K6" s="406">
        <f t="shared" si="4"/>
        <v>0.84883684537622006</v>
      </c>
      <c r="L6" s="6">
        <v>7831</v>
      </c>
      <c r="M6" s="406">
        <f t="shared" si="5"/>
        <v>0.86557836573587421</v>
      </c>
      <c r="N6" s="6">
        <v>7988</v>
      </c>
      <c r="O6" s="406">
        <f t="shared" si="6"/>
        <v>0.87030324424382877</v>
      </c>
      <c r="P6" s="6">
        <v>8111</v>
      </c>
      <c r="Q6" s="406">
        <f t="shared" si="7"/>
        <v>0.87346166934452141</v>
      </c>
      <c r="R6" s="6">
        <v>8234</v>
      </c>
      <c r="S6" s="406">
        <f t="shared" si="8"/>
        <v>0.88729117568774762</v>
      </c>
      <c r="T6" s="469">
        <v>8754</v>
      </c>
      <c r="U6" s="406">
        <f t="shared" si="9"/>
        <v>0.93962728332435286</v>
      </c>
      <c r="V6" s="469"/>
      <c r="W6" s="406"/>
    </row>
    <row r="7" spans="1:23">
      <c r="A7" s="3" t="s">
        <v>4</v>
      </c>
      <c r="B7" s="6">
        <v>80987</v>
      </c>
      <c r="C7" s="406">
        <f t="shared" si="0"/>
        <v>9.0227968029661909</v>
      </c>
      <c r="D7" s="6">
        <v>79890</v>
      </c>
      <c r="E7" s="406">
        <f t="shared" si="1"/>
        <v>8.977050035058701</v>
      </c>
      <c r="F7" s="6">
        <v>79928</v>
      </c>
      <c r="G7" s="406">
        <f t="shared" si="2"/>
        <v>8.9990362357349376</v>
      </c>
      <c r="H7" s="6">
        <v>79172</v>
      </c>
      <c r="I7" s="406">
        <f t="shared" si="3"/>
        <v>8.8846395118004384</v>
      </c>
      <c r="J7" s="6">
        <v>78930</v>
      </c>
      <c r="K7" s="406">
        <f t="shared" si="4"/>
        <v>8.8225825922498089</v>
      </c>
      <c r="L7" s="6">
        <v>79448</v>
      </c>
      <c r="M7" s="406">
        <f t="shared" si="5"/>
        <v>8.7815694037777732</v>
      </c>
      <c r="N7" s="6">
        <v>81216</v>
      </c>
      <c r="O7" s="406">
        <f t="shared" si="6"/>
        <v>8.8485914226973961</v>
      </c>
      <c r="P7" s="6">
        <v>82777</v>
      </c>
      <c r="Q7" s="406">
        <f t="shared" si="7"/>
        <v>8.9141334734720079</v>
      </c>
      <c r="R7" s="6">
        <v>82563</v>
      </c>
      <c r="S7" s="406">
        <f t="shared" si="8"/>
        <v>8.8969421105547131</v>
      </c>
      <c r="T7" s="469">
        <v>82982</v>
      </c>
      <c r="U7" s="406">
        <f t="shared" si="9"/>
        <v>8.9070312114257995</v>
      </c>
      <c r="V7" s="469"/>
      <c r="W7" s="406"/>
    </row>
    <row r="8" spans="1:23">
      <c r="A8" s="3" t="s">
        <v>5</v>
      </c>
      <c r="B8" s="6">
        <v>4961</v>
      </c>
      <c r="C8" s="406">
        <f t="shared" si="0"/>
        <v>0.5527071621311479</v>
      </c>
      <c r="D8" s="6">
        <v>4884</v>
      </c>
      <c r="E8" s="406">
        <f t="shared" si="1"/>
        <v>0.54880350946584922</v>
      </c>
      <c r="F8" s="6">
        <v>4859</v>
      </c>
      <c r="G8" s="406">
        <f t="shared" si="2"/>
        <v>0.54707132756275723</v>
      </c>
      <c r="H8" s="6">
        <v>4832</v>
      </c>
      <c r="I8" s="406">
        <f t="shared" si="3"/>
        <v>0.5422444566389597</v>
      </c>
      <c r="J8" s="6">
        <v>4797</v>
      </c>
      <c r="K8" s="406">
        <f t="shared" si="4"/>
        <v>0.53619572653011949</v>
      </c>
      <c r="L8" s="6">
        <v>4755</v>
      </c>
      <c r="M8" s="406">
        <f t="shared" si="5"/>
        <v>0.52558104061730071</v>
      </c>
      <c r="N8" s="6">
        <v>4778</v>
      </c>
      <c r="O8" s="406">
        <f t="shared" si="6"/>
        <v>0.52056946682486405</v>
      </c>
      <c r="P8" s="6">
        <v>4786</v>
      </c>
      <c r="Q8" s="406">
        <f t="shared" si="7"/>
        <v>0.5153973060637258</v>
      </c>
      <c r="R8" s="6">
        <v>4766</v>
      </c>
      <c r="S8" s="406">
        <f t="shared" si="8"/>
        <v>0.51358146020497997</v>
      </c>
      <c r="T8" s="469">
        <v>4753</v>
      </c>
      <c r="U8" s="406">
        <f t="shared" si="9"/>
        <v>0.51017231867039625</v>
      </c>
      <c r="V8" s="469"/>
      <c r="W8" s="406"/>
    </row>
    <row r="9" spans="1:23">
      <c r="A9" s="3" t="s">
        <v>6</v>
      </c>
      <c r="B9" s="6">
        <v>26134</v>
      </c>
      <c r="C9" s="406">
        <f t="shared" si="0"/>
        <v>2.9116002771891591</v>
      </c>
      <c r="D9" s="6">
        <v>26543</v>
      </c>
      <c r="E9" s="406">
        <f t="shared" si="1"/>
        <v>2.9825740277952573</v>
      </c>
      <c r="F9" s="6">
        <v>26490</v>
      </c>
      <c r="G9" s="406">
        <f t="shared" si="2"/>
        <v>2.982490114660926</v>
      </c>
      <c r="H9" s="6">
        <v>26746</v>
      </c>
      <c r="I9" s="406">
        <f t="shared" si="3"/>
        <v>3.0014218206261623</v>
      </c>
      <c r="J9" s="6">
        <v>27149</v>
      </c>
      <c r="K9" s="406">
        <f t="shared" si="4"/>
        <v>3.0346420220067154</v>
      </c>
      <c r="L9" s="6">
        <v>27641</v>
      </c>
      <c r="M9" s="406">
        <f t="shared" si="5"/>
        <v>3.0552230375820839</v>
      </c>
      <c r="N9" s="6">
        <v>27985</v>
      </c>
      <c r="O9" s="406">
        <f t="shared" si="6"/>
        <v>3.0490030408316908</v>
      </c>
      <c r="P9" s="6">
        <v>28383</v>
      </c>
      <c r="Q9" s="406">
        <f t="shared" si="7"/>
        <v>3.0565235557891199</v>
      </c>
      <c r="R9" s="6">
        <v>28463</v>
      </c>
      <c r="S9" s="406">
        <f t="shared" si="8"/>
        <v>3.0671567565703621</v>
      </c>
      <c r="T9" s="469">
        <v>28485</v>
      </c>
      <c r="U9" s="406">
        <f t="shared" si="9"/>
        <v>3.0574917940934645</v>
      </c>
      <c r="V9" s="469"/>
      <c r="W9" s="406"/>
    </row>
    <row r="10" spans="1:23">
      <c r="A10" s="3" t="s">
        <v>7</v>
      </c>
      <c r="B10" s="6">
        <v>2873</v>
      </c>
      <c r="C10" s="406">
        <f t="shared" si="0"/>
        <v>0.32008217633597824</v>
      </c>
      <c r="D10" s="6">
        <v>2846</v>
      </c>
      <c r="E10" s="406">
        <f t="shared" si="1"/>
        <v>0.31979827762895308</v>
      </c>
      <c r="F10" s="6">
        <v>2820</v>
      </c>
      <c r="G10" s="406">
        <f t="shared" si="2"/>
        <v>0.31750177891067616</v>
      </c>
      <c r="H10" s="6">
        <v>2783</v>
      </c>
      <c r="I10" s="406">
        <f t="shared" si="3"/>
        <v>0.31230677210807634</v>
      </c>
      <c r="J10" s="6">
        <v>2743</v>
      </c>
      <c r="K10" s="406">
        <f t="shared" si="4"/>
        <v>0.30660514443863202</v>
      </c>
      <c r="L10" s="6">
        <v>2768</v>
      </c>
      <c r="M10" s="406">
        <f t="shared" si="5"/>
        <v>0.3059533796905759</v>
      </c>
      <c r="N10" s="6">
        <v>2786</v>
      </c>
      <c r="O10" s="406">
        <f t="shared" si="6"/>
        <v>0.30353841242655316</v>
      </c>
      <c r="P10" s="6">
        <v>2818</v>
      </c>
      <c r="Q10" s="406">
        <f t="shared" si="7"/>
        <v>0.30346627841361873</v>
      </c>
      <c r="R10" s="6">
        <v>2807</v>
      </c>
      <c r="S10" s="406">
        <f t="shared" si="8"/>
        <v>0.30248072991929897</v>
      </c>
      <c r="T10" s="469">
        <v>2849</v>
      </c>
      <c r="U10" s="406">
        <f t="shared" si="9"/>
        <v>0.30580284786281486</v>
      </c>
      <c r="V10" s="469"/>
      <c r="W10" s="406"/>
    </row>
    <row r="11" spans="1:23">
      <c r="A11" s="3" t="s">
        <v>8</v>
      </c>
      <c r="B11" s="6">
        <v>5086</v>
      </c>
      <c r="C11" s="406">
        <f t="shared" si="0"/>
        <v>0.56663346635739131</v>
      </c>
      <c r="D11" s="6">
        <v>5169</v>
      </c>
      <c r="E11" s="406">
        <f t="shared" si="1"/>
        <v>0.58082828428111688</v>
      </c>
      <c r="F11" s="6">
        <v>4966</v>
      </c>
      <c r="G11" s="406">
        <f t="shared" si="2"/>
        <v>0.55911838087603472</v>
      </c>
      <c r="H11" s="6">
        <v>4916</v>
      </c>
      <c r="I11" s="406">
        <f t="shared" si="3"/>
        <v>0.55167089172953765</v>
      </c>
      <c r="J11" s="6">
        <v>4827</v>
      </c>
      <c r="K11" s="406">
        <f t="shared" si="4"/>
        <v>0.53954904564537975</v>
      </c>
      <c r="L11" s="6">
        <v>4819</v>
      </c>
      <c r="M11" s="406">
        <f t="shared" si="5"/>
        <v>0.53265510719974185</v>
      </c>
      <c r="N11" s="6">
        <v>4871</v>
      </c>
      <c r="O11" s="406">
        <f t="shared" si="6"/>
        <v>0.53070194075008637</v>
      </c>
      <c r="P11" s="6">
        <v>4869</v>
      </c>
      <c r="Q11" s="406">
        <f t="shared" si="7"/>
        <v>0.52433545407945692</v>
      </c>
      <c r="R11" s="6">
        <v>4895</v>
      </c>
      <c r="S11" s="406">
        <f t="shared" si="8"/>
        <v>0.52748242713037707</v>
      </c>
      <c r="T11" s="469">
        <v>4920</v>
      </c>
      <c r="U11" s="406">
        <f t="shared" si="9"/>
        <v>0.5280975821288344</v>
      </c>
      <c r="V11" s="469"/>
      <c r="W11" s="406"/>
    </row>
    <row r="12" spans="1:23">
      <c r="A12" s="3" t="s">
        <v>9</v>
      </c>
      <c r="B12" s="6">
        <v>43608</v>
      </c>
      <c r="C12" s="406">
        <f t="shared" si="0"/>
        <v>4.858386197584176</v>
      </c>
      <c r="D12" s="6">
        <v>43455</v>
      </c>
      <c r="E12" s="406">
        <f t="shared" si="1"/>
        <v>4.8829354020963303</v>
      </c>
      <c r="F12" s="6">
        <v>44846</v>
      </c>
      <c r="G12" s="406">
        <f t="shared" si="2"/>
        <v>5.0491789989461644</v>
      </c>
      <c r="H12" s="6">
        <v>45332</v>
      </c>
      <c r="I12" s="406">
        <f t="shared" si="3"/>
        <v>5.0871328038818957</v>
      </c>
      <c r="J12" s="6">
        <v>46816</v>
      </c>
      <c r="K12" s="406">
        <f t="shared" si="4"/>
        <v>5.2329662566675159</v>
      </c>
      <c r="L12" s="6">
        <v>48374</v>
      </c>
      <c r="M12" s="406">
        <f t="shared" si="5"/>
        <v>5.3468890134219365</v>
      </c>
      <c r="N12" s="6">
        <v>50146</v>
      </c>
      <c r="O12" s="406">
        <f t="shared" si="6"/>
        <v>5.4634735210128991</v>
      </c>
      <c r="P12" s="6">
        <v>51233</v>
      </c>
      <c r="Q12" s="406">
        <f t="shared" si="7"/>
        <v>5.5172064733729336</v>
      </c>
      <c r="R12" s="6">
        <v>51850</v>
      </c>
      <c r="S12" s="406">
        <f t="shared" si="8"/>
        <v>5.587326628541379</v>
      </c>
      <c r="T12" s="469">
        <v>52447</v>
      </c>
      <c r="U12" s="406">
        <f t="shared" si="9"/>
        <v>5.6294987581119864</v>
      </c>
      <c r="V12" s="469"/>
      <c r="W12" s="406"/>
    </row>
    <row r="13" spans="1:23">
      <c r="A13" s="3" t="s">
        <v>10</v>
      </c>
      <c r="B13" s="6">
        <v>5448</v>
      </c>
      <c r="C13" s="406">
        <f t="shared" si="0"/>
        <v>0.60696404339659216</v>
      </c>
      <c r="D13" s="6">
        <v>5482</v>
      </c>
      <c r="E13" s="406">
        <f t="shared" si="1"/>
        <v>0.61599935276244588</v>
      </c>
      <c r="F13" s="6">
        <v>5433</v>
      </c>
      <c r="G13" s="406">
        <f t="shared" si="2"/>
        <v>0.6116975761779091</v>
      </c>
      <c r="H13" s="6">
        <v>5423</v>
      </c>
      <c r="I13" s="406">
        <f t="shared" si="3"/>
        <v>0.6085661606690973</v>
      </c>
      <c r="J13" s="6">
        <v>5426</v>
      </c>
      <c r="K13" s="406">
        <f t="shared" si="4"/>
        <v>0.6065036506467435</v>
      </c>
      <c r="L13" s="6">
        <v>5428</v>
      </c>
      <c r="M13" s="406">
        <f t="shared" si="5"/>
        <v>0.59996927202328254</v>
      </c>
      <c r="N13" s="6">
        <v>5520</v>
      </c>
      <c r="O13" s="406">
        <f t="shared" si="6"/>
        <v>0.6014113555615842</v>
      </c>
      <c r="P13" s="6">
        <v>5540</v>
      </c>
      <c r="Q13" s="406">
        <f t="shared" si="7"/>
        <v>0.59659445791747612</v>
      </c>
      <c r="R13" s="6">
        <v>5553</v>
      </c>
      <c r="S13" s="406">
        <f t="shared" si="8"/>
        <v>0.59838813439325511</v>
      </c>
      <c r="T13" s="469">
        <v>5561</v>
      </c>
      <c r="U13" s="406">
        <f t="shared" si="9"/>
        <v>0.59690053947529431</v>
      </c>
      <c r="V13" s="469"/>
      <c r="W13" s="406"/>
    </row>
    <row r="14" spans="1:23">
      <c r="A14" s="3" t="s">
        <v>11</v>
      </c>
      <c r="B14" s="6">
        <v>20537</v>
      </c>
      <c r="C14" s="406">
        <f t="shared" si="0"/>
        <v>2.2880360791548848</v>
      </c>
      <c r="D14" s="6">
        <v>20061</v>
      </c>
      <c r="E14" s="406">
        <f t="shared" si="1"/>
        <v>2.2542070441020479</v>
      </c>
      <c r="F14" s="6">
        <v>20373</v>
      </c>
      <c r="G14" s="406">
        <f t="shared" si="2"/>
        <v>2.2937814687046827</v>
      </c>
      <c r="H14" s="6">
        <v>20460</v>
      </c>
      <c r="I14" s="406">
        <f t="shared" si="3"/>
        <v>2.296010261347913</v>
      </c>
      <c r="J14" s="6">
        <v>20537</v>
      </c>
      <c r="K14" s="406">
        <f t="shared" si="4"/>
        <v>2.295570489003349</v>
      </c>
      <c r="L14" s="6">
        <v>20991</v>
      </c>
      <c r="M14" s="406">
        <f t="shared" si="5"/>
        <v>2.3201833067503177</v>
      </c>
      <c r="N14" s="6">
        <v>21368</v>
      </c>
      <c r="O14" s="406">
        <f t="shared" si="6"/>
        <v>2.3280720734854947</v>
      </c>
      <c r="P14" s="6">
        <v>21796</v>
      </c>
      <c r="Q14" s="406">
        <f t="shared" si="7"/>
        <v>2.3471792066370596</v>
      </c>
      <c r="R14" s="6">
        <v>21827</v>
      </c>
      <c r="S14" s="406">
        <f t="shared" si="8"/>
        <v>2.3520651556638899</v>
      </c>
      <c r="T14" s="469">
        <v>21711</v>
      </c>
      <c r="U14" s="406">
        <f t="shared" si="9"/>
        <v>2.3303915865038869</v>
      </c>
      <c r="V14" s="469"/>
      <c r="W14" s="406"/>
    </row>
    <row r="15" spans="1:23">
      <c r="A15" s="3" t="s">
        <v>12</v>
      </c>
      <c r="B15" s="6">
        <v>18589</v>
      </c>
      <c r="C15" s="406">
        <f t="shared" si="0"/>
        <v>2.0710085540931078</v>
      </c>
      <c r="D15" s="6">
        <v>18751</v>
      </c>
      <c r="E15" s="406">
        <f t="shared" si="1"/>
        <v>2.1070054475827473</v>
      </c>
      <c r="F15" s="6">
        <v>18777</v>
      </c>
      <c r="G15" s="406">
        <f t="shared" si="2"/>
        <v>2.1140889725552361</v>
      </c>
      <c r="H15" s="6">
        <v>19000</v>
      </c>
      <c r="I15" s="406">
        <f t="shared" si="3"/>
        <v>2.132169841916439</v>
      </c>
      <c r="J15" s="6">
        <v>19273</v>
      </c>
      <c r="K15" s="406">
        <f t="shared" si="4"/>
        <v>2.154283976947049</v>
      </c>
      <c r="L15" s="6">
        <v>19739</v>
      </c>
      <c r="M15" s="406">
        <f t="shared" si="5"/>
        <v>2.1817968792313143</v>
      </c>
      <c r="N15" s="6">
        <v>20190</v>
      </c>
      <c r="O15" s="406">
        <f t="shared" si="6"/>
        <v>2.1997274037660119</v>
      </c>
      <c r="P15" s="6">
        <v>20662</v>
      </c>
      <c r="Q15" s="406">
        <f t="shared" si="7"/>
        <v>2.2250604132655041</v>
      </c>
      <c r="R15" s="6">
        <v>21000</v>
      </c>
      <c r="S15" s="406">
        <f t="shared" si="8"/>
        <v>2.2629481041344062</v>
      </c>
      <c r="T15" s="469">
        <v>21224</v>
      </c>
      <c r="U15" s="406">
        <f t="shared" si="9"/>
        <v>2.2781185128256869</v>
      </c>
      <c r="V15" s="469"/>
      <c r="W15" s="406"/>
    </row>
    <row r="16" spans="1:23">
      <c r="A16" s="3" t="s">
        <v>13</v>
      </c>
      <c r="B16" s="6">
        <v>23092</v>
      </c>
      <c r="C16" s="406">
        <f t="shared" si="0"/>
        <v>2.5726897375392999</v>
      </c>
      <c r="D16" s="6">
        <v>22913</v>
      </c>
      <c r="E16" s="406">
        <f t="shared" si="1"/>
        <v>2.5746795275165852</v>
      </c>
      <c r="F16" s="6">
        <v>22659</v>
      </c>
      <c r="G16" s="406">
        <f t="shared" si="2"/>
        <v>2.5511605703322733</v>
      </c>
      <c r="H16" s="6">
        <v>22606</v>
      </c>
      <c r="I16" s="406">
        <f t="shared" si="3"/>
        <v>2.5368332340191064</v>
      </c>
      <c r="J16" s="6">
        <v>22558</v>
      </c>
      <c r="K16" s="406">
        <f t="shared" si="4"/>
        <v>2.5214724200680498</v>
      </c>
      <c r="L16" s="6">
        <v>22749</v>
      </c>
      <c r="M16" s="406">
        <f t="shared" si="5"/>
        <v>2.5144990731867454</v>
      </c>
      <c r="N16" s="6">
        <v>23254</v>
      </c>
      <c r="O16" s="406">
        <f t="shared" si="6"/>
        <v>2.5335542866357028</v>
      </c>
      <c r="P16" s="6">
        <v>23316</v>
      </c>
      <c r="Q16" s="406">
        <f t="shared" si="7"/>
        <v>2.5108657727082804</v>
      </c>
      <c r="R16" s="6">
        <v>23310</v>
      </c>
      <c r="S16" s="406">
        <f t="shared" si="8"/>
        <v>2.5118723955891911</v>
      </c>
      <c r="T16" s="469">
        <v>23496</v>
      </c>
      <c r="U16" s="406">
        <f t="shared" si="9"/>
        <v>2.5219879653859945</v>
      </c>
      <c r="V16" s="469"/>
      <c r="W16" s="406"/>
    </row>
    <row r="17" spans="1:31">
      <c r="A17" s="3" t="s">
        <v>14</v>
      </c>
      <c r="B17" s="6">
        <v>151718</v>
      </c>
      <c r="C17" s="406">
        <f t="shared" si="0"/>
        <v>16.902968196777564</v>
      </c>
      <c r="D17" s="6">
        <v>153009</v>
      </c>
      <c r="E17" s="406">
        <f t="shared" si="1"/>
        <v>17.1932588410852</v>
      </c>
      <c r="F17" s="6">
        <v>152843</v>
      </c>
      <c r="G17" s="406">
        <f t="shared" si="2"/>
        <v>17.208483827675348</v>
      </c>
      <c r="H17" s="6">
        <v>153111</v>
      </c>
      <c r="I17" s="406">
        <f t="shared" si="3"/>
        <v>17.182034561350942</v>
      </c>
      <c r="J17" s="6">
        <v>153655</v>
      </c>
      <c r="K17" s="406">
        <f t="shared" si="4"/>
        <v>17.175141621843967</v>
      </c>
      <c r="L17" s="6">
        <v>155549</v>
      </c>
      <c r="M17" s="406">
        <f t="shared" si="5"/>
        <v>17.193187231751949</v>
      </c>
      <c r="N17" s="6">
        <v>157503</v>
      </c>
      <c r="O17" s="406">
        <f t="shared" si="6"/>
        <v>17.160161727358005</v>
      </c>
      <c r="P17" s="6">
        <v>158911</v>
      </c>
      <c r="Q17" s="406">
        <f t="shared" si="7"/>
        <v>17.112892040094593</v>
      </c>
      <c r="R17" s="6">
        <v>158010</v>
      </c>
      <c r="S17" s="406">
        <f t="shared" si="8"/>
        <v>17.027068092108454</v>
      </c>
      <c r="T17" s="469">
        <v>157815</v>
      </c>
      <c r="U17" s="406">
        <f t="shared" si="9"/>
        <v>16.939373968223983</v>
      </c>
      <c r="V17" s="469"/>
      <c r="W17" s="406"/>
    </row>
    <row r="18" spans="1:31">
      <c r="A18" s="3" t="s">
        <v>15</v>
      </c>
      <c r="B18" s="6">
        <v>8944</v>
      </c>
      <c r="C18" s="406">
        <f t="shared" si="0"/>
        <v>0.99645491999616753</v>
      </c>
      <c r="D18" s="6">
        <v>8745</v>
      </c>
      <c r="E18" s="406">
        <f t="shared" si="1"/>
        <v>0.98265493248952729</v>
      </c>
      <c r="F18" s="6">
        <v>8752</v>
      </c>
      <c r="G18" s="406">
        <f t="shared" si="2"/>
        <v>0.98538140745611269</v>
      </c>
      <c r="H18" s="6">
        <v>8772</v>
      </c>
      <c r="I18" s="406">
        <f t="shared" si="3"/>
        <v>0.98438915017321071</v>
      </c>
      <c r="J18" s="6">
        <v>8854</v>
      </c>
      <c r="K18" s="406">
        <f t="shared" si="4"/>
        <v>0.98967624821715205</v>
      </c>
      <c r="L18" s="6">
        <v>8956</v>
      </c>
      <c r="M18" s="406">
        <f t="shared" si="5"/>
        <v>0.98992719238034599</v>
      </c>
      <c r="N18" s="6">
        <v>9061</v>
      </c>
      <c r="O18" s="406">
        <f t="shared" si="6"/>
        <v>0.98720802404773811</v>
      </c>
      <c r="P18" s="6">
        <v>9059</v>
      </c>
      <c r="Q18" s="406">
        <f t="shared" si="7"/>
        <v>0.97555039607841443</v>
      </c>
      <c r="R18" s="6">
        <v>9114</v>
      </c>
      <c r="S18" s="406">
        <f t="shared" si="8"/>
        <v>0.98211947719433224</v>
      </c>
      <c r="T18" s="469">
        <v>9054</v>
      </c>
      <c r="U18" s="406">
        <f t="shared" si="9"/>
        <v>0.97182835540537926</v>
      </c>
      <c r="V18" s="469"/>
      <c r="W18" s="406"/>
    </row>
    <row r="19" spans="1:31" ht="15" customHeight="1">
      <c r="A19" s="3" t="s">
        <v>16</v>
      </c>
      <c r="B19" s="6">
        <v>41255</v>
      </c>
      <c r="C19" s="406">
        <f t="shared" si="0"/>
        <v>4.5962374468293703</v>
      </c>
      <c r="D19" s="6">
        <v>41179</v>
      </c>
      <c r="E19" s="406">
        <f t="shared" si="1"/>
        <v>4.6271866740979126</v>
      </c>
      <c r="F19" s="6">
        <v>41317</v>
      </c>
      <c r="G19" s="406">
        <f t="shared" si="2"/>
        <v>4.6518514181746129</v>
      </c>
      <c r="H19" s="6">
        <v>41294</v>
      </c>
      <c r="I19" s="406">
        <f t="shared" si="3"/>
        <v>4.6339906027419708</v>
      </c>
      <c r="J19" s="6">
        <v>41500</v>
      </c>
      <c r="K19" s="406">
        <f t="shared" si="4"/>
        <v>4.6387581094433941</v>
      </c>
      <c r="L19" s="6">
        <v>41833</v>
      </c>
      <c r="M19" s="406">
        <f t="shared" si="5"/>
        <v>4.6238973022383894</v>
      </c>
      <c r="N19" s="6">
        <v>42029</v>
      </c>
      <c r="O19" s="406">
        <f t="shared" si="6"/>
        <v>4.5791155548727938</v>
      </c>
      <c r="P19" s="6">
        <v>42187</v>
      </c>
      <c r="Q19" s="406">
        <f t="shared" si="7"/>
        <v>4.5430560281885493</v>
      </c>
      <c r="R19" s="6">
        <v>42219</v>
      </c>
      <c r="S19" s="406">
        <f t="shared" si="8"/>
        <v>4.5494955242119284</v>
      </c>
      <c r="T19" s="469">
        <v>42434</v>
      </c>
      <c r="U19" s="406">
        <f t="shared" si="9"/>
        <v>4.5547343089542593</v>
      </c>
      <c r="V19" s="469"/>
      <c r="W19" s="406"/>
      <c r="Y19" s="574" t="s">
        <v>707</v>
      </c>
      <c r="Z19" s="574"/>
      <c r="AA19" s="574"/>
      <c r="AB19" s="574"/>
      <c r="AC19" s="574"/>
      <c r="AD19" s="574"/>
      <c r="AE19" s="407"/>
    </row>
    <row r="20" spans="1:31">
      <c r="A20" s="3" t="s">
        <v>17</v>
      </c>
      <c r="B20" s="6">
        <v>28929</v>
      </c>
      <c r="C20" s="406">
        <f t="shared" si="0"/>
        <v>3.2229924396879617</v>
      </c>
      <c r="D20" s="6">
        <v>29435</v>
      </c>
      <c r="E20" s="406">
        <f t="shared" si="1"/>
        <v>3.3075412164470253</v>
      </c>
      <c r="F20" s="6">
        <v>29412</v>
      </c>
      <c r="G20" s="406">
        <f t="shared" si="2"/>
        <v>3.3114760004683714</v>
      </c>
      <c r="H20" s="6">
        <v>29497</v>
      </c>
      <c r="I20" s="406">
        <f t="shared" si="3"/>
        <v>3.3101375698425897</v>
      </c>
      <c r="J20" s="6">
        <v>30036</v>
      </c>
      <c r="K20" s="406">
        <f t="shared" si="4"/>
        <v>3.357343098198597</v>
      </c>
      <c r="L20" s="6">
        <v>30483</v>
      </c>
      <c r="M20" s="406">
        <f t="shared" si="5"/>
        <v>3.3693558067586076</v>
      </c>
      <c r="N20" s="6">
        <v>30468</v>
      </c>
      <c r="O20" s="406">
        <f t="shared" si="6"/>
        <v>3.3195291995018743</v>
      </c>
      <c r="P20" s="6">
        <v>30492</v>
      </c>
      <c r="Q20" s="406">
        <f t="shared" si="7"/>
        <v>3.2836386662129389</v>
      </c>
      <c r="R20" s="6">
        <v>30179</v>
      </c>
      <c r="S20" s="406">
        <f t="shared" si="8"/>
        <v>3.2520719445082023</v>
      </c>
      <c r="T20" s="469">
        <v>30349</v>
      </c>
      <c r="U20" s="406">
        <f t="shared" si="9"/>
        <v>3.2575677886235761</v>
      </c>
      <c r="V20" s="469"/>
      <c r="W20" s="406"/>
      <c r="X20" s="408"/>
      <c r="Y20" s="574"/>
      <c r="Z20" s="574"/>
      <c r="AA20" s="574"/>
      <c r="AB20" s="574"/>
      <c r="AC20" s="574"/>
      <c r="AD20" s="574"/>
      <c r="AE20" s="407"/>
    </row>
    <row r="21" spans="1:31">
      <c r="A21" s="3" t="s">
        <v>18</v>
      </c>
      <c r="B21" s="6">
        <v>37970</v>
      </c>
      <c r="C21" s="406">
        <f t="shared" si="0"/>
        <v>4.2302541717636943</v>
      </c>
      <c r="D21" s="6">
        <v>36860</v>
      </c>
      <c r="E21" s="406">
        <f t="shared" si="1"/>
        <v>4.1418708761079452</v>
      </c>
      <c r="F21" s="6">
        <v>36276</v>
      </c>
      <c r="G21" s="406">
        <f t="shared" si="2"/>
        <v>4.0842888410509532</v>
      </c>
      <c r="H21" s="6">
        <v>36149</v>
      </c>
      <c r="I21" s="406">
        <f t="shared" si="3"/>
        <v>4.0566214534440714</v>
      </c>
      <c r="J21" s="6">
        <v>36218</v>
      </c>
      <c r="K21" s="406">
        <f t="shared" si="4"/>
        <v>4.0483503905498992</v>
      </c>
      <c r="L21" s="6">
        <v>36405</v>
      </c>
      <c r="M21" s="406">
        <f t="shared" si="5"/>
        <v>4.0239280302151066</v>
      </c>
      <c r="N21" s="6">
        <v>36402</v>
      </c>
      <c r="O21" s="406">
        <f t="shared" si="6"/>
        <v>3.9660464067305776</v>
      </c>
      <c r="P21" s="6">
        <v>36727</v>
      </c>
      <c r="Q21" s="406">
        <f t="shared" si="7"/>
        <v>3.9550766526958747</v>
      </c>
      <c r="R21" s="6">
        <v>36824</v>
      </c>
      <c r="S21" s="406">
        <f t="shared" si="8"/>
        <v>3.9681333803164462</v>
      </c>
      <c r="T21" s="469">
        <v>37076</v>
      </c>
      <c r="U21" s="406">
        <f t="shared" si="9"/>
        <v>3.9796231615871265</v>
      </c>
      <c r="V21" s="469"/>
      <c r="W21" s="406"/>
      <c r="X21" s="408"/>
      <c r="Y21" s="574"/>
      <c r="Z21" s="574"/>
      <c r="AA21" s="574"/>
      <c r="AB21" s="574"/>
      <c r="AC21" s="574"/>
      <c r="AD21" s="574"/>
      <c r="AE21" s="407"/>
    </row>
    <row r="22" spans="1:31">
      <c r="A22" s="3" t="s">
        <v>19</v>
      </c>
      <c r="B22" s="6">
        <v>17465</v>
      </c>
      <c r="C22" s="406">
        <f t="shared" si="0"/>
        <v>1.9457832264907273</v>
      </c>
      <c r="D22" s="6">
        <v>17329</v>
      </c>
      <c r="E22" s="406">
        <f t="shared" si="1"/>
        <v>1.9472186763992017</v>
      </c>
      <c r="F22" s="6">
        <v>17277</v>
      </c>
      <c r="G22" s="406">
        <f t="shared" si="2"/>
        <v>1.9452050476027489</v>
      </c>
      <c r="H22" s="6">
        <v>17191</v>
      </c>
      <c r="I22" s="406">
        <f t="shared" si="3"/>
        <v>1.9291648290729213</v>
      </c>
      <c r="J22" s="6">
        <v>17312</v>
      </c>
      <c r="K22" s="406">
        <f t="shared" si="4"/>
        <v>1.9350886841128683</v>
      </c>
      <c r="L22" s="6">
        <v>17352</v>
      </c>
      <c r="M22" s="406">
        <f t="shared" si="5"/>
        <v>1.9179563021643329</v>
      </c>
      <c r="N22" s="6">
        <v>17370</v>
      </c>
      <c r="O22" s="406">
        <f t="shared" si="6"/>
        <v>1.8924846460334632</v>
      </c>
      <c r="P22" s="6">
        <v>17496</v>
      </c>
      <c r="Q22" s="406">
        <f t="shared" si="7"/>
        <v>1.8841185263040003</v>
      </c>
      <c r="R22" s="6">
        <v>17590</v>
      </c>
      <c r="S22" s="406">
        <f t="shared" si="8"/>
        <v>1.8954884357963908</v>
      </c>
      <c r="T22" s="469">
        <v>17750</v>
      </c>
      <c r="U22" s="406">
        <f t="shared" si="9"/>
        <v>1.9052300981274004</v>
      </c>
      <c r="V22" s="469"/>
      <c r="W22" s="406"/>
      <c r="X22" s="408"/>
      <c r="Y22" s="574"/>
      <c r="Z22" s="574"/>
      <c r="AA22" s="574"/>
      <c r="AB22" s="574"/>
      <c r="AC22" s="574"/>
      <c r="AD22" s="574"/>
      <c r="AE22" s="407"/>
    </row>
    <row r="23" spans="1:31">
      <c r="A23" s="3" t="s">
        <v>20</v>
      </c>
      <c r="B23" s="6">
        <v>5110</v>
      </c>
      <c r="C23" s="406">
        <f t="shared" si="0"/>
        <v>0.56930731676883006</v>
      </c>
      <c r="D23" s="6">
        <v>5053</v>
      </c>
      <c r="E23" s="406">
        <f t="shared" si="1"/>
        <v>0.56779363909314828</v>
      </c>
      <c r="F23" s="6">
        <v>4958</v>
      </c>
      <c r="G23" s="406">
        <f t="shared" si="2"/>
        <v>0.55821766660962147</v>
      </c>
      <c r="H23" s="6">
        <v>4910</v>
      </c>
      <c r="I23" s="406">
        <f t="shared" si="3"/>
        <v>0.55099757493735346</v>
      </c>
      <c r="J23" s="6">
        <v>4828</v>
      </c>
      <c r="K23" s="406">
        <f t="shared" si="4"/>
        <v>0.5396608229492218</v>
      </c>
      <c r="L23" s="6">
        <v>4799</v>
      </c>
      <c r="M23" s="406">
        <f t="shared" si="5"/>
        <v>0.53044446139272894</v>
      </c>
      <c r="N23" s="6">
        <v>4828</v>
      </c>
      <c r="O23" s="406">
        <f t="shared" si="6"/>
        <v>0.52601703345132766</v>
      </c>
      <c r="P23" s="6">
        <v>4873</v>
      </c>
      <c r="Q23" s="406">
        <f t="shared" si="7"/>
        <v>0.52476620820069697</v>
      </c>
      <c r="R23" s="6">
        <v>4854</v>
      </c>
      <c r="S23" s="406">
        <f t="shared" si="8"/>
        <v>0.52306429035563851</v>
      </c>
      <c r="T23" s="469">
        <v>4864</v>
      </c>
      <c r="U23" s="406">
        <f t="shared" si="9"/>
        <v>0.5220867153403761</v>
      </c>
      <c r="V23" s="469"/>
      <c r="W23" s="406"/>
      <c r="X23" s="408"/>
      <c r="Y23" s="574"/>
      <c r="Z23" s="574"/>
      <c r="AA23" s="574"/>
      <c r="AB23" s="574"/>
      <c r="AC23" s="574"/>
      <c r="AD23" s="574"/>
      <c r="AE23" s="407"/>
    </row>
    <row r="24" spans="1:31">
      <c r="A24" s="3" t="s">
        <v>21</v>
      </c>
      <c r="B24" s="6">
        <v>16099</v>
      </c>
      <c r="C24" s="406">
        <f t="shared" si="0"/>
        <v>1.7935965739063395</v>
      </c>
      <c r="D24" s="6">
        <v>16221</v>
      </c>
      <c r="E24" s="406">
        <f t="shared" si="1"/>
        <v>1.8227153413279158</v>
      </c>
      <c r="F24" s="6">
        <v>17090</v>
      </c>
      <c r="G24" s="406">
        <f t="shared" si="2"/>
        <v>1.9241508516253389</v>
      </c>
      <c r="H24" s="6">
        <v>17870</v>
      </c>
      <c r="I24" s="406">
        <f t="shared" si="3"/>
        <v>2.0053618460550928</v>
      </c>
      <c r="J24" s="6">
        <v>18887</v>
      </c>
      <c r="K24" s="406">
        <f t="shared" si="4"/>
        <v>2.1111379376640333</v>
      </c>
      <c r="L24" s="6">
        <v>19672</v>
      </c>
      <c r="M24" s="406">
        <f t="shared" si="5"/>
        <v>2.1743912157778214</v>
      </c>
      <c r="N24" s="6">
        <v>20886</v>
      </c>
      <c r="O24" s="406">
        <f t="shared" si="6"/>
        <v>2.2755575312063856</v>
      </c>
      <c r="P24" s="6">
        <v>21621</v>
      </c>
      <c r="Q24" s="406">
        <f t="shared" si="7"/>
        <v>2.3283337138328073</v>
      </c>
      <c r="R24" s="6">
        <v>21872</v>
      </c>
      <c r="S24" s="406">
        <f t="shared" si="8"/>
        <v>2.3569143301727493</v>
      </c>
      <c r="T24" s="469">
        <v>21915</v>
      </c>
      <c r="U24" s="406">
        <f t="shared" si="9"/>
        <v>2.3522883155189849</v>
      </c>
      <c r="V24" s="469"/>
      <c r="W24" s="406"/>
      <c r="X24" s="408"/>
      <c r="Y24" s="574"/>
      <c r="Z24" s="574"/>
      <c r="AA24" s="574"/>
      <c r="AB24" s="574"/>
      <c r="AC24" s="574"/>
      <c r="AD24" s="574"/>
      <c r="AE24" s="407"/>
    </row>
    <row r="25" spans="1:31">
      <c r="A25" s="3" t="s">
        <v>22</v>
      </c>
      <c r="B25" s="6">
        <v>206593</v>
      </c>
      <c r="C25" s="406">
        <f t="shared" si="0"/>
        <v>23.016615752098417</v>
      </c>
      <c r="D25" s="6">
        <v>205279</v>
      </c>
      <c r="E25" s="406">
        <f t="shared" si="1"/>
        <v>23.066714909836215</v>
      </c>
      <c r="F25" s="6">
        <v>203811</v>
      </c>
      <c r="G25" s="406">
        <f t="shared" si="2"/>
        <v>22.946934418994264</v>
      </c>
      <c r="H25" s="6">
        <v>203585</v>
      </c>
      <c r="I25" s="406">
        <f t="shared" si="3"/>
        <v>22.846199856134646</v>
      </c>
      <c r="J25" s="6">
        <v>203692</v>
      </c>
      <c r="K25" s="406">
        <f t="shared" si="4"/>
        <v>22.768142574186598</v>
      </c>
      <c r="L25" s="6">
        <v>204856</v>
      </c>
      <c r="M25" s="406">
        <f t="shared" si="5"/>
        <v>22.643202872071033</v>
      </c>
      <c r="N25" s="6">
        <v>207312</v>
      </c>
      <c r="O25" s="406">
        <f t="shared" si="6"/>
        <v>22.58691864930854</v>
      </c>
      <c r="P25" s="6">
        <v>209194</v>
      </c>
      <c r="Q25" s="406">
        <f t="shared" si="7"/>
        <v>22.527794409673014</v>
      </c>
      <c r="R25" s="6">
        <v>208563</v>
      </c>
      <c r="S25" s="406">
        <f t="shared" si="8"/>
        <v>22.474630735361149</v>
      </c>
      <c r="T25" s="469">
        <v>208688</v>
      </c>
      <c r="U25" s="406">
        <f t="shared" si="9"/>
        <v>22.399924434817517</v>
      </c>
      <c r="V25" s="469"/>
      <c r="W25" s="406"/>
      <c r="X25" s="408"/>
      <c r="Y25" s="574"/>
      <c r="Z25" s="574"/>
      <c r="AA25" s="574"/>
      <c r="AB25" s="574"/>
      <c r="AC25" s="574"/>
      <c r="AD25" s="574"/>
      <c r="AE25" s="407"/>
    </row>
    <row r="26" spans="1:31">
      <c r="A26" s="3" t="s">
        <v>23</v>
      </c>
      <c r="B26" s="6">
        <v>14545</v>
      </c>
      <c r="C26" s="406">
        <f t="shared" si="0"/>
        <v>1.6204647597656816</v>
      </c>
      <c r="D26" s="6">
        <v>14296</v>
      </c>
      <c r="E26" s="406">
        <f t="shared" si="1"/>
        <v>1.6064076517861958</v>
      </c>
      <c r="F26" s="6">
        <v>14246</v>
      </c>
      <c r="G26" s="406">
        <f t="shared" si="2"/>
        <v>1.603946929915423</v>
      </c>
      <c r="H26" s="6">
        <v>14125</v>
      </c>
      <c r="I26" s="406">
        <f t="shared" si="3"/>
        <v>1.5850999482668264</v>
      </c>
      <c r="J26" s="6">
        <v>14189</v>
      </c>
      <c r="K26" s="406">
        <f t="shared" si="4"/>
        <v>1.5860081642142727</v>
      </c>
      <c r="L26" s="6">
        <v>14445</v>
      </c>
      <c r="M26" s="406">
        <f t="shared" si="5"/>
        <v>1.5966389341150178</v>
      </c>
      <c r="N26" s="6">
        <v>14679</v>
      </c>
      <c r="O26" s="406">
        <f t="shared" si="6"/>
        <v>1.599296610197191</v>
      </c>
      <c r="P26" s="6">
        <v>14953</v>
      </c>
      <c r="Q26" s="406">
        <f t="shared" si="7"/>
        <v>1.6102665937256355</v>
      </c>
      <c r="R26" s="6">
        <v>14987</v>
      </c>
      <c r="S26" s="406">
        <f t="shared" si="8"/>
        <v>1.6149906303172545</v>
      </c>
      <c r="T26" s="469">
        <v>15114</v>
      </c>
      <c r="U26" s="406">
        <f t="shared" si="9"/>
        <v>1.6222900114421144</v>
      </c>
      <c r="V26" s="469"/>
      <c r="W26" s="406"/>
      <c r="X26" s="408"/>
      <c r="Y26" s="574"/>
      <c r="Z26" s="574"/>
      <c r="AA26" s="574"/>
      <c r="AB26" s="574"/>
      <c r="AC26" s="574"/>
      <c r="AD26" s="574"/>
      <c r="AE26" s="407"/>
    </row>
    <row r="27" spans="1:31">
      <c r="A27" s="3" t="s">
        <v>24</v>
      </c>
      <c r="B27" s="6">
        <v>12634</v>
      </c>
      <c r="C27" s="406">
        <f t="shared" si="0"/>
        <v>1.4075594207548725</v>
      </c>
      <c r="D27" s="6">
        <v>10468</v>
      </c>
      <c r="E27" s="406">
        <f t="shared" si="1"/>
        <v>1.176264360583233</v>
      </c>
      <c r="F27" s="6">
        <v>10690</v>
      </c>
      <c r="G27" s="406">
        <f t="shared" si="2"/>
        <v>1.2035794384947263</v>
      </c>
      <c r="H27" s="6">
        <v>11338</v>
      </c>
      <c r="I27" s="406">
        <f t="shared" si="3"/>
        <v>1.2723442982972941</v>
      </c>
      <c r="J27" s="6">
        <v>10576</v>
      </c>
      <c r="K27" s="406">
        <f t="shared" si="4"/>
        <v>1.1821567654330924</v>
      </c>
      <c r="L27" s="6">
        <v>10755</v>
      </c>
      <c r="M27" s="406">
        <f t="shared" si="5"/>
        <v>1.1887747827211503</v>
      </c>
      <c r="N27" s="6">
        <v>11111</v>
      </c>
      <c r="O27" s="406">
        <f t="shared" si="6"/>
        <v>1.2105582557327468</v>
      </c>
      <c r="P27" s="6">
        <v>11281</v>
      </c>
      <c r="Q27" s="406">
        <f t="shared" si="7"/>
        <v>1.214834310427265</v>
      </c>
      <c r="R27" s="6">
        <v>11115</v>
      </c>
      <c r="S27" s="406">
        <f t="shared" si="8"/>
        <v>1.1977461036882822</v>
      </c>
      <c r="T27" s="469">
        <v>11162</v>
      </c>
      <c r="U27" s="406">
        <f t="shared" si="9"/>
        <v>1.1980945552280586</v>
      </c>
      <c r="V27" s="469"/>
      <c r="W27" s="406"/>
      <c r="X27" s="408"/>
      <c r="Y27" s="574"/>
      <c r="Z27" s="574"/>
      <c r="AA27" s="574"/>
      <c r="AB27" s="574"/>
      <c r="AC27" s="574"/>
      <c r="AD27" s="574"/>
      <c r="AE27" s="407"/>
    </row>
    <row r="28" spans="1:31">
      <c r="A28" s="3" t="s">
        <v>25</v>
      </c>
      <c r="B28" s="6">
        <v>9076</v>
      </c>
      <c r="C28" s="406">
        <f t="shared" si="0"/>
        <v>1.0111610972590805</v>
      </c>
      <c r="D28" s="6">
        <v>8998</v>
      </c>
      <c r="E28" s="406">
        <f t="shared" si="1"/>
        <v>1.0110839431150105</v>
      </c>
      <c r="F28" s="6">
        <v>8930</v>
      </c>
      <c r="G28" s="406">
        <f t="shared" si="2"/>
        <v>1.0054222998838078</v>
      </c>
      <c r="H28" s="6">
        <v>8873</v>
      </c>
      <c r="I28" s="406">
        <f t="shared" si="3"/>
        <v>0.99572331617497711</v>
      </c>
      <c r="J28" s="6">
        <v>8873</v>
      </c>
      <c r="K28" s="406">
        <f t="shared" si="4"/>
        <v>0.99180001699015019</v>
      </c>
      <c r="L28" s="6">
        <v>8947</v>
      </c>
      <c r="M28" s="406">
        <f t="shared" si="5"/>
        <v>0.98893240176719022</v>
      </c>
      <c r="N28" s="6">
        <v>8934</v>
      </c>
      <c r="O28" s="406">
        <f t="shared" si="6"/>
        <v>0.97337120481652051</v>
      </c>
      <c r="P28" s="6">
        <v>8940</v>
      </c>
      <c r="Q28" s="406">
        <f t="shared" si="7"/>
        <v>0.96273546097152285</v>
      </c>
      <c r="R28" s="6">
        <v>8918</v>
      </c>
      <c r="S28" s="406">
        <f t="shared" si="8"/>
        <v>0.96099862822241111</v>
      </c>
      <c r="T28" s="469">
        <v>9005</v>
      </c>
      <c r="U28" s="406">
        <f t="shared" si="9"/>
        <v>0.96656884696547829</v>
      </c>
      <c r="V28" s="469"/>
      <c r="W28" s="406"/>
      <c r="X28" s="408"/>
      <c r="Y28" s="574"/>
      <c r="Z28" s="574"/>
      <c r="AA28" s="574"/>
      <c r="AB28" s="574"/>
      <c r="AC28" s="574"/>
      <c r="AD28" s="574"/>
      <c r="AE28" s="407"/>
    </row>
    <row r="29" spans="1:31">
      <c r="A29" s="3" t="s">
        <v>26</v>
      </c>
      <c r="B29" s="6">
        <v>5082</v>
      </c>
      <c r="C29" s="406">
        <f t="shared" si="0"/>
        <v>0.56618782462215156</v>
      </c>
      <c r="D29" s="6">
        <v>4727</v>
      </c>
      <c r="E29" s="406">
        <f t="shared" si="1"/>
        <v>0.53116179140971931</v>
      </c>
      <c r="F29" s="6">
        <v>4805</v>
      </c>
      <c r="G29" s="406">
        <f t="shared" si="2"/>
        <v>0.54099150626446768</v>
      </c>
      <c r="H29" s="6">
        <v>4786</v>
      </c>
      <c r="I29" s="406">
        <f t="shared" si="3"/>
        <v>0.53708236123221464</v>
      </c>
      <c r="J29" s="6">
        <v>4848</v>
      </c>
      <c r="K29" s="406">
        <f t="shared" si="4"/>
        <v>0.54189636902606197</v>
      </c>
      <c r="L29" s="6">
        <v>4757</v>
      </c>
      <c r="M29" s="406">
        <f t="shared" si="5"/>
        <v>0.52580210519800197</v>
      </c>
      <c r="N29" s="6">
        <v>4693</v>
      </c>
      <c r="O29" s="406">
        <f t="shared" si="6"/>
        <v>0.51130860355987584</v>
      </c>
      <c r="P29" s="6">
        <v>4743</v>
      </c>
      <c r="Q29" s="406">
        <f t="shared" si="7"/>
        <v>0.5107666992603952</v>
      </c>
      <c r="R29" s="6">
        <v>4692</v>
      </c>
      <c r="S29" s="406">
        <f t="shared" si="8"/>
        <v>0.50560726212374452</v>
      </c>
      <c r="T29" s="469">
        <v>4644</v>
      </c>
      <c r="U29" s="406">
        <f t="shared" si="9"/>
        <v>0.49847259581428999</v>
      </c>
      <c r="V29" s="469"/>
      <c r="W29" s="406"/>
      <c r="X29" s="243"/>
      <c r="Y29" s="574"/>
      <c r="Z29" s="574"/>
      <c r="AA29" s="574"/>
      <c r="AB29" s="574"/>
      <c r="AC29" s="574"/>
      <c r="AD29" s="574"/>
    </row>
    <row r="30" spans="1:31">
      <c r="A30" s="3" t="s">
        <v>27</v>
      </c>
      <c r="B30" s="6">
        <v>23805</v>
      </c>
      <c r="C30" s="406">
        <f t="shared" si="0"/>
        <v>2.6521253768457922</v>
      </c>
      <c r="D30" s="6">
        <v>23929</v>
      </c>
      <c r="E30" s="406">
        <f t="shared" si="1"/>
        <v>2.6888450405422413</v>
      </c>
      <c r="F30" s="6">
        <v>23893</v>
      </c>
      <c r="G30" s="406">
        <f t="shared" si="2"/>
        <v>2.6900957459265196</v>
      </c>
      <c r="H30" s="6">
        <v>23772</v>
      </c>
      <c r="I30" s="406">
        <f t="shared" si="3"/>
        <v>2.6676811306335573</v>
      </c>
      <c r="J30" s="6">
        <v>23812</v>
      </c>
      <c r="K30" s="406">
        <f t="shared" si="4"/>
        <v>2.6616411590859301</v>
      </c>
      <c r="L30" s="6">
        <v>23961</v>
      </c>
      <c r="M30" s="406">
        <f t="shared" si="5"/>
        <v>2.6484642090917232</v>
      </c>
      <c r="N30" s="6">
        <v>24134</v>
      </c>
      <c r="O30" s="406">
        <f t="shared" si="6"/>
        <v>2.6294314592614625</v>
      </c>
      <c r="P30" s="6">
        <v>24201</v>
      </c>
      <c r="Q30" s="406">
        <f t="shared" si="7"/>
        <v>2.6061701220326428</v>
      </c>
      <c r="R30" s="6">
        <v>24346</v>
      </c>
      <c r="S30" s="406">
        <f t="shared" si="8"/>
        <v>2.623511168726488</v>
      </c>
      <c r="T30" s="469">
        <v>24592</v>
      </c>
      <c r="U30" s="406">
        <f t="shared" si="9"/>
        <v>2.6396292153886778</v>
      </c>
      <c r="V30" s="469"/>
      <c r="W30" s="406"/>
      <c r="Y30" s="574"/>
      <c r="Z30" s="574"/>
      <c r="AA30" s="574"/>
      <c r="AB30" s="574"/>
      <c r="AC30" s="574"/>
      <c r="AD30" s="574"/>
    </row>
    <row r="31" spans="1:31">
      <c r="A31" s="3" t="s">
        <v>28</v>
      </c>
      <c r="B31" s="6">
        <v>2815</v>
      </c>
      <c r="C31" s="406">
        <f t="shared" si="0"/>
        <v>0.3136203711750013</v>
      </c>
      <c r="D31" s="6">
        <v>2775</v>
      </c>
      <c r="E31" s="406">
        <f t="shared" si="1"/>
        <v>0.31182017583286886</v>
      </c>
      <c r="F31" s="6">
        <v>2698</v>
      </c>
      <c r="G31" s="406">
        <f t="shared" si="2"/>
        <v>0.30376588634787388</v>
      </c>
      <c r="H31" s="6">
        <v>2658</v>
      </c>
      <c r="I31" s="406">
        <f t="shared" si="3"/>
        <v>0.29827933893757341</v>
      </c>
      <c r="J31" s="6">
        <v>2650</v>
      </c>
      <c r="K31" s="406">
        <f t="shared" si="4"/>
        <v>0.29620985518132514</v>
      </c>
      <c r="L31" s="6">
        <v>2670</v>
      </c>
      <c r="M31" s="406">
        <f t="shared" si="5"/>
        <v>0.29512121523621304</v>
      </c>
      <c r="N31" s="6">
        <v>2763</v>
      </c>
      <c r="O31" s="406">
        <f t="shared" si="6"/>
        <v>0.30103253177837991</v>
      </c>
      <c r="P31" s="6">
        <v>2852</v>
      </c>
      <c r="Q31" s="406">
        <f t="shared" si="7"/>
        <v>0.30712768844415916</v>
      </c>
      <c r="R31" s="6">
        <v>2829</v>
      </c>
      <c r="S31" s="406">
        <f t="shared" si="8"/>
        <v>0.30485143745696358</v>
      </c>
      <c r="T31" s="469">
        <v>2813</v>
      </c>
      <c r="U31" s="406">
        <f t="shared" si="9"/>
        <v>0.30193871921309168</v>
      </c>
      <c r="V31" s="469"/>
      <c r="W31" s="406"/>
      <c r="Y31" s="574"/>
      <c r="Z31" s="574"/>
      <c r="AA31" s="574"/>
      <c r="AB31" s="574"/>
      <c r="AC31" s="574"/>
      <c r="AD31" s="574"/>
    </row>
    <row r="32" spans="1:31">
      <c r="A32" s="3" t="s">
        <v>29</v>
      </c>
      <c r="B32" s="6">
        <v>11078</v>
      </c>
      <c r="C32" s="406">
        <f t="shared" si="0"/>
        <v>1.2342047857465948</v>
      </c>
      <c r="D32" s="6">
        <v>11097</v>
      </c>
      <c r="E32" s="406">
        <f t="shared" si="1"/>
        <v>1.2469436004386831</v>
      </c>
      <c r="F32" s="6">
        <v>11107</v>
      </c>
      <c r="G32" s="406">
        <f t="shared" si="2"/>
        <v>1.2505291696315177</v>
      </c>
      <c r="H32" s="6">
        <v>11114</v>
      </c>
      <c r="I32" s="406">
        <f t="shared" si="3"/>
        <v>1.2472071380557528</v>
      </c>
      <c r="J32" s="6">
        <v>11108</v>
      </c>
      <c r="K32" s="406">
        <f t="shared" si="4"/>
        <v>1.2416222910770414</v>
      </c>
      <c r="L32" s="6">
        <v>11203</v>
      </c>
      <c r="M32" s="406">
        <f t="shared" si="5"/>
        <v>1.2382932487982377</v>
      </c>
      <c r="N32" s="6">
        <v>11294</v>
      </c>
      <c r="O32" s="406">
        <f t="shared" si="6"/>
        <v>1.2304963495856036</v>
      </c>
      <c r="P32" s="6">
        <v>11287</v>
      </c>
      <c r="Q32" s="406">
        <f t="shared" si="7"/>
        <v>1.2154804416091252</v>
      </c>
      <c r="R32" s="6">
        <v>11326</v>
      </c>
      <c r="S32" s="406">
        <f t="shared" si="8"/>
        <v>1.2204833441631564</v>
      </c>
      <c r="T32" s="469">
        <v>11359</v>
      </c>
      <c r="U32" s="406">
        <f t="shared" si="9"/>
        <v>1.2192399258945994</v>
      </c>
      <c r="V32" s="469"/>
      <c r="W32" s="406"/>
      <c r="Y32" s="574"/>
      <c r="Z32" s="574"/>
      <c r="AA32" s="574"/>
      <c r="AB32" s="574"/>
      <c r="AC32" s="574"/>
      <c r="AD32" s="574"/>
    </row>
    <row r="33" spans="1:30">
      <c r="A33" s="3" t="s">
        <v>30</v>
      </c>
      <c r="B33" s="6">
        <v>9069</v>
      </c>
      <c r="C33" s="406">
        <f t="shared" si="0"/>
        <v>1.0103812242224108</v>
      </c>
      <c r="D33" s="6">
        <v>9026</v>
      </c>
      <c r="E33" s="406">
        <f t="shared" si="1"/>
        <v>1.0142302367810718</v>
      </c>
      <c r="F33" s="6">
        <v>9026</v>
      </c>
      <c r="G33" s="406">
        <f t="shared" si="2"/>
        <v>1.016230871080767</v>
      </c>
      <c r="H33" s="6">
        <v>8969</v>
      </c>
      <c r="I33" s="406">
        <f t="shared" si="3"/>
        <v>1.0064963848499233</v>
      </c>
      <c r="J33" s="6">
        <v>8969</v>
      </c>
      <c r="K33" s="406">
        <f t="shared" si="4"/>
        <v>1.0025306381589831</v>
      </c>
      <c r="L33" s="6">
        <v>9040</v>
      </c>
      <c r="M33" s="406">
        <f t="shared" si="5"/>
        <v>0.99921190476979993</v>
      </c>
      <c r="N33" s="6">
        <v>9185</v>
      </c>
      <c r="O33" s="406">
        <f t="shared" si="6"/>
        <v>1.000717989281368</v>
      </c>
      <c r="P33" s="6">
        <v>9158</v>
      </c>
      <c r="Q33" s="406">
        <f t="shared" si="7"/>
        <v>0.98621156057910586</v>
      </c>
      <c r="R33" s="6">
        <v>9161</v>
      </c>
      <c r="S33" s="406">
        <f t="shared" si="8"/>
        <v>0.9871841705702521</v>
      </c>
      <c r="T33" s="469">
        <v>9170</v>
      </c>
      <c r="U33" s="406">
        <f t="shared" si="9"/>
        <v>0.98427943661004291</v>
      </c>
      <c r="V33" s="469"/>
      <c r="W33" s="406"/>
      <c r="Y33" s="574"/>
      <c r="Z33" s="574"/>
      <c r="AA33" s="574"/>
      <c r="AB33" s="574"/>
      <c r="AC33" s="574"/>
      <c r="AD33" s="574"/>
    </row>
    <row r="34" spans="1:30">
      <c r="A34" s="3" t="s">
        <v>31</v>
      </c>
      <c r="B34" s="6">
        <v>1804</v>
      </c>
      <c r="C34" s="406">
        <f t="shared" si="0"/>
        <v>0.2009844225931447</v>
      </c>
      <c r="D34" s="6">
        <v>1715</v>
      </c>
      <c r="E34" s="406">
        <f t="shared" si="1"/>
        <v>0.19271048704625951</v>
      </c>
      <c r="F34" s="6">
        <v>1671</v>
      </c>
      <c r="G34" s="406">
        <f t="shared" si="2"/>
        <v>0.18813669239707087</v>
      </c>
      <c r="H34" s="6">
        <v>1630</v>
      </c>
      <c r="I34" s="406">
        <f t="shared" si="3"/>
        <v>0.18291772854335767</v>
      </c>
      <c r="J34" s="6">
        <v>1615</v>
      </c>
      <c r="K34" s="406">
        <f t="shared" si="4"/>
        <v>0.18052034570484532</v>
      </c>
      <c r="L34" s="6">
        <v>1645</v>
      </c>
      <c r="M34" s="406">
        <f t="shared" si="5"/>
        <v>0.18182561762680541</v>
      </c>
      <c r="N34" s="6">
        <v>1667</v>
      </c>
      <c r="O34" s="406">
        <f t="shared" si="6"/>
        <v>0.18162187132629726</v>
      </c>
      <c r="P34" s="6">
        <v>1715</v>
      </c>
      <c r="Q34" s="406">
        <f t="shared" si="7"/>
        <v>0.18468582948167356</v>
      </c>
      <c r="R34" s="6">
        <v>1789</v>
      </c>
      <c r="S34" s="406">
        <f t="shared" si="8"/>
        <v>0.19278162658554537</v>
      </c>
      <c r="T34" s="469">
        <v>1767</v>
      </c>
      <c r="U34" s="406">
        <f t="shared" si="9"/>
        <v>0.189664314557246</v>
      </c>
      <c r="V34" s="469"/>
      <c r="W34" s="406"/>
      <c r="Z34" s="6"/>
    </row>
    <row r="35" spans="1:30">
      <c r="A35" s="177" t="s">
        <v>0</v>
      </c>
      <c r="B35" s="7">
        <v>897582</v>
      </c>
      <c r="C35" s="406">
        <f>(B35*100)/$B$35</f>
        <v>100</v>
      </c>
      <c r="D35" s="7">
        <v>889936</v>
      </c>
      <c r="E35" s="406">
        <f t="shared" si="1"/>
        <v>100</v>
      </c>
      <c r="F35" s="7">
        <v>888184</v>
      </c>
      <c r="G35" s="406">
        <f t="shared" si="2"/>
        <v>100</v>
      </c>
      <c r="H35" s="7">
        <v>891111</v>
      </c>
      <c r="I35" s="406">
        <f t="shared" si="3"/>
        <v>100</v>
      </c>
      <c r="J35" s="7">
        <v>894636</v>
      </c>
      <c r="K35" s="406">
        <f t="shared" si="4"/>
        <v>100</v>
      </c>
      <c r="L35" s="7">
        <v>904713</v>
      </c>
      <c r="M35" s="406">
        <f t="shared" si="5"/>
        <v>100</v>
      </c>
      <c r="N35" s="7">
        <v>917841</v>
      </c>
      <c r="O35" s="406">
        <f t="shared" si="6"/>
        <v>100</v>
      </c>
      <c r="P35" s="7">
        <v>928604</v>
      </c>
      <c r="Q35" s="406">
        <f t="shared" si="7"/>
        <v>100</v>
      </c>
      <c r="R35" s="7">
        <v>927993</v>
      </c>
      <c r="S35" s="406">
        <f t="shared" si="8"/>
        <v>100</v>
      </c>
      <c r="T35" s="5">
        <v>931646</v>
      </c>
      <c r="U35" s="406">
        <f t="shared" si="9"/>
        <v>100</v>
      </c>
      <c r="V35" s="5"/>
      <c r="W35" s="406"/>
      <c r="X35" s="6"/>
    </row>
    <row r="36" spans="1:30">
      <c r="X36" s="6"/>
    </row>
    <row r="37" spans="1:30">
      <c r="A37" s="239" t="s">
        <v>455</v>
      </c>
      <c r="Y37" s="150"/>
    </row>
    <row r="38" spans="1:30">
      <c r="Y38" s="6"/>
    </row>
    <row r="39" spans="1:30" ht="25.5" customHeight="1">
      <c r="A39" s="575" t="s">
        <v>42</v>
      </c>
      <c r="B39" s="575"/>
      <c r="C39" s="575"/>
      <c r="D39" s="575"/>
      <c r="E39" s="575"/>
      <c r="F39" s="575"/>
      <c r="G39" s="575"/>
      <c r="H39" s="575"/>
      <c r="I39" s="575"/>
      <c r="J39" s="575"/>
      <c r="K39" s="575"/>
      <c r="L39" s="575"/>
      <c r="M39" s="402"/>
    </row>
    <row r="40" spans="1:30">
      <c r="A40" s="8" t="s">
        <v>41</v>
      </c>
    </row>
    <row r="41" spans="1:30">
      <c r="R41" s="6"/>
    </row>
    <row r="42" spans="1:30">
      <c r="R42" s="6"/>
    </row>
    <row r="43" spans="1:30">
      <c r="R43" s="6"/>
    </row>
    <row r="44" spans="1:30">
      <c r="R44" s="6"/>
    </row>
  </sheetData>
  <sheetProtection algorithmName="SHA-512" hashValue="ntMvxnuEEvwuOtkMQs0Ef5eoBHsjXRRFNdh7HlMrPAWBAr0PKIpTb4xtPJxKdATlF2PcjQpl2nI8Lf44FFXXZw==" saltValue="bKhByRqgUMrVe6OxaRqRiQ==" spinCount="100000" sheet="1" objects="1" scenarios="1"/>
  <mergeCells count="15">
    <mergeCell ref="A1:S1"/>
    <mergeCell ref="B2:C2"/>
    <mergeCell ref="D2:E2"/>
    <mergeCell ref="F2:G2"/>
    <mergeCell ref="H2:I2"/>
    <mergeCell ref="J2:K2"/>
    <mergeCell ref="L2:M2"/>
    <mergeCell ref="N2:O2"/>
    <mergeCell ref="P2:Q2"/>
    <mergeCell ref="R2:S2"/>
    <mergeCell ref="T2:U2"/>
    <mergeCell ref="V2:W2"/>
    <mergeCell ref="Y19:AD33"/>
    <mergeCell ref="A39:L39"/>
    <mergeCell ref="A2:A3"/>
  </mergeCells>
  <pageMargins left="0.7" right="0.7" top="0.75" bottom="0.75" header="0.3" footer="0.3"/>
  <pageSetup paperSize="9" orientation="portrait" horizontalDpi="1200" verticalDpi="12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P15" sqref="P15"/>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99" t="s">
        <v>749</v>
      </c>
      <c r="B1" s="599"/>
      <c r="C1" s="599"/>
      <c r="D1" s="599"/>
      <c r="E1" s="599"/>
      <c r="F1" s="599"/>
      <c r="G1" s="599"/>
      <c r="H1" s="599"/>
      <c r="I1" s="599"/>
      <c r="J1" s="599"/>
      <c r="K1" s="599"/>
      <c r="L1" s="599"/>
    </row>
    <row r="2" spans="1:16" ht="96.75" customHeight="1">
      <c r="A2" s="53" t="s">
        <v>87</v>
      </c>
      <c r="B2" s="52" t="s">
        <v>514</v>
      </c>
      <c r="C2" s="53" t="s">
        <v>135</v>
      </c>
      <c r="D2" s="52" t="s">
        <v>136</v>
      </c>
      <c r="E2" s="53" t="s">
        <v>137</v>
      </c>
      <c r="F2" s="52" t="s">
        <v>138</v>
      </c>
      <c r="G2" s="53" t="s">
        <v>139</v>
      </c>
      <c r="H2" s="52" t="s">
        <v>140</v>
      </c>
      <c r="I2" s="53" t="s">
        <v>141</v>
      </c>
      <c r="J2" s="52" t="s">
        <v>142</v>
      </c>
      <c r="K2" s="53" t="s">
        <v>143</v>
      </c>
      <c r="L2" s="54" t="s">
        <v>132</v>
      </c>
    </row>
    <row r="3" spans="1:16">
      <c r="A3" s="176" t="s">
        <v>743</v>
      </c>
      <c r="B3" s="364">
        <v>3</v>
      </c>
      <c r="C3" s="124">
        <v>59</v>
      </c>
      <c r="D3" s="124">
        <v>1447</v>
      </c>
      <c r="E3" s="124">
        <v>2340</v>
      </c>
      <c r="F3" s="124">
        <v>1891</v>
      </c>
      <c r="G3" s="124">
        <v>9966</v>
      </c>
      <c r="H3" s="124">
        <v>93</v>
      </c>
      <c r="I3" s="124">
        <v>1611</v>
      </c>
      <c r="J3" s="124">
        <v>1062</v>
      </c>
      <c r="K3" s="124">
        <v>6784</v>
      </c>
      <c r="L3" s="127">
        <f>SUM(B3:K3)</f>
        <v>25256</v>
      </c>
    </row>
    <row r="4" spans="1:16">
      <c r="A4" s="55"/>
    </row>
    <row r="6" spans="1:16">
      <c r="L6" s="6"/>
    </row>
    <row r="8" spans="1:16">
      <c r="G8" s="124"/>
      <c r="H8" s="124"/>
      <c r="I8" s="124"/>
      <c r="J8" s="124"/>
      <c r="K8" s="124"/>
      <c r="L8" s="124"/>
      <c r="M8" s="124"/>
      <c r="N8" s="124"/>
      <c r="O8" s="124"/>
      <c r="P8" s="124"/>
    </row>
    <row r="35" spans="1:2">
      <c r="A35" s="32" t="s">
        <v>96</v>
      </c>
      <c r="B35" s="32" t="s">
        <v>97</v>
      </c>
    </row>
    <row r="36" spans="1:2">
      <c r="A36" s="32" t="s">
        <v>98</v>
      </c>
      <c r="B36" s="32" t="s">
        <v>40</v>
      </c>
    </row>
  </sheetData>
  <sheetProtection algorithmName="SHA-512" hashValue="LC2qXbOwt5Y01HLlnf4yqdA3JObND0GVoFqTlW3DyiCZLLPcpwZdhok9j+RTsr64VWXuCraFeHPp5qLAmydZLw==" saltValue="6M5ymIZ850TCGpEBNgEf8A==" spinCount="100000" sheet="1" objects="1" scenarios="1"/>
  <mergeCells count="1">
    <mergeCell ref="A1:L1"/>
  </mergeCells>
  <pageMargins left="0.7" right="0.7" top="0.75" bottom="0.75" header="0.3" footer="0.3"/>
  <pageSetup paperSize="9" orientation="portrait"/>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activeCell="B5" sqref="B5"/>
    </sheetView>
  </sheetViews>
  <sheetFormatPr baseColWidth="10" defaultColWidth="9.140625" defaultRowHeight="12.75"/>
  <cols>
    <col min="1" max="1" width="81.7109375" style="64" customWidth="1"/>
    <col min="2" max="5" width="19.5703125" style="64" customWidth="1"/>
    <col min="6" max="16384" width="9.140625" style="64"/>
  </cols>
  <sheetData>
    <row r="1" spans="1:9" ht="23.25" customHeight="1">
      <c r="A1" s="610" t="s">
        <v>750</v>
      </c>
      <c r="B1" s="610"/>
      <c r="C1" s="610"/>
      <c r="D1" s="610"/>
      <c r="E1" s="610"/>
    </row>
    <row r="2" spans="1:9" ht="15">
      <c r="A2" s="78" t="s">
        <v>164</v>
      </c>
      <c r="B2" s="79"/>
      <c r="C2" s="79"/>
      <c r="D2" s="79"/>
      <c r="E2" s="79"/>
    </row>
    <row r="3" spans="1:9">
      <c r="A3" s="80" t="s">
        <v>165</v>
      </c>
      <c r="B3" s="81"/>
      <c r="C3" s="81"/>
      <c r="D3" s="81"/>
      <c r="E3" s="81"/>
    </row>
    <row r="4" spans="1:9" ht="25.5">
      <c r="A4" s="65" t="s">
        <v>170</v>
      </c>
      <c r="B4" s="68" t="s">
        <v>166</v>
      </c>
      <c r="C4" s="66" t="s">
        <v>167</v>
      </c>
      <c r="D4" s="68" t="s">
        <v>168</v>
      </c>
      <c r="E4" s="66" t="s">
        <v>169</v>
      </c>
    </row>
    <row r="5" spans="1:9" ht="12.75" customHeight="1">
      <c r="A5" s="67" t="s">
        <v>171</v>
      </c>
      <c r="B5" s="69">
        <v>112.98</v>
      </c>
      <c r="C5" s="70">
        <v>-0.1</v>
      </c>
      <c r="D5" s="70">
        <v>4.5</v>
      </c>
      <c r="E5" s="71">
        <v>3.2</v>
      </c>
    </row>
    <row r="6" spans="1:9">
      <c r="A6" s="67" t="s">
        <v>172</v>
      </c>
      <c r="B6" s="72">
        <v>128.13300000000001</v>
      </c>
      <c r="C6" s="73">
        <v>0.7</v>
      </c>
      <c r="D6" s="73">
        <v>13.6</v>
      </c>
      <c r="E6" s="74">
        <v>7.7</v>
      </c>
    </row>
    <row r="7" spans="1:9">
      <c r="A7" s="67" t="s">
        <v>173</v>
      </c>
      <c r="B7" s="72">
        <v>109.13500000000001</v>
      </c>
      <c r="C7" s="73">
        <v>-0.2</v>
      </c>
      <c r="D7" s="73">
        <v>5.8</v>
      </c>
      <c r="E7" s="74">
        <v>4</v>
      </c>
    </row>
    <row r="8" spans="1:9">
      <c r="A8" s="67" t="s">
        <v>174</v>
      </c>
      <c r="B8" s="72">
        <v>90.313000000000002</v>
      </c>
      <c r="C8" s="73">
        <v>-13.5</v>
      </c>
      <c r="D8" s="73">
        <v>3</v>
      </c>
      <c r="E8" s="74">
        <v>-13.9</v>
      </c>
    </row>
    <row r="9" spans="1:9">
      <c r="A9" s="67" t="s">
        <v>175</v>
      </c>
      <c r="B9" s="72">
        <v>102.411</v>
      </c>
      <c r="C9" s="73">
        <v>0.1</v>
      </c>
      <c r="D9" s="73">
        <v>-10.8</v>
      </c>
      <c r="E9" s="74">
        <v>-3.4</v>
      </c>
      <c r="I9" s="373"/>
    </row>
    <row r="10" spans="1:9" ht="12.75" customHeight="1">
      <c r="A10" s="67" t="s">
        <v>176</v>
      </c>
      <c r="B10" s="72">
        <v>111.9</v>
      </c>
      <c r="C10" s="73">
        <v>-1.2</v>
      </c>
      <c r="D10" s="73">
        <v>4.4000000000000004</v>
      </c>
      <c r="E10" s="74">
        <v>1.1000000000000001</v>
      </c>
    </row>
    <row r="11" spans="1:9" ht="12.75" customHeight="1">
      <c r="A11" s="67" t="s">
        <v>177</v>
      </c>
      <c r="B11" s="72">
        <v>103.532</v>
      </c>
      <c r="C11" s="73">
        <v>0</v>
      </c>
      <c r="D11" s="73">
        <v>1.8</v>
      </c>
      <c r="E11" s="74">
        <v>2.4</v>
      </c>
    </row>
    <row r="12" spans="1:9" ht="12.75" customHeight="1">
      <c r="A12" s="67" t="s">
        <v>178</v>
      </c>
      <c r="B12" s="72">
        <v>113.08499999999999</v>
      </c>
      <c r="C12" s="73">
        <v>0</v>
      </c>
      <c r="D12" s="73">
        <v>1</v>
      </c>
      <c r="E12" s="74">
        <v>4.5999999999999996</v>
      </c>
    </row>
    <row r="13" spans="1:9" ht="12.75" customHeight="1">
      <c r="A13" s="67" t="s">
        <v>179</v>
      </c>
      <c r="B13" s="72">
        <v>102.361</v>
      </c>
      <c r="C13" s="73">
        <v>-0.2</v>
      </c>
      <c r="D13" s="73">
        <v>4.5</v>
      </c>
      <c r="E13" s="74">
        <v>4.8</v>
      </c>
    </row>
    <row r="14" spans="1:9" ht="12.75" customHeight="1">
      <c r="A14" s="67" t="s">
        <v>180</v>
      </c>
      <c r="B14" s="72">
        <v>109.471</v>
      </c>
      <c r="C14" s="73">
        <v>2</v>
      </c>
      <c r="D14" s="73">
        <v>4.3</v>
      </c>
      <c r="E14" s="74">
        <v>5</v>
      </c>
    </row>
    <row r="15" spans="1:9" ht="12.75" customHeight="1">
      <c r="A15" s="67" t="s">
        <v>181</v>
      </c>
      <c r="B15" s="72">
        <v>103.285</v>
      </c>
      <c r="C15" s="73">
        <v>0</v>
      </c>
      <c r="D15" s="73">
        <v>2.2000000000000002</v>
      </c>
      <c r="E15" s="74">
        <v>0</v>
      </c>
    </row>
    <row r="16" spans="1:9" ht="12.75" customHeight="1">
      <c r="A16" s="67" t="s">
        <v>182</v>
      </c>
      <c r="B16" s="72">
        <v>115.318</v>
      </c>
      <c r="C16" s="73">
        <v>1</v>
      </c>
      <c r="D16" s="73">
        <v>8</v>
      </c>
      <c r="E16" s="74">
        <v>5.2</v>
      </c>
    </row>
    <row r="17" spans="1:8" ht="12.75" customHeight="1">
      <c r="A17" s="67" t="s">
        <v>183</v>
      </c>
      <c r="B17" s="75">
        <v>110.45099999999999</v>
      </c>
      <c r="C17" s="76">
        <v>-0.1</v>
      </c>
      <c r="D17" s="76">
        <v>4.8</v>
      </c>
      <c r="E17" s="77">
        <v>2.5</v>
      </c>
    </row>
    <row r="18" spans="1:8" ht="12.75" customHeight="1">
      <c r="A18" s="65" t="s">
        <v>184</v>
      </c>
      <c r="B18" s="65"/>
      <c r="C18" s="65"/>
      <c r="D18" s="65"/>
      <c r="E18" s="65"/>
    </row>
    <row r="19" spans="1:8" ht="12.75" customHeight="1">
      <c r="A19" s="67" t="s">
        <v>171</v>
      </c>
      <c r="B19" s="69">
        <v>112.176</v>
      </c>
      <c r="C19" s="70">
        <v>-0.2</v>
      </c>
      <c r="D19" s="70">
        <v>2.9</v>
      </c>
      <c r="E19" s="71">
        <v>1.9</v>
      </c>
    </row>
    <row r="20" spans="1:8" ht="12.75" customHeight="1">
      <c r="A20" s="67" t="s">
        <v>172</v>
      </c>
      <c r="B20" s="72">
        <v>127.07599999999999</v>
      </c>
      <c r="C20" s="73">
        <v>0.8</v>
      </c>
      <c r="D20" s="73">
        <v>12.5</v>
      </c>
      <c r="E20" s="74">
        <v>6.9</v>
      </c>
    </row>
    <row r="21" spans="1:8" ht="12.75" customHeight="1">
      <c r="A21" s="67" t="s">
        <v>173</v>
      </c>
      <c r="B21" s="72">
        <v>109.5</v>
      </c>
      <c r="C21" s="73">
        <v>-0.1</v>
      </c>
      <c r="D21" s="73">
        <v>7.1</v>
      </c>
      <c r="E21" s="74">
        <v>4.0999999999999996</v>
      </c>
    </row>
    <row r="22" spans="1:8" ht="12.75" customHeight="1">
      <c r="A22" s="67" t="s">
        <v>174</v>
      </c>
      <c r="B22" s="72">
        <v>91.727999999999994</v>
      </c>
      <c r="C22" s="73">
        <v>-12.9</v>
      </c>
      <c r="D22" s="73">
        <v>-0.2</v>
      </c>
      <c r="E22" s="74">
        <v>-13.5</v>
      </c>
    </row>
    <row r="23" spans="1:8" ht="12.75" customHeight="1">
      <c r="A23" s="67" t="s">
        <v>175</v>
      </c>
      <c r="B23" s="72">
        <v>101.187</v>
      </c>
      <c r="C23" s="73">
        <v>-0.3</v>
      </c>
      <c r="D23" s="73">
        <v>-11.5</v>
      </c>
      <c r="E23" s="74">
        <v>-3.2</v>
      </c>
    </row>
    <row r="24" spans="1:8" ht="12.75" customHeight="1">
      <c r="A24" s="67" t="s">
        <v>176</v>
      </c>
      <c r="B24" s="72">
        <v>109.41200000000001</v>
      </c>
      <c r="C24" s="73">
        <v>-1.8</v>
      </c>
      <c r="D24" s="73">
        <v>3.4</v>
      </c>
      <c r="E24" s="74">
        <v>0</v>
      </c>
    </row>
    <row r="25" spans="1:8" ht="12.75" customHeight="1">
      <c r="A25" s="67" t="s">
        <v>177</v>
      </c>
      <c r="B25" s="72">
        <v>103.435</v>
      </c>
      <c r="C25" s="73">
        <v>-0.2</v>
      </c>
      <c r="D25" s="73">
        <v>2.5</v>
      </c>
      <c r="E25" s="74">
        <v>2</v>
      </c>
    </row>
    <row r="26" spans="1:8" ht="12.75" customHeight="1">
      <c r="A26" s="67" t="s">
        <v>178</v>
      </c>
      <c r="B26" s="72">
        <v>111.316</v>
      </c>
      <c r="C26" s="73">
        <v>-0.5</v>
      </c>
      <c r="D26" s="73">
        <v>-6.5</v>
      </c>
      <c r="E26" s="74">
        <v>-1.1000000000000001</v>
      </c>
    </row>
    <row r="27" spans="1:8">
      <c r="A27" s="67" t="s">
        <v>179</v>
      </c>
      <c r="B27" s="72">
        <v>101.776</v>
      </c>
      <c r="C27" s="73">
        <v>-0.2</v>
      </c>
      <c r="D27" s="73">
        <v>4</v>
      </c>
      <c r="E27" s="74">
        <v>4.4000000000000004</v>
      </c>
      <c r="G27" s="263"/>
      <c r="H27" s="263"/>
    </row>
    <row r="28" spans="1:8">
      <c r="A28" s="67" t="s">
        <v>180</v>
      </c>
      <c r="B28" s="72">
        <v>110.90900000000001</v>
      </c>
      <c r="C28" s="73">
        <v>2.2999999999999998</v>
      </c>
      <c r="D28" s="73">
        <v>6.4</v>
      </c>
      <c r="E28" s="74">
        <v>4.2</v>
      </c>
    </row>
    <row r="29" spans="1:8">
      <c r="A29" s="67" t="s">
        <v>181</v>
      </c>
      <c r="B29" s="72">
        <v>104.633</v>
      </c>
      <c r="C29" s="73">
        <v>0</v>
      </c>
      <c r="D29" s="73">
        <v>3.6</v>
      </c>
      <c r="E29" s="74">
        <v>1.2</v>
      </c>
    </row>
    <row r="30" spans="1:8">
      <c r="A30" s="67" t="s">
        <v>182</v>
      </c>
      <c r="B30" s="72">
        <v>114.94499999999999</v>
      </c>
      <c r="C30" s="73">
        <v>0.5</v>
      </c>
      <c r="D30" s="73">
        <v>7.4</v>
      </c>
      <c r="E30" s="74">
        <v>3.9</v>
      </c>
    </row>
    <row r="31" spans="1:8">
      <c r="A31" s="67" t="s">
        <v>183</v>
      </c>
      <c r="B31" s="75">
        <v>107.624</v>
      </c>
      <c r="C31" s="76">
        <v>0.1</v>
      </c>
      <c r="D31" s="76">
        <v>3.6</v>
      </c>
      <c r="E31" s="77">
        <v>2.2000000000000002</v>
      </c>
    </row>
    <row r="32" spans="1:8">
      <c r="A32" s="65" t="s">
        <v>185</v>
      </c>
      <c r="B32" s="65"/>
      <c r="C32" s="65"/>
      <c r="D32" s="65"/>
      <c r="E32" s="65"/>
    </row>
    <row r="33" spans="1:5" s="486" customFormat="1">
      <c r="A33" s="67" t="s">
        <v>171</v>
      </c>
      <c r="B33" s="69">
        <v>112.553</v>
      </c>
      <c r="C33" s="70">
        <v>-0.1</v>
      </c>
      <c r="D33" s="70">
        <v>3.6</v>
      </c>
      <c r="E33" s="71">
        <v>2.5</v>
      </c>
    </row>
    <row r="34" spans="1:5">
      <c r="A34" s="67" t="s">
        <v>172</v>
      </c>
      <c r="B34" s="72">
        <v>127.571</v>
      </c>
      <c r="C34" s="73">
        <v>0.7</v>
      </c>
      <c r="D34" s="73">
        <v>13.1</v>
      </c>
      <c r="E34" s="74">
        <v>7.3</v>
      </c>
    </row>
    <row r="35" spans="1:5">
      <c r="A35" s="67" t="s">
        <v>173</v>
      </c>
      <c r="B35" s="72">
        <v>109.33499999999999</v>
      </c>
      <c r="C35" s="73">
        <v>-0.1</v>
      </c>
      <c r="D35" s="73">
        <v>6.5</v>
      </c>
      <c r="E35" s="74">
        <v>4</v>
      </c>
    </row>
    <row r="36" spans="1:5">
      <c r="A36" s="67" t="s">
        <v>174</v>
      </c>
      <c r="B36" s="72">
        <v>91.07</v>
      </c>
      <c r="C36" s="73">
        <v>-13.2</v>
      </c>
      <c r="D36" s="73">
        <v>1.2</v>
      </c>
      <c r="E36" s="74">
        <v>-13.7</v>
      </c>
    </row>
    <row r="37" spans="1:5">
      <c r="A37" s="67" t="s">
        <v>175</v>
      </c>
      <c r="B37" s="72">
        <v>101.776</v>
      </c>
      <c r="C37" s="73">
        <v>-0.1</v>
      </c>
      <c r="D37" s="73">
        <v>-11.2</v>
      </c>
      <c r="E37" s="74">
        <v>-3.3</v>
      </c>
    </row>
    <row r="38" spans="1:5" ht="12.75" customHeight="1">
      <c r="A38" s="67" t="s">
        <v>176</v>
      </c>
      <c r="B38" s="72">
        <v>110.607</v>
      </c>
      <c r="C38" s="73">
        <v>-1.5</v>
      </c>
      <c r="D38" s="73">
        <v>3.9</v>
      </c>
      <c r="E38" s="74">
        <v>0.5</v>
      </c>
    </row>
    <row r="39" spans="1:5">
      <c r="A39" s="67" t="s">
        <v>177</v>
      </c>
      <c r="B39" s="72">
        <v>103.48</v>
      </c>
      <c r="C39" s="73">
        <v>-0.1</v>
      </c>
      <c r="D39" s="73">
        <v>2.2000000000000002</v>
      </c>
      <c r="E39" s="74">
        <v>2.2000000000000002</v>
      </c>
    </row>
    <row r="40" spans="1:5">
      <c r="A40" s="67" t="s">
        <v>178</v>
      </c>
      <c r="B40" s="72">
        <v>112.21299999999999</v>
      </c>
      <c r="C40" s="73">
        <v>-0.2</v>
      </c>
      <c r="D40" s="73">
        <v>-3.1</v>
      </c>
      <c r="E40" s="74">
        <v>1.6</v>
      </c>
    </row>
    <row r="41" spans="1:5">
      <c r="A41" s="67" t="s">
        <v>179</v>
      </c>
      <c r="B41" s="72">
        <v>102.06399999999999</v>
      </c>
      <c r="C41" s="73">
        <v>-0.2</v>
      </c>
      <c r="D41" s="73">
        <v>4.3</v>
      </c>
      <c r="E41" s="74">
        <v>4.5999999999999996</v>
      </c>
    </row>
    <row r="42" spans="1:5">
      <c r="A42" s="67" t="s">
        <v>180</v>
      </c>
      <c r="B42" s="72">
        <v>110.223</v>
      </c>
      <c r="C42" s="73">
        <v>2.2000000000000002</v>
      </c>
      <c r="D42" s="73">
        <v>5.4</v>
      </c>
      <c r="E42" s="74">
        <v>4.5999999999999996</v>
      </c>
    </row>
    <row r="43" spans="1:5">
      <c r="A43" s="67" t="s">
        <v>181</v>
      </c>
      <c r="B43" s="72">
        <v>104.021</v>
      </c>
      <c r="C43" s="73">
        <v>0</v>
      </c>
      <c r="D43" s="73">
        <v>3</v>
      </c>
      <c r="E43" s="74">
        <v>0.7</v>
      </c>
    </row>
    <row r="44" spans="1:5">
      <c r="A44" s="67" t="s">
        <v>182</v>
      </c>
      <c r="B44" s="72">
        <v>115.12</v>
      </c>
      <c r="C44" s="73">
        <v>0.7</v>
      </c>
      <c r="D44" s="73">
        <v>7.7</v>
      </c>
      <c r="E44" s="74">
        <v>4.5</v>
      </c>
    </row>
    <row r="45" spans="1:5">
      <c r="A45" s="67" t="s">
        <v>183</v>
      </c>
      <c r="B45" s="75">
        <v>108.922</v>
      </c>
      <c r="C45" s="76">
        <v>0</v>
      </c>
      <c r="D45" s="76">
        <v>4.0999999999999996</v>
      </c>
      <c r="E45" s="77">
        <v>2.4</v>
      </c>
    </row>
    <row r="46" spans="1:5">
      <c r="A46" s="65" t="s">
        <v>186</v>
      </c>
      <c r="B46" s="65"/>
      <c r="C46" s="65"/>
      <c r="D46" s="65"/>
      <c r="E46" s="65"/>
    </row>
    <row r="47" spans="1:5">
      <c r="A47" s="67" t="s">
        <v>171</v>
      </c>
      <c r="B47" s="69">
        <v>112.544</v>
      </c>
      <c r="C47" s="70">
        <v>0.2</v>
      </c>
      <c r="D47" s="70">
        <v>2.2999999999999998</v>
      </c>
      <c r="E47" s="71">
        <v>2.4</v>
      </c>
    </row>
    <row r="48" spans="1:5">
      <c r="A48" s="67" t="s">
        <v>172</v>
      </c>
      <c r="B48" s="72">
        <v>125.193</v>
      </c>
      <c r="C48" s="73">
        <v>0.8</v>
      </c>
      <c r="D48" s="73">
        <v>10.8</v>
      </c>
      <c r="E48" s="74">
        <v>5.2</v>
      </c>
    </row>
    <row r="49" spans="1:5">
      <c r="A49" s="67" t="s">
        <v>173</v>
      </c>
      <c r="B49" s="72">
        <v>112.07299999999999</v>
      </c>
      <c r="C49" s="73">
        <v>0.1</v>
      </c>
      <c r="D49" s="73">
        <v>7.8</v>
      </c>
      <c r="E49" s="74">
        <v>3.8</v>
      </c>
    </row>
    <row r="50" spans="1:5">
      <c r="A50" s="67" t="s">
        <v>174</v>
      </c>
      <c r="B50" s="72">
        <v>98.918000000000006</v>
      </c>
      <c r="C50" s="73">
        <v>-9.6999999999999993</v>
      </c>
      <c r="D50" s="73">
        <v>2.1</v>
      </c>
      <c r="E50" s="74">
        <v>-11.2</v>
      </c>
    </row>
    <row r="51" spans="1:5">
      <c r="A51" s="67" t="s">
        <v>175</v>
      </c>
      <c r="B51" s="72">
        <v>102.815</v>
      </c>
      <c r="C51" s="73">
        <v>0.1</v>
      </c>
      <c r="D51" s="73">
        <v>-14.9</v>
      </c>
      <c r="E51" s="74">
        <v>-4.5</v>
      </c>
    </row>
    <row r="52" spans="1:5" ht="12.75" customHeight="1">
      <c r="A52" s="67" t="s">
        <v>176</v>
      </c>
      <c r="B52" s="72">
        <v>111.617</v>
      </c>
      <c r="C52" s="73">
        <v>-0.7</v>
      </c>
      <c r="D52" s="73">
        <v>4.4000000000000004</v>
      </c>
      <c r="E52" s="74">
        <v>1.3</v>
      </c>
    </row>
    <row r="53" spans="1:5">
      <c r="A53" s="67" t="s">
        <v>177</v>
      </c>
      <c r="B53" s="72">
        <v>103.306</v>
      </c>
      <c r="C53" s="73">
        <v>0.2</v>
      </c>
      <c r="D53" s="73">
        <v>2.1</v>
      </c>
      <c r="E53" s="74">
        <v>1.8</v>
      </c>
    </row>
    <row r="54" spans="1:5">
      <c r="A54" s="67" t="s">
        <v>178</v>
      </c>
      <c r="B54" s="72">
        <v>110.807</v>
      </c>
      <c r="C54" s="73">
        <v>0.6</v>
      </c>
      <c r="D54" s="73">
        <v>-5.3</v>
      </c>
      <c r="E54" s="74">
        <v>3.6</v>
      </c>
    </row>
    <row r="55" spans="1:5">
      <c r="A55" s="67" t="s">
        <v>179</v>
      </c>
      <c r="B55" s="72">
        <v>102.08499999999999</v>
      </c>
      <c r="C55" s="73">
        <v>-0.2</v>
      </c>
      <c r="D55" s="73">
        <v>4.3</v>
      </c>
      <c r="E55" s="74">
        <v>4.5999999999999996</v>
      </c>
    </row>
    <row r="56" spans="1:5">
      <c r="A56" s="67" t="s">
        <v>180</v>
      </c>
      <c r="B56" s="72">
        <v>111.48699999999999</v>
      </c>
      <c r="C56" s="73">
        <v>3</v>
      </c>
      <c r="D56" s="73">
        <v>7.2</v>
      </c>
      <c r="E56" s="74">
        <v>6</v>
      </c>
    </row>
    <row r="57" spans="1:5">
      <c r="A57" s="67" t="s">
        <v>181</v>
      </c>
      <c r="B57" s="72">
        <v>102.482</v>
      </c>
      <c r="C57" s="73">
        <v>0</v>
      </c>
      <c r="D57" s="73">
        <v>1.6</v>
      </c>
      <c r="E57" s="74">
        <v>0.3</v>
      </c>
    </row>
    <row r="58" spans="1:5">
      <c r="A58" s="67" t="s">
        <v>182</v>
      </c>
      <c r="B58" s="72">
        <v>115.114</v>
      </c>
      <c r="C58" s="73">
        <v>0.6</v>
      </c>
      <c r="D58" s="73">
        <v>6.5</v>
      </c>
      <c r="E58" s="74">
        <v>5.2</v>
      </c>
    </row>
    <row r="59" spans="1:5">
      <c r="A59" s="67" t="s">
        <v>183</v>
      </c>
      <c r="B59" s="75">
        <v>108.80500000000001</v>
      </c>
      <c r="C59" s="76">
        <v>-0.1</v>
      </c>
      <c r="D59" s="76">
        <v>5</v>
      </c>
      <c r="E59" s="77">
        <v>3.2</v>
      </c>
    </row>
    <row r="61" spans="1:5" ht="25.5">
      <c r="A61" s="463" t="s">
        <v>644</v>
      </c>
    </row>
    <row r="62" spans="1:5" ht="15">
      <c r="A62" s="268" t="s">
        <v>646</v>
      </c>
    </row>
    <row r="63" spans="1:5" ht="15">
      <c r="A63" s="268" t="s">
        <v>645</v>
      </c>
    </row>
    <row r="65" spans="1:1">
      <c r="A65" s="8" t="s">
        <v>187</v>
      </c>
    </row>
    <row r="66" spans="1:1">
      <c r="A66" s="8" t="s">
        <v>41</v>
      </c>
    </row>
  </sheetData>
  <sheetProtection algorithmName="SHA-512" hashValue="Dfyuo8lOY2LjiLBIXi1LQVqRGKKtEQ1PoHZgX+/Uqm4AO0QzKtZlmUCXKaH7jzHb0wvLfhJzBcoFojmzYaRuWg==" saltValue="Wfrffx7AsQqxalsTyzouDQ=="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headerFooter alignWithMargins="0"/>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M22" sqref="M22"/>
    </sheetView>
  </sheetViews>
  <sheetFormatPr baseColWidth="10" defaultRowHeight="15"/>
  <cols>
    <col min="2" max="2" width="14" customWidth="1"/>
    <col min="18" max="18" width="23.28515625" customWidth="1"/>
  </cols>
  <sheetData>
    <row r="1" spans="1:20" ht="21" customHeight="1">
      <c r="A1" s="610" t="s">
        <v>634</v>
      </c>
      <c r="B1" s="610"/>
      <c r="C1" s="610"/>
      <c r="D1" s="610"/>
      <c r="E1" s="610"/>
      <c r="F1" s="610"/>
      <c r="G1" s="610"/>
      <c r="H1" s="610"/>
      <c r="I1" s="610"/>
      <c r="J1" s="610"/>
      <c r="K1" s="610"/>
    </row>
    <row r="2" spans="1:20">
      <c r="A2" s="128" t="s">
        <v>164</v>
      </c>
      <c r="B2" s="128"/>
      <c r="C2" s="128"/>
      <c r="D2" s="128"/>
      <c r="E2" s="128"/>
      <c r="F2" s="128"/>
      <c r="G2" s="128"/>
      <c r="H2" s="128"/>
      <c r="I2" s="128"/>
      <c r="J2" s="128"/>
      <c r="K2" s="128"/>
    </row>
    <row r="3" spans="1:20">
      <c r="A3" s="129" t="s">
        <v>257</v>
      </c>
      <c r="B3" s="129"/>
      <c r="C3" s="129"/>
      <c r="D3" s="129"/>
      <c r="E3" s="129"/>
      <c r="F3" s="129"/>
      <c r="G3" s="129"/>
      <c r="H3" s="129"/>
      <c r="I3" s="129"/>
      <c r="J3" s="129"/>
      <c r="K3" s="129"/>
    </row>
    <row r="4" spans="1:20">
      <c r="A4" s="68" t="s">
        <v>87</v>
      </c>
      <c r="B4" s="66" t="s">
        <v>258</v>
      </c>
    </row>
    <row r="5" spans="1:20">
      <c r="A5" s="65" t="s">
        <v>751</v>
      </c>
      <c r="B5" s="130">
        <v>112.98</v>
      </c>
      <c r="L5" s="64"/>
      <c r="M5" s="262"/>
    </row>
    <row r="6" spans="1:20" ht="15" customHeight="1">
      <c r="A6" s="65" t="s">
        <v>740</v>
      </c>
      <c r="B6" s="130">
        <v>113.038</v>
      </c>
      <c r="K6" s="611" t="s">
        <v>752</v>
      </c>
      <c r="L6" s="611"/>
      <c r="M6" s="611"/>
      <c r="N6" s="611"/>
      <c r="O6" s="611"/>
      <c r="P6" s="611"/>
      <c r="Q6" s="611"/>
    </row>
    <row r="7" spans="1:20">
      <c r="A7" s="65" t="s">
        <v>704</v>
      </c>
      <c r="B7" s="130">
        <v>112.254</v>
      </c>
      <c r="K7" s="611"/>
      <c r="L7" s="611"/>
      <c r="M7" s="611"/>
      <c r="N7" s="611"/>
      <c r="O7" s="611"/>
      <c r="P7" s="611"/>
      <c r="Q7" s="611"/>
    </row>
    <row r="8" spans="1:20">
      <c r="A8" s="65" t="s">
        <v>702</v>
      </c>
      <c r="B8" s="130">
        <v>112.151</v>
      </c>
      <c r="K8" s="611"/>
      <c r="L8" s="611"/>
      <c r="M8" s="611"/>
      <c r="N8" s="611"/>
      <c r="O8" s="611"/>
      <c r="P8" s="611"/>
      <c r="Q8" s="611"/>
    </row>
    <row r="9" spans="1:20">
      <c r="A9" s="65" t="s">
        <v>695</v>
      </c>
      <c r="B9" s="130">
        <v>111.262</v>
      </c>
      <c r="K9" s="611"/>
      <c r="L9" s="611"/>
      <c r="M9" s="611"/>
      <c r="N9" s="611"/>
      <c r="O9" s="611"/>
      <c r="P9" s="611"/>
      <c r="Q9" s="611"/>
    </row>
    <row r="10" spans="1:20">
      <c r="A10" s="65" t="s">
        <v>693</v>
      </c>
      <c r="B10" s="130">
        <v>110.861</v>
      </c>
      <c r="K10" s="611"/>
      <c r="L10" s="611"/>
      <c r="M10" s="611"/>
      <c r="N10" s="611"/>
      <c r="O10" s="611"/>
      <c r="P10" s="611"/>
      <c r="Q10" s="611"/>
    </row>
    <row r="11" spans="1:20">
      <c r="A11" s="65" t="s">
        <v>682</v>
      </c>
      <c r="B11" s="130">
        <v>109.571</v>
      </c>
      <c r="K11" s="611"/>
      <c r="L11" s="611"/>
      <c r="M11" s="611"/>
      <c r="N11" s="611"/>
      <c r="O11" s="611"/>
      <c r="P11" s="611"/>
      <c r="Q11" s="611"/>
    </row>
    <row r="12" spans="1:20" ht="15" customHeight="1">
      <c r="A12" s="65" t="s">
        <v>683</v>
      </c>
      <c r="B12" s="130">
        <v>109.49299999999999</v>
      </c>
      <c r="K12" s="611"/>
      <c r="L12" s="611"/>
      <c r="M12" s="611"/>
      <c r="N12" s="611"/>
      <c r="O12" s="611"/>
      <c r="P12" s="611"/>
      <c r="Q12" s="611"/>
      <c r="T12" s="264"/>
    </row>
    <row r="13" spans="1:20">
      <c r="A13" s="65" t="s">
        <v>684</v>
      </c>
      <c r="B13" s="130">
        <v>109.42400000000001</v>
      </c>
      <c r="K13" s="611"/>
      <c r="L13" s="611"/>
      <c r="M13" s="611"/>
      <c r="N13" s="611"/>
      <c r="O13" s="611"/>
      <c r="P13" s="611"/>
      <c r="Q13" s="611"/>
      <c r="T13" s="264"/>
    </row>
    <row r="14" spans="1:20">
      <c r="A14" s="65" t="s">
        <v>685</v>
      </c>
      <c r="B14" s="130">
        <v>109.17100000000001</v>
      </c>
      <c r="K14" s="611"/>
      <c r="L14" s="611"/>
      <c r="M14" s="611"/>
      <c r="N14" s="611"/>
      <c r="O14" s="611"/>
      <c r="P14" s="611"/>
      <c r="Q14" s="611"/>
      <c r="T14" s="264"/>
    </row>
    <row r="15" spans="1:20">
      <c r="A15" s="65" t="s">
        <v>686</v>
      </c>
      <c r="B15" s="130">
        <v>108.44199999999999</v>
      </c>
      <c r="K15" s="611"/>
      <c r="L15" s="611"/>
      <c r="M15" s="611"/>
      <c r="N15" s="611"/>
      <c r="O15" s="611"/>
      <c r="P15" s="611"/>
      <c r="Q15" s="611"/>
      <c r="T15" s="264"/>
    </row>
    <row r="16" spans="1:20">
      <c r="A16" s="65" t="s">
        <v>687</v>
      </c>
      <c r="B16" s="130">
        <v>108.661</v>
      </c>
      <c r="K16" s="264"/>
      <c r="L16" s="457"/>
      <c r="M16" s="457"/>
      <c r="T16" s="264"/>
    </row>
    <row r="17" spans="1:20">
      <c r="A17" s="65" t="s">
        <v>688</v>
      </c>
      <c r="B17" s="130">
        <v>108.107</v>
      </c>
      <c r="K17" s="264"/>
      <c r="L17" s="457"/>
      <c r="M17" s="457"/>
      <c r="T17" s="264"/>
    </row>
    <row r="18" spans="1:20">
      <c r="K18" s="264"/>
      <c r="L18" s="457"/>
      <c r="M18" s="457"/>
      <c r="N18" s="243"/>
      <c r="O18" s="264"/>
      <c r="P18" s="264"/>
      <c r="Q18" s="264"/>
      <c r="R18" s="264"/>
      <c r="T18" s="264"/>
    </row>
    <row r="19" spans="1:20">
      <c r="K19" s="264"/>
      <c r="L19" s="457"/>
      <c r="M19" s="457"/>
      <c r="N19" s="264"/>
      <c r="O19" s="264"/>
      <c r="P19" s="264"/>
      <c r="Q19" s="264"/>
      <c r="R19" s="264"/>
      <c r="S19" s="264"/>
      <c r="T19" s="264"/>
    </row>
    <row r="20" spans="1:20">
      <c r="K20" s="264"/>
      <c r="L20" s="264"/>
      <c r="M20" s="264"/>
      <c r="N20" s="264"/>
      <c r="O20" s="458"/>
      <c r="P20" s="264"/>
      <c r="Q20" s="264"/>
      <c r="R20" s="264"/>
      <c r="S20" s="264"/>
      <c r="T20" s="264"/>
    </row>
    <row r="21" spans="1:20">
      <c r="J21" s="270"/>
      <c r="K21" s="264"/>
      <c r="L21" s="264"/>
      <c r="M21" s="264"/>
      <c r="N21" s="264"/>
      <c r="O21" s="264"/>
      <c r="P21" s="264"/>
      <c r="Q21" s="264"/>
      <c r="R21" s="264"/>
      <c r="S21" s="264"/>
      <c r="T21" s="264"/>
    </row>
    <row r="22" spans="1:20">
      <c r="A22" s="8" t="s">
        <v>187</v>
      </c>
      <c r="K22" s="264"/>
      <c r="L22" s="264"/>
      <c r="M22" s="264"/>
      <c r="N22" s="264"/>
      <c r="O22" s="264"/>
      <c r="P22" s="264"/>
      <c r="Q22" s="264"/>
      <c r="R22" s="264"/>
      <c r="S22" s="264"/>
      <c r="T22" s="264"/>
    </row>
    <row r="23" spans="1:20">
      <c r="A23" s="8" t="s">
        <v>41</v>
      </c>
      <c r="N23" s="264"/>
      <c r="O23" s="264"/>
      <c r="P23" s="562"/>
      <c r="Q23" s="264"/>
      <c r="R23" s="264"/>
      <c r="S23" s="264"/>
      <c r="T23" s="264"/>
    </row>
    <row r="24" spans="1:20">
      <c r="L24" s="270"/>
      <c r="N24" s="264"/>
      <c r="O24" s="264"/>
      <c r="P24" s="264"/>
      <c r="Q24" s="264"/>
      <c r="R24" s="264"/>
      <c r="S24" s="264"/>
      <c r="T24" s="264"/>
    </row>
    <row r="25" spans="1:20">
      <c r="N25" s="264"/>
      <c r="O25" s="264"/>
      <c r="P25" s="264"/>
      <c r="Q25" s="264"/>
      <c r="R25" s="264"/>
      <c r="S25" s="264"/>
      <c r="T25" s="264"/>
    </row>
    <row r="26" spans="1:20">
      <c r="N26" s="264"/>
      <c r="O26" s="264"/>
      <c r="P26" s="264"/>
      <c r="Q26" s="264"/>
      <c r="R26" s="264"/>
      <c r="S26" s="264"/>
      <c r="T26" s="264"/>
    </row>
    <row r="27" spans="1:20">
      <c r="N27" s="264"/>
      <c r="O27" s="264"/>
      <c r="P27" s="264"/>
      <c r="Q27" s="264"/>
      <c r="R27" s="264"/>
      <c r="S27" s="264"/>
      <c r="T27" s="264"/>
    </row>
    <row r="28" spans="1:20">
      <c r="N28" s="264"/>
      <c r="O28" s="264"/>
      <c r="P28" s="264"/>
      <c r="Q28" s="264"/>
      <c r="R28" s="264"/>
      <c r="S28" s="264"/>
      <c r="T28" s="264"/>
    </row>
    <row r="29" spans="1:20">
      <c r="N29" s="264"/>
      <c r="O29" s="264"/>
      <c r="P29" s="264"/>
      <c r="Q29" s="264"/>
      <c r="R29" s="264"/>
      <c r="S29" s="264"/>
      <c r="T29" s="264"/>
    </row>
    <row r="30" spans="1:20">
      <c r="N30" s="264"/>
      <c r="O30" s="264"/>
      <c r="P30" s="264"/>
      <c r="Q30" s="264"/>
      <c r="R30" s="264"/>
      <c r="S30" s="264"/>
      <c r="T30" s="264"/>
    </row>
    <row r="31" spans="1:20">
      <c r="N31" s="264"/>
      <c r="O31" s="264"/>
      <c r="P31" s="264"/>
      <c r="Q31" s="264"/>
      <c r="R31" s="264"/>
      <c r="S31" s="264"/>
      <c r="T31" s="264"/>
    </row>
    <row r="32" spans="1:20">
      <c r="N32" s="264"/>
      <c r="O32" s="264"/>
      <c r="P32" s="264"/>
      <c r="Q32" s="264"/>
      <c r="R32" s="264"/>
      <c r="S32" s="264"/>
      <c r="T32" s="264"/>
    </row>
    <row r="33" spans="14:20">
      <c r="N33" s="264"/>
      <c r="O33" s="264"/>
      <c r="P33" s="264"/>
      <c r="Q33" s="264"/>
      <c r="R33" s="264"/>
      <c r="S33" s="264"/>
      <c r="T33" s="264"/>
    </row>
    <row r="34" spans="14:20">
      <c r="N34" s="264"/>
      <c r="O34" s="264"/>
      <c r="P34" s="264"/>
      <c r="Q34" s="264"/>
      <c r="R34" s="264"/>
      <c r="S34" s="264"/>
      <c r="T34" s="264"/>
    </row>
  </sheetData>
  <sheetProtection algorithmName="SHA-512" hashValue="/nsC6Mcl9z3nm2qUwwgQWd33GOFjoQp7qL1keikl0GRYYlDvA86jZSjawvjAugO/XTp4zVQnKdatyktZ6p5jRQ==" saltValue="k63+I7vNFkwAON+gTK3NVw==" spinCount="100000" sheet="1" objects="1" scenarios="1"/>
  <mergeCells count="2">
    <mergeCell ref="A1:K1"/>
    <mergeCell ref="K6:Q1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showGridLines="0" zoomScale="80" zoomScaleNormal="80" workbookViewId="0">
      <selection activeCell="K28" sqref="K28"/>
    </sheetView>
  </sheetViews>
  <sheetFormatPr baseColWidth="10" defaultRowHeight="15"/>
  <cols>
    <col min="1" max="1" width="22.5703125" style="242" customWidth="1"/>
    <col min="2" max="2" width="17.85546875" style="327" customWidth="1"/>
    <col min="3" max="3" width="17.85546875" style="242" bestFit="1" customWidth="1"/>
    <col min="4" max="4" width="18.140625" style="242" customWidth="1"/>
    <col min="5" max="5" width="11.42578125" style="242"/>
    <col min="6" max="6" width="12.85546875" style="242" bestFit="1" customWidth="1"/>
    <col min="7" max="7" width="12.42578125" style="242" bestFit="1" customWidth="1"/>
    <col min="8" max="8" width="13.5703125" style="242" bestFit="1" customWidth="1"/>
    <col min="9" max="9" width="11.42578125" style="242"/>
    <col min="10" max="10" width="15.28515625" style="242" bestFit="1" customWidth="1"/>
    <col min="11" max="11" width="21.85546875" style="327" customWidth="1"/>
    <col min="12" max="12" width="21.85546875" style="242" customWidth="1"/>
    <col min="13" max="13" width="14.5703125" style="242" hidden="1" customWidth="1"/>
    <col min="14" max="15" width="11.42578125" style="242"/>
    <col min="16" max="16" width="12.7109375" style="242" bestFit="1" customWidth="1"/>
    <col min="17" max="16384" width="11.42578125" style="242"/>
  </cols>
  <sheetData>
    <row r="1" spans="1:13" ht="21" customHeight="1">
      <c r="A1" s="612" t="s">
        <v>651</v>
      </c>
      <c r="B1" s="612"/>
      <c r="C1" s="612"/>
      <c r="D1" s="612"/>
      <c r="E1" s="612"/>
      <c r="F1" s="612"/>
      <c r="G1" s="612"/>
      <c r="H1" s="612"/>
      <c r="I1" s="612"/>
      <c r="J1" s="612"/>
      <c r="K1" s="612"/>
      <c r="L1" s="612"/>
    </row>
    <row r="2" spans="1:13" s="462" customFormat="1" ht="21" customHeight="1">
      <c r="A2" s="461"/>
      <c r="B2" s="461"/>
      <c r="C2" s="461"/>
      <c r="D2" s="461"/>
      <c r="E2" s="461"/>
      <c r="F2" s="461"/>
      <c r="G2" s="461"/>
      <c r="H2" s="461"/>
      <c r="I2" s="461"/>
      <c r="J2" s="461"/>
      <c r="K2" s="461"/>
      <c r="L2" s="461"/>
    </row>
    <row r="3" spans="1:13" ht="37.5" customHeight="1">
      <c r="A3" s="613" t="s">
        <v>649</v>
      </c>
      <c r="B3" s="613"/>
      <c r="C3" s="613"/>
      <c r="D3" s="613"/>
      <c r="J3" s="613" t="s">
        <v>648</v>
      </c>
      <c r="K3" s="613"/>
      <c r="L3" s="613"/>
    </row>
    <row r="4" spans="1:13" ht="31.5" customHeight="1">
      <c r="A4" s="245" t="s">
        <v>77</v>
      </c>
      <c r="B4" s="158">
        <v>2023</v>
      </c>
      <c r="C4" s="246">
        <v>2022</v>
      </c>
      <c r="D4" s="157" t="s">
        <v>696</v>
      </c>
      <c r="E4" s="581" t="s">
        <v>758</v>
      </c>
      <c r="F4" s="581"/>
      <c r="G4" s="581"/>
      <c r="H4" s="581"/>
      <c r="I4" s="581"/>
      <c r="J4" s="246" t="s">
        <v>87</v>
      </c>
      <c r="K4" s="158">
        <v>2023</v>
      </c>
      <c r="L4" s="246">
        <v>2022</v>
      </c>
    </row>
    <row r="5" spans="1:13" ht="27.75" customHeight="1">
      <c r="A5" s="246" t="s">
        <v>647</v>
      </c>
      <c r="B5" s="480">
        <v>93439789</v>
      </c>
      <c r="C5" s="480">
        <v>63590826</v>
      </c>
      <c r="D5" s="464">
        <f>((B5-C5)/C5)*100</f>
        <v>46.939102505131792</v>
      </c>
      <c r="E5" s="581"/>
      <c r="F5" s="581"/>
      <c r="G5" s="581"/>
      <c r="H5" s="581"/>
      <c r="I5" s="581"/>
      <c r="J5" s="495" t="s">
        <v>72</v>
      </c>
      <c r="K5" s="491">
        <v>121924944</v>
      </c>
      <c r="L5" s="491">
        <v>122045779</v>
      </c>
      <c r="M5" s="489"/>
    </row>
    <row r="6" spans="1:13" ht="28.5" customHeight="1">
      <c r="A6" s="157" t="s">
        <v>650</v>
      </c>
      <c r="B6" s="480">
        <v>117728127</v>
      </c>
      <c r="C6" s="480">
        <v>86263172</v>
      </c>
      <c r="D6" s="464">
        <f>((B6-C6)/C6)*100</f>
        <v>36.475536744695638</v>
      </c>
      <c r="E6" s="581"/>
      <c r="F6" s="581"/>
      <c r="G6" s="581"/>
      <c r="H6" s="581"/>
      <c r="I6" s="581"/>
      <c r="J6" s="496" t="s">
        <v>73</v>
      </c>
      <c r="K6" s="492">
        <v>453902198</v>
      </c>
      <c r="L6" s="492">
        <v>404767250</v>
      </c>
      <c r="M6" s="489"/>
    </row>
    <row r="7" spans="1:13">
      <c r="B7" s="342"/>
      <c r="C7" s="342"/>
      <c r="J7" s="496" t="s">
        <v>74</v>
      </c>
      <c r="K7" s="492">
        <v>581382230</v>
      </c>
      <c r="L7" s="492">
        <v>507773379</v>
      </c>
      <c r="M7" s="489"/>
    </row>
    <row r="8" spans="1:13">
      <c r="J8" s="496" t="s">
        <v>75</v>
      </c>
      <c r="K8" s="560">
        <v>862465409</v>
      </c>
      <c r="L8" s="560">
        <v>764635785</v>
      </c>
      <c r="M8" s="489"/>
    </row>
    <row r="9" spans="1:13">
      <c r="J9" s="496" t="s">
        <v>76</v>
      </c>
      <c r="K9" s="493">
        <v>970943203</v>
      </c>
      <c r="L9" s="491">
        <v>867416615</v>
      </c>
      <c r="M9" s="489"/>
    </row>
    <row r="10" spans="1:13">
      <c r="J10" s="496" t="s">
        <v>77</v>
      </c>
      <c r="K10" s="492">
        <v>1064387199</v>
      </c>
      <c r="L10" s="492">
        <v>931006998</v>
      </c>
      <c r="M10" s="150"/>
    </row>
    <row r="11" spans="1:13">
      <c r="J11" s="496" t="s">
        <v>78</v>
      </c>
      <c r="K11" s="492"/>
      <c r="L11" s="492">
        <v>1158098489</v>
      </c>
      <c r="M11" s="489"/>
    </row>
    <row r="12" spans="1:13">
      <c r="J12" s="496" t="s">
        <v>79</v>
      </c>
      <c r="K12" s="492"/>
      <c r="L12" s="492">
        <v>1265088968</v>
      </c>
      <c r="M12" s="489"/>
    </row>
    <row r="13" spans="1:13">
      <c r="I13" s="150"/>
      <c r="J13" s="496" t="s">
        <v>80</v>
      </c>
      <c r="K13" s="490"/>
      <c r="L13" s="490">
        <v>1372434513</v>
      </c>
      <c r="M13" s="489"/>
    </row>
    <row r="14" spans="1:13" ht="15" customHeight="1">
      <c r="I14" s="150"/>
      <c r="J14" s="496" t="s">
        <v>81</v>
      </c>
      <c r="K14" s="492"/>
      <c r="L14" s="492">
        <v>1626533479</v>
      </c>
      <c r="M14" s="489"/>
    </row>
    <row r="15" spans="1:13">
      <c r="I15" s="150"/>
      <c r="J15" s="496" t="s">
        <v>82</v>
      </c>
      <c r="K15" s="492"/>
      <c r="L15" s="492">
        <v>1773581877</v>
      </c>
      <c r="M15" s="489"/>
    </row>
    <row r="16" spans="1:13">
      <c r="I16" s="150"/>
      <c r="J16" s="497" t="s">
        <v>83</v>
      </c>
      <c r="K16" s="494"/>
      <c r="L16" s="494">
        <v>2152557623</v>
      </c>
      <c r="M16" s="489"/>
    </row>
    <row r="17" spans="1:16">
      <c r="I17" s="150"/>
      <c r="K17" s="242"/>
      <c r="M17" s="370"/>
    </row>
    <row r="18" spans="1:16">
      <c r="H18" s="150"/>
    </row>
    <row r="19" spans="1:16">
      <c r="H19" s="150"/>
      <c r="L19" s="150"/>
      <c r="P19" s="150"/>
    </row>
    <row r="20" spans="1:16">
      <c r="H20" s="150"/>
      <c r="J20" s="150"/>
      <c r="K20" s="150"/>
      <c r="L20" s="150"/>
    </row>
    <row r="21" spans="1:16">
      <c r="I21" s="150"/>
      <c r="J21" s="150"/>
      <c r="K21" s="150"/>
      <c r="L21" s="150"/>
      <c r="M21" s="267"/>
    </row>
    <row r="22" spans="1:16">
      <c r="I22" s="150"/>
      <c r="K22" s="150"/>
      <c r="L22" s="150"/>
    </row>
    <row r="23" spans="1:16">
      <c r="I23" s="150"/>
      <c r="J23" s="150"/>
      <c r="K23" s="150"/>
      <c r="M23" s="150"/>
    </row>
    <row r="24" spans="1:16">
      <c r="I24" s="150"/>
      <c r="K24" s="150"/>
      <c r="L24" s="150"/>
    </row>
    <row r="25" spans="1:16">
      <c r="I25" s="150"/>
      <c r="K25" s="150"/>
    </row>
    <row r="26" spans="1:16">
      <c r="I26" s="150"/>
      <c r="K26" s="269"/>
    </row>
    <row r="27" spans="1:16">
      <c r="A27" s="239"/>
      <c r="I27" s="150"/>
    </row>
    <row r="28" spans="1:16">
      <c r="A28" s="239"/>
      <c r="I28" s="150"/>
      <c r="K28" s="269"/>
    </row>
    <row r="29" spans="1:16" s="462" customFormat="1">
      <c r="I29" s="150"/>
      <c r="K29" s="269"/>
    </row>
    <row r="30" spans="1:16">
      <c r="A30" s="8"/>
      <c r="I30" s="150"/>
      <c r="K30" s="269"/>
    </row>
    <row r="31" spans="1:16">
      <c r="A31" s="8"/>
      <c r="I31" s="150"/>
      <c r="K31" s="269"/>
    </row>
    <row r="32" spans="1:16">
      <c r="A32" s="268"/>
      <c r="I32" s="150"/>
      <c r="K32" s="269"/>
    </row>
    <row r="33" spans="1:11">
      <c r="I33" s="150"/>
      <c r="J33" s="437"/>
      <c r="K33" s="269"/>
    </row>
    <row r="34" spans="1:11">
      <c r="A34" s="239"/>
      <c r="E34" s="459"/>
      <c r="H34" s="150"/>
      <c r="J34" s="437"/>
      <c r="K34" s="269"/>
    </row>
    <row r="35" spans="1:11">
      <c r="A35" s="239"/>
      <c r="F35" s="150"/>
      <c r="J35" s="437"/>
    </row>
    <row r="36" spans="1:11">
      <c r="A36" s="477"/>
      <c r="J36" s="437"/>
    </row>
    <row r="37" spans="1:11">
      <c r="A37" s="8"/>
      <c r="J37" s="437"/>
    </row>
    <row r="38" spans="1:11">
      <c r="A38" s="8"/>
      <c r="J38" s="437"/>
    </row>
    <row r="39" spans="1:11">
      <c r="J39" s="437"/>
    </row>
    <row r="40" spans="1:11">
      <c r="J40" s="437"/>
    </row>
    <row r="46" spans="1:11">
      <c r="A46" s="239" t="s">
        <v>455</v>
      </c>
    </row>
    <row r="47" spans="1:11">
      <c r="A47" s="239" t="s">
        <v>503</v>
      </c>
    </row>
    <row r="48" spans="1:11">
      <c r="A48" s="477"/>
    </row>
    <row r="49" spans="1:1">
      <c r="A49" s="8" t="s">
        <v>504</v>
      </c>
    </row>
    <row r="50" spans="1:1">
      <c r="A50" s="8" t="s">
        <v>41</v>
      </c>
    </row>
  </sheetData>
  <sheetProtection algorithmName="SHA-512" hashValue="vRis9VYbVONfH/UZ8rAHSJNS1ZJDJoKjF77cggKIoBCXRR944azxowgZ9JGzBk4cNti1+cdYiAlwaRNo3YFAxg==" saltValue="yDsgZw7GjZIAgRpATWhYuA=="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80" zoomScaleNormal="80" workbookViewId="0">
      <selection activeCell="O25" sqref="O25"/>
    </sheetView>
  </sheetViews>
  <sheetFormatPr baseColWidth="10" defaultRowHeight="15"/>
  <cols>
    <col min="1" max="1" width="11.42578125" style="259"/>
    <col min="2" max="2" width="24.5703125" style="259" bestFit="1" customWidth="1"/>
    <col min="3" max="6" width="14.140625" style="259" customWidth="1"/>
    <col min="7" max="7" width="14.140625" style="384" customWidth="1"/>
    <col min="8" max="15" width="11.42578125" style="259"/>
    <col min="16" max="17" width="11.42578125" style="384"/>
    <col min="18" max="19" width="11.42578125" style="259"/>
    <col min="20" max="21" width="11.42578125" style="259" customWidth="1"/>
    <col min="22" max="22" width="14.7109375" style="259" customWidth="1"/>
    <col min="23" max="23" width="18.5703125" style="259" customWidth="1"/>
    <col min="24" max="25" width="17.7109375" style="259" customWidth="1"/>
    <col min="26" max="16384" width="11.42578125" style="259"/>
  </cols>
  <sheetData>
    <row r="1" spans="1:26" s="63" customFormat="1" ht="33" customHeight="1">
      <c r="A1" s="622" t="s">
        <v>380</v>
      </c>
      <c r="B1" s="622"/>
      <c r="C1" s="622"/>
      <c r="D1" s="622"/>
      <c r="E1" s="622"/>
      <c r="F1" s="622"/>
      <c r="G1" s="385"/>
      <c r="S1" s="617" t="s">
        <v>374</v>
      </c>
      <c r="T1" s="617"/>
      <c r="U1" s="617"/>
      <c r="V1" s="617"/>
      <c r="W1" s="617"/>
      <c r="X1" s="617"/>
      <c r="Y1" s="617"/>
      <c r="Z1" s="259"/>
    </row>
    <row r="2" spans="1:26" ht="15.75">
      <c r="A2" s="622"/>
      <c r="B2" s="622"/>
      <c r="C2" s="622"/>
      <c r="D2" s="622"/>
      <c r="E2" s="622"/>
      <c r="F2" s="622"/>
      <c r="G2" s="385"/>
      <c r="S2" s="623" t="s">
        <v>384</v>
      </c>
      <c r="T2" s="624"/>
      <c r="U2" s="624"/>
      <c r="V2" s="624"/>
      <c r="W2" s="624"/>
      <c r="X2" s="624"/>
      <c r="Y2" s="624"/>
    </row>
    <row r="3" spans="1:26" ht="30.75" customHeight="1">
      <c r="A3" s="622"/>
      <c r="B3" s="622"/>
      <c r="C3" s="622"/>
      <c r="D3" s="622"/>
      <c r="E3" s="622"/>
      <c r="F3" s="622"/>
      <c r="G3" s="385"/>
      <c r="I3" s="140"/>
      <c r="S3" s="613" t="s">
        <v>756</v>
      </c>
      <c r="T3" s="615" t="s">
        <v>375</v>
      </c>
      <c r="U3" s="615"/>
      <c r="V3" s="616"/>
      <c r="W3" s="614" t="s">
        <v>376</v>
      </c>
      <c r="X3" s="615"/>
      <c r="Y3" s="616"/>
    </row>
    <row r="4" spans="1:26" ht="51">
      <c r="A4" s="163" t="s">
        <v>129</v>
      </c>
      <c r="B4" s="157" t="s">
        <v>363</v>
      </c>
      <c r="C4" s="246" t="s">
        <v>364</v>
      </c>
      <c r="D4" s="157" t="s">
        <v>365</v>
      </c>
      <c r="E4" s="246" t="s">
        <v>366</v>
      </c>
      <c r="F4" s="157" t="s">
        <v>367</v>
      </c>
      <c r="G4" s="385"/>
      <c r="I4" s="159"/>
      <c r="S4" s="613"/>
      <c r="T4" s="260" t="s">
        <v>377</v>
      </c>
      <c r="U4" s="161" t="s">
        <v>382</v>
      </c>
      <c r="V4" s="162" t="s">
        <v>383</v>
      </c>
      <c r="W4" s="260" t="s">
        <v>377</v>
      </c>
      <c r="X4" s="161" t="s">
        <v>382</v>
      </c>
      <c r="Y4" s="162" t="s">
        <v>383</v>
      </c>
    </row>
    <row r="5" spans="1:26">
      <c r="A5" s="164">
        <v>2020</v>
      </c>
      <c r="B5" s="160">
        <v>17138442</v>
      </c>
      <c r="C5" s="160">
        <v>340609</v>
      </c>
      <c r="D5" s="160">
        <v>291525</v>
      </c>
      <c r="E5" s="160">
        <v>17675</v>
      </c>
      <c r="F5" s="160">
        <v>969626</v>
      </c>
      <c r="G5" s="160"/>
      <c r="I5" s="159"/>
      <c r="S5" s="246" t="s">
        <v>378</v>
      </c>
      <c r="T5" s="230">
        <v>107.47</v>
      </c>
      <c r="U5" s="231">
        <v>4.07</v>
      </c>
      <c r="V5" s="231">
        <v>0.44</v>
      </c>
      <c r="W5" s="231">
        <v>108.35</v>
      </c>
      <c r="X5" s="231">
        <v>4.21</v>
      </c>
      <c r="Y5" s="232">
        <v>0.1</v>
      </c>
    </row>
    <row r="6" spans="1:26">
      <c r="A6" s="164">
        <v>2019</v>
      </c>
      <c r="B6" s="160">
        <v>20688463</v>
      </c>
      <c r="C6" s="160">
        <v>368332.15139488003</v>
      </c>
      <c r="D6" s="160">
        <v>316017.94531977997</v>
      </c>
      <c r="E6" s="160">
        <v>21607.652622355999</v>
      </c>
      <c r="F6" s="160">
        <v>957460</v>
      </c>
      <c r="G6" s="160"/>
      <c r="I6" s="159"/>
      <c r="S6" s="157" t="s">
        <v>379</v>
      </c>
      <c r="T6" s="233">
        <v>112.14</v>
      </c>
      <c r="U6" s="234">
        <v>1.68</v>
      </c>
      <c r="V6" s="234">
        <v>3.25</v>
      </c>
      <c r="W6" s="234">
        <v>111.55</v>
      </c>
      <c r="X6" s="234">
        <v>1.75</v>
      </c>
      <c r="Y6" s="235">
        <v>0.42</v>
      </c>
    </row>
    <row r="7" spans="1:26" ht="15" customHeight="1">
      <c r="A7" s="165">
        <v>2018</v>
      </c>
      <c r="B7" s="160">
        <v>20117895</v>
      </c>
      <c r="C7" s="160">
        <v>358073.31828358001</v>
      </c>
      <c r="D7" s="160">
        <v>306938.39399568998</v>
      </c>
      <c r="E7" s="160">
        <v>21409.440732141</v>
      </c>
      <c r="F7" s="160">
        <v>939674</v>
      </c>
      <c r="G7" s="160"/>
      <c r="I7" s="159"/>
      <c r="S7" s="620" t="s">
        <v>759</v>
      </c>
      <c r="T7" s="620"/>
      <c r="U7" s="620"/>
      <c r="V7" s="620"/>
      <c r="W7" s="620"/>
      <c r="X7" s="620"/>
      <c r="Y7" s="620"/>
    </row>
    <row r="8" spans="1:26">
      <c r="A8" s="165">
        <v>2017</v>
      </c>
      <c r="B8" s="160">
        <v>19469317</v>
      </c>
      <c r="C8" s="160">
        <v>349715</v>
      </c>
      <c r="D8" s="160">
        <v>300095</v>
      </c>
      <c r="E8" s="160">
        <v>21041</v>
      </c>
      <c r="F8" s="160">
        <v>925288</v>
      </c>
      <c r="G8" s="160"/>
      <c r="I8" s="159"/>
      <c r="S8" s="620"/>
      <c r="T8" s="620"/>
      <c r="U8" s="620"/>
      <c r="V8" s="620"/>
      <c r="W8" s="620"/>
      <c r="X8" s="620"/>
      <c r="Y8" s="620"/>
    </row>
    <row r="9" spans="1:26" ht="15" customHeight="1">
      <c r="A9" s="165">
        <v>2016</v>
      </c>
      <c r="B9" s="160">
        <v>18444378</v>
      </c>
      <c r="C9" s="160">
        <v>336399</v>
      </c>
      <c r="D9" s="160">
        <v>286623</v>
      </c>
      <c r="E9" s="160">
        <v>20193</v>
      </c>
      <c r="F9" s="160">
        <v>913388</v>
      </c>
      <c r="G9" s="160"/>
      <c r="S9" s="620"/>
      <c r="T9" s="620"/>
      <c r="U9" s="620"/>
      <c r="V9" s="620"/>
      <c r="W9" s="620"/>
      <c r="X9" s="620"/>
      <c r="Y9" s="620"/>
    </row>
    <row r="10" spans="1:26">
      <c r="A10" s="165">
        <v>2015</v>
      </c>
      <c r="B10" s="160">
        <v>17936027</v>
      </c>
      <c r="C10" s="160">
        <v>327058</v>
      </c>
      <c r="D10" s="160">
        <v>277788</v>
      </c>
      <c r="E10" s="160">
        <v>19806</v>
      </c>
      <c r="F10" s="160">
        <v>905607</v>
      </c>
      <c r="G10" s="160"/>
      <c r="S10" s="620"/>
      <c r="T10" s="620"/>
      <c r="U10" s="620"/>
      <c r="V10" s="620"/>
      <c r="W10" s="620"/>
      <c r="X10" s="620"/>
      <c r="Y10" s="620"/>
    </row>
    <row r="11" spans="1:26">
      <c r="A11" s="165">
        <v>2014</v>
      </c>
      <c r="B11" s="160">
        <v>17172968</v>
      </c>
      <c r="C11" s="160">
        <v>311356</v>
      </c>
      <c r="D11" s="160">
        <v>263135</v>
      </c>
      <c r="E11" s="160">
        <v>19065</v>
      </c>
      <c r="F11" s="160">
        <v>900773</v>
      </c>
      <c r="G11" s="160"/>
      <c r="S11" s="620"/>
      <c r="T11" s="620"/>
      <c r="U11" s="620"/>
      <c r="V11" s="620"/>
      <c r="W11" s="620"/>
      <c r="X11" s="620"/>
      <c r="Y11" s="620"/>
    </row>
    <row r="12" spans="1:26">
      <c r="A12" s="165">
        <v>2013</v>
      </c>
      <c r="B12" s="160">
        <v>17010544</v>
      </c>
      <c r="C12" s="160">
        <v>305948</v>
      </c>
      <c r="D12" s="160">
        <v>258565</v>
      </c>
      <c r="E12" s="160">
        <v>19031</v>
      </c>
      <c r="F12" s="160">
        <v>893855</v>
      </c>
      <c r="G12" s="160"/>
      <c r="S12" s="620"/>
      <c r="T12" s="620"/>
      <c r="U12" s="620"/>
      <c r="V12" s="620"/>
      <c r="W12" s="620"/>
      <c r="X12" s="620"/>
      <c r="Y12" s="620"/>
    </row>
    <row r="13" spans="1:26" ht="15" customHeight="1">
      <c r="A13" s="165">
        <v>2012</v>
      </c>
      <c r="B13" s="160">
        <v>17283334</v>
      </c>
      <c r="C13" s="160">
        <v>312295</v>
      </c>
      <c r="D13" s="160">
        <v>265798</v>
      </c>
      <c r="E13" s="160">
        <v>19535</v>
      </c>
      <c r="F13" s="160">
        <v>884745</v>
      </c>
      <c r="G13" s="160"/>
      <c r="H13" s="621" t="s">
        <v>776</v>
      </c>
      <c r="I13" s="621"/>
      <c r="J13" s="621"/>
      <c r="K13" s="621"/>
      <c r="L13" s="621"/>
      <c r="M13" s="621"/>
      <c r="N13" s="621"/>
      <c r="O13" s="621"/>
      <c r="P13" s="621"/>
      <c r="Q13" s="621"/>
      <c r="R13" s="386"/>
      <c r="S13" s="620"/>
      <c r="T13" s="620"/>
      <c r="U13" s="620"/>
      <c r="V13" s="620"/>
      <c r="W13" s="620"/>
      <c r="X13" s="620"/>
      <c r="Y13" s="620"/>
    </row>
    <row r="14" spans="1:26">
      <c r="A14" s="165">
        <v>2011</v>
      </c>
      <c r="B14" s="160">
        <v>17836532</v>
      </c>
      <c r="C14" s="160">
        <v>324886</v>
      </c>
      <c r="D14" s="160">
        <v>279003</v>
      </c>
      <c r="E14" s="160">
        <v>20382</v>
      </c>
      <c r="F14" s="160">
        <v>875130</v>
      </c>
      <c r="G14" s="160"/>
      <c r="H14" s="621"/>
      <c r="I14" s="621"/>
      <c r="J14" s="621"/>
      <c r="K14" s="621"/>
      <c r="L14" s="621"/>
      <c r="M14" s="621"/>
      <c r="N14" s="621"/>
      <c r="O14" s="621"/>
      <c r="P14" s="621"/>
      <c r="Q14" s="621"/>
      <c r="R14" s="386"/>
      <c r="S14" s="620"/>
      <c r="T14" s="620"/>
      <c r="U14" s="620"/>
      <c r="V14" s="620"/>
      <c r="W14" s="620"/>
      <c r="X14" s="620"/>
      <c r="Y14" s="620"/>
    </row>
    <row r="15" spans="1:26">
      <c r="A15" s="165">
        <v>2010</v>
      </c>
      <c r="B15" s="160">
        <v>17913125</v>
      </c>
      <c r="C15" s="160">
        <v>332709</v>
      </c>
      <c r="D15" s="160">
        <v>286492</v>
      </c>
      <c r="E15" s="160">
        <v>20694</v>
      </c>
      <c r="F15" s="160">
        <v>865640</v>
      </c>
      <c r="G15" s="160"/>
      <c r="H15" s="621"/>
      <c r="I15" s="621"/>
      <c r="J15" s="621"/>
      <c r="K15" s="621"/>
      <c r="L15" s="621"/>
      <c r="M15" s="621"/>
      <c r="N15" s="621"/>
      <c r="O15" s="621"/>
      <c r="P15" s="621"/>
      <c r="Q15" s="621"/>
      <c r="R15" s="386"/>
      <c r="S15" s="620"/>
      <c r="T15" s="620"/>
      <c r="U15" s="620"/>
      <c r="V15" s="620"/>
      <c r="W15" s="620"/>
      <c r="X15" s="620"/>
      <c r="Y15" s="620"/>
    </row>
    <row r="16" spans="1:26">
      <c r="A16" s="165">
        <v>2009</v>
      </c>
      <c r="B16" s="160">
        <v>17294711</v>
      </c>
      <c r="C16" s="160">
        <v>328256</v>
      </c>
      <c r="D16" s="160">
        <v>281652</v>
      </c>
      <c r="E16" s="160">
        <v>20189</v>
      </c>
      <c r="F16" s="160">
        <v>856646</v>
      </c>
      <c r="G16" s="160"/>
      <c r="H16" s="621"/>
      <c r="I16" s="621"/>
      <c r="J16" s="621"/>
      <c r="K16" s="621"/>
      <c r="L16" s="621"/>
      <c r="M16" s="621"/>
      <c r="N16" s="621"/>
      <c r="O16" s="621"/>
      <c r="P16" s="621"/>
      <c r="Q16" s="621"/>
      <c r="R16" s="386"/>
      <c r="S16" s="620"/>
      <c r="T16" s="620"/>
      <c r="U16" s="620"/>
      <c r="V16" s="620"/>
      <c r="W16" s="620"/>
      <c r="X16" s="620"/>
      <c r="Y16" s="620"/>
    </row>
    <row r="17" spans="1:26" ht="15" customHeight="1">
      <c r="A17" s="165">
        <v>2008</v>
      </c>
      <c r="B17" s="160">
        <v>18370162</v>
      </c>
      <c r="C17" s="160">
        <v>358140</v>
      </c>
      <c r="D17" s="160">
        <v>308145</v>
      </c>
      <c r="E17" s="160">
        <v>21732</v>
      </c>
      <c r="F17" s="160">
        <v>845317</v>
      </c>
      <c r="G17" s="160"/>
      <c r="H17" s="621"/>
      <c r="I17" s="621"/>
      <c r="J17" s="621"/>
      <c r="K17" s="621"/>
      <c r="L17" s="621"/>
      <c r="M17" s="621"/>
      <c r="N17" s="621"/>
      <c r="O17" s="621"/>
      <c r="P17" s="621"/>
      <c r="Q17" s="621"/>
      <c r="R17" s="386"/>
      <c r="S17" s="620"/>
      <c r="T17" s="620"/>
      <c r="U17" s="620"/>
      <c r="V17" s="620"/>
      <c r="W17" s="620"/>
      <c r="X17" s="620"/>
      <c r="Y17" s="620"/>
    </row>
    <row r="18" spans="1:26">
      <c r="A18" s="165">
        <v>2007</v>
      </c>
      <c r="B18" s="160">
        <v>18007815</v>
      </c>
      <c r="C18" s="160">
        <v>371390</v>
      </c>
      <c r="D18" s="160">
        <v>321789</v>
      </c>
      <c r="E18" s="160">
        <v>21812</v>
      </c>
      <c r="F18" s="160">
        <v>825595</v>
      </c>
      <c r="G18" s="160"/>
      <c r="H18" s="621"/>
      <c r="I18" s="621"/>
      <c r="J18" s="621"/>
      <c r="K18" s="621"/>
      <c r="L18" s="621"/>
      <c r="M18" s="621"/>
      <c r="N18" s="621"/>
      <c r="O18" s="621"/>
      <c r="P18" s="621"/>
      <c r="Q18" s="621"/>
      <c r="R18" s="386"/>
      <c r="S18" s="620"/>
      <c r="T18" s="620"/>
      <c r="U18" s="620"/>
      <c r="V18" s="620"/>
      <c r="W18" s="620"/>
      <c r="X18" s="620"/>
      <c r="Y18" s="620"/>
    </row>
    <row r="19" spans="1:26" ht="15" customHeight="1">
      <c r="A19" s="165">
        <v>2006</v>
      </c>
      <c r="B19" s="160">
        <v>16828963</v>
      </c>
      <c r="C19" s="160">
        <v>357592</v>
      </c>
      <c r="D19" s="160">
        <v>309185</v>
      </c>
      <c r="E19" s="160">
        <v>20898</v>
      </c>
      <c r="F19" s="160">
        <v>805294</v>
      </c>
      <c r="G19" s="160"/>
      <c r="H19" s="621"/>
      <c r="I19" s="621"/>
      <c r="J19" s="621"/>
      <c r="K19" s="621"/>
      <c r="L19" s="621"/>
      <c r="M19" s="621"/>
      <c r="N19" s="621"/>
      <c r="O19" s="621"/>
      <c r="P19" s="621"/>
      <c r="Q19" s="621"/>
      <c r="R19" s="386"/>
      <c r="S19" s="620"/>
      <c r="T19" s="620"/>
      <c r="U19" s="620"/>
      <c r="V19" s="620"/>
      <c r="W19" s="620"/>
      <c r="X19" s="620"/>
      <c r="Y19" s="620"/>
    </row>
    <row r="20" spans="1:26" ht="15" customHeight="1">
      <c r="A20" s="165">
        <v>2005</v>
      </c>
      <c r="B20" s="160">
        <v>15832506</v>
      </c>
      <c r="C20" s="160">
        <v>342277</v>
      </c>
      <c r="D20" s="160">
        <v>294706</v>
      </c>
      <c r="E20" s="160">
        <v>20176</v>
      </c>
      <c r="F20" s="160">
        <v>784704</v>
      </c>
      <c r="G20" s="160"/>
      <c r="H20" s="621"/>
      <c r="I20" s="621"/>
      <c r="J20" s="621"/>
      <c r="K20" s="621"/>
      <c r="L20" s="621"/>
      <c r="M20" s="621"/>
      <c r="N20" s="621"/>
      <c r="O20" s="621"/>
      <c r="P20" s="621"/>
      <c r="Q20" s="621"/>
      <c r="R20" s="386"/>
    </row>
    <row r="21" spans="1:26" ht="31.5" customHeight="1">
      <c r="A21" s="165">
        <v>2004</v>
      </c>
      <c r="B21" s="160">
        <v>14590939</v>
      </c>
      <c r="C21" s="160">
        <v>323690</v>
      </c>
      <c r="D21" s="160">
        <v>278102</v>
      </c>
      <c r="E21" s="160">
        <v>19169</v>
      </c>
      <c r="F21" s="160">
        <v>761192</v>
      </c>
      <c r="G21" s="160"/>
      <c r="H21" s="621"/>
      <c r="I21" s="621"/>
      <c r="J21" s="621"/>
      <c r="K21" s="621"/>
      <c r="L21" s="621"/>
      <c r="M21" s="621"/>
      <c r="N21" s="621"/>
      <c r="O21" s="621"/>
      <c r="P21" s="621"/>
      <c r="Q21" s="621"/>
      <c r="R21" s="386"/>
      <c r="W21" s="617" t="s">
        <v>760</v>
      </c>
      <c r="X21" s="617"/>
      <c r="Y21" s="617"/>
      <c r="Z21" s="617"/>
    </row>
    <row r="22" spans="1:26" ht="54" customHeight="1">
      <c r="A22" s="165">
        <v>2003</v>
      </c>
      <c r="B22" s="160">
        <v>13559487</v>
      </c>
      <c r="C22" s="160">
        <v>311442</v>
      </c>
      <c r="D22" s="160">
        <v>267821</v>
      </c>
      <c r="E22" s="160">
        <v>18349</v>
      </c>
      <c r="F22" s="160">
        <v>738982</v>
      </c>
      <c r="G22" s="160"/>
      <c r="H22" s="621"/>
      <c r="I22" s="621"/>
      <c r="J22" s="621"/>
      <c r="K22" s="621"/>
      <c r="L22" s="621"/>
      <c r="M22" s="621"/>
      <c r="N22" s="621"/>
      <c r="O22" s="621"/>
      <c r="P22" s="621"/>
      <c r="Q22" s="621"/>
      <c r="R22" s="386"/>
      <c r="W22" s="617"/>
      <c r="X22" s="617"/>
      <c r="Y22" s="617"/>
      <c r="Z22" s="617"/>
    </row>
    <row r="23" spans="1:26" ht="15" customHeight="1">
      <c r="A23" s="165">
        <v>2002</v>
      </c>
      <c r="B23" s="160">
        <v>12601912</v>
      </c>
      <c r="C23" s="160">
        <v>302975</v>
      </c>
      <c r="D23" s="160">
        <v>259493</v>
      </c>
      <c r="E23" s="160">
        <v>17587</v>
      </c>
      <c r="F23" s="160">
        <v>716555</v>
      </c>
      <c r="G23" s="160"/>
      <c r="H23" s="621"/>
      <c r="I23" s="621"/>
      <c r="J23" s="621"/>
      <c r="K23" s="621"/>
      <c r="L23" s="621"/>
      <c r="M23" s="621"/>
      <c r="N23" s="621"/>
      <c r="O23" s="621"/>
      <c r="P23" s="621"/>
      <c r="Q23" s="621"/>
      <c r="R23" s="386"/>
      <c r="W23" s="617"/>
      <c r="X23" s="617"/>
      <c r="Y23" s="617"/>
      <c r="Z23" s="617"/>
    </row>
    <row r="24" spans="1:26">
      <c r="A24" s="166">
        <v>2001</v>
      </c>
      <c r="B24" s="160">
        <v>11723287</v>
      </c>
      <c r="C24" s="160">
        <v>292590</v>
      </c>
      <c r="D24" s="160">
        <v>251234</v>
      </c>
      <c r="E24" s="160">
        <v>16824</v>
      </c>
      <c r="F24" s="160">
        <v>696805</v>
      </c>
      <c r="H24" s="621"/>
      <c r="I24" s="621"/>
      <c r="J24" s="621"/>
      <c r="K24" s="621"/>
      <c r="L24" s="621"/>
      <c r="M24" s="621"/>
      <c r="N24" s="621"/>
      <c r="O24" s="621"/>
      <c r="P24" s="621"/>
      <c r="Q24" s="621"/>
      <c r="R24" s="386"/>
      <c r="W24" s="618" t="s">
        <v>495</v>
      </c>
      <c r="X24" s="619"/>
      <c r="Y24" s="619"/>
      <c r="Z24" s="619"/>
    </row>
    <row r="25" spans="1:26" ht="51" customHeight="1">
      <c r="A25" s="166">
        <v>2000</v>
      </c>
      <c r="B25" s="160">
        <v>10755822</v>
      </c>
      <c r="C25" s="160">
        <v>279513</v>
      </c>
      <c r="D25" s="160">
        <v>243556</v>
      </c>
      <c r="E25" s="160">
        <v>15623</v>
      </c>
      <c r="F25" s="160">
        <v>688455</v>
      </c>
      <c r="W25" s="384"/>
      <c r="X25" s="614" t="s">
        <v>376</v>
      </c>
      <c r="Y25" s="615"/>
      <c r="Z25" s="616"/>
    </row>
    <row r="26" spans="1:26" ht="51">
      <c r="A26" s="258" t="s">
        <v>381</v>
      </c>
      <c r="W26" s="383" t="s">
        <v>378</v>
      </c>
      <c r="X26" s="260" t="s">
        <v>377</v>
      </c>
      <c r="Y26" s="161" t="s">
        <v>382</v>
      </c>
      <c r="Z26" s="162" t="s">
        <v>383</v>
      </c>
    </row>
    <row r="27" spans="1:26">
      <c r="A27" s="258" t="s">
        <v>369</v>
      </c>
      <c r="W27" s="261">
        <v>2023</v>
      </c>
      <c r="X27" s="230">
        <v>108.35</v>
      </c>
      <c r="Y27" s="230">
        <v>4.21</v>
      </c>
      <c r="Z27" s="230">
        <v>0.1</v>
      </c>
    </row>
    <row r="28" spans="1:26">
      <c r="A28" s="258" t="s">
        <v>370</v>
      </c>
      <c r="W28" s="261">
        <v>2022</v>
      </c>
      <c r="X28" s="230">
        <v>103.97</v>
      </c>
      <c r="Y28" s="230">
        <v>9.94</v>
      </c>
      <c r="Z28" s="230">
        <v>2.91</v>
      </c>
    </row>
    <row r="29" spans="1:26">
      <c r="A29" s="258" t="s">
        <v>371</v>
      </c>
      <c r="W29" s="261">
        <v>2021</v>
      </c>
      <c r="X29" s="230">
        <v>94.57</v>
      </c>
      <c r="Y29" s="230">
        <v>27.33</v>
      </c>
      <c r="Z29" s="230">
        <v>5.09</v>
      </c>
    </row>
    <row r="30" spans="1:26">
      <c r="A30" s="258" t="s">
        <v>372</v>
      </c>
      <c r="C30" s="8"/>
      <c r="D30" s="8"/>
      <c r="E30" s="8"/>
      <c r="F30" s="8"/>
      <c r="G30" s="8"/>
      <c r="H30" s="8"/>
      <c r="W30" s="261">
        <v>2020</v>
      </c>
      <c r="X30" s="230">
        <v>74.27</v>
      </c>
      <c r="Y30" s="230">
        <v>-33.07</v>
      </c>
      <c r="Z30" s="230">
        <v>-27.66</v>
      </c>
    </row>
    <row r="31" spans="1:26">
      <c r="A31" s="258" t="s">
        <v>373</v>
      </c>
      <c r="W31" s="261">
        <v>2019</v>
      </c>
      <c r="X31" s="230">
        <v>110.97</v>
      </c>
      <c r="Y31" s="230">
        <v>1.88</v>
      </c>
      <c r="Z31" s="230">
        <v>0.35</v>
      </c>
    </row>
    <row r="32" spans="1:26">
      <c r="A32" s="239" t="s">
        <v>455</v>
      </c>
      <c r="W32" s="261">
        <v>2018</v>
      </c>
      <c r="X32" s="230">
        <v>108.92</v>
      </c>
      <c r="Y32" s="230">
        <v>2.37</v>
      </c>
      <c r="Z32" s="230">
        <v>0.66</v>
      </c>
    </row>
    <row r="33" spans="1:26">
      <c r="B33" s="8"/>
      <c r="W33" s="261">
        <v>2017</v>
      </c>
      <c r="X33" s="230">
        <v>106.4</v>
      </c>
      <c r="Y33" s="230">
        <v>3.85</v>
      </c>
      <c r="Z33" s="230">
        <v>1.19</v>
      </c>
    </row>
    <row r="34" spans="1:26">
      <c r="W34" s="261">
        <v>2016</v>
      </c>
      <c r="X34" s="230">
        <v>102.45</v>
      </c>
      <c r="Y34" s="230">
        <v>2.8</v>
      </c>
      <c r="Z34" s="230">
        <v>0.56000000000000005</v>
      </c>
    </row>
    <row r="35" spans="1:26">
      <c r="W35" s="261">
        <v>2015</v>
      </c>
      <c r="X35" s="230">
        <v>99.66</v>
      </c>
      <c r="Y35" s="230">
        <v>2.71</v>
      </c>
      <c r="Z35" s="230">
        <v>0.89</v>
      </c>
    </row>
    <row r="36" spans="1:26">
      <c r="W36" s="261">
        <v>2014</v>
      </c>
      <c r="X36" s="230">
        <v>97.03</v>
      </c>
      <c r="Y36" s="230">
        <v>0.56999999999999995</v>
      </c>
      <c r="Z36" s="230">
        <v>0.28999999999999998</v>
      </c>
    </row>
    <row r="37" spans="1:26">
      <c r="W37" s="261">
        <v>2013</v>
      </c>
      <c r="X37" s="230">
        <v>96.47</v>
      </c>
      <c r="Y37" s="230">
        <v>-1.24</v>
      </c>
      <c r="Z37" s="230">
        <v>-0.04</v>
      </c>
    </row>
    <row r="38" spans="1:26">
      <c r="W38" s="261">
        <v>2012</v>
      </c>
      <c r="X38" s="230">
        <v>97.69</v>
      </c>
      <c r="Y38" s="230">
        <v>-2.72</v>
      </c>
      <c r="Z38" s="230">
        <v>-1.38</v>
      </c>
    </row>
    <row r="39" spans="1:26" s="384" customFormat="1">
      <c r="W39" s="261">
        <v>2011</v>
      </c>
      <c r="X39" s="230">
        <v>100.42</v>
      </c>
      <c r="Y39" s="230">
        <v>-0.68</v>
      </c>
      <c r="Z39" s="230">
        <v>-0.35</v>
      </c>
    </row>
    <row r="40" spans="1:26" s="384" customFormat="1">
      <c r="W40" s="261">
        <v>2010</v>
      </c>
      <c r="X40" s="230">
        <v>101.11</v>
      </c>
      <c r="Y40" s="230">
        <v>1.05</v>
      </c>
      <c r="Z40" s="230">
        <v>0.41</v>
      </c>
    </row>
    <row r="41" spans="1:26" s="384" customFormat="1">
      <c r="W41" s="261">
        <v>2009</v>
      </c>
      <c r="X41" s="230">
        <v>100.06</v>
      </c>
      <c r="Y41" s="230">
        <v>-6</v>
      </c>
      <c r="Z41" s="230">
        <v>-0.43</v>
      </c>
    </row>
    <row r="42" spans="1:26" s="384" customFormat="1">
      <c r="W42" s="261">
        <v>2008</v>
      </c>
      <c r="X42" s="230">
        <v>106.44</v>
      </c>
      <c r="Y42" s="230">
        <v>1.7</v>
      </c>
      <c r="Z42" s="230">
        <v>0.35</v>
      </c>
    </row>
    <row r="43" spans="1:26">
      <c r="W43" s="384"/>
      <c r="X43" s="384"/>
      <c r="Y43" s="384"/>
      <c r="Z43" s="384"/>
    </row>
    <row r="44" spans="1:26">
      <c r="A44" s="8" t="s">
        <v>368</v>
      </c>
      <c r="W44" s="239" t="s">
        <v>455</v>
      </c>
    </row>
    <row r="45" spans="1:26">
      <c r="A45" s="8" t="s">
        <v>41</v>
      </c>
    </row>
    <row r="47" spans="1:26">
      <c r="W47" s="8" t="s">
        <v>496</v>
      </c>
    </row>
    <row r="48" spans="1:26">
      <c r="W48" s="8" t="s">
        <v>41</v>
      </c>
    </row>
    <row r="53" spans="20:22">
      <c r="U53" s="8"/>
      <c r="V53" s="8"/>
    </row>
    <row r="56" spans="20:22">
      <c r="T56" s="8"/>
    </row>
  </sheetData>
  <sheetProtection algorithmName="SHA-512" hashValue="G5TE6CpgUuKJG8MmS+vRJeHwfdsuKuWMWzFgL65ibft6aL55bi2iyb6UPdC3oImrKUwmhOMgG2QA2H7dlHjzZw==" saltValue="SecgzepdXYo4i/x9JsFJ9A==" spinCount="100000" sheet="1" objects="1" scenarios="1"/>
  <mergeCells count="11">
    <mergeCell ref="A1:F3"/>
    <mergeCell ref="S1:Y1"/>
    <mergeCell ref="S2:Y2"/>
    <mergeCell ref="S3:S4"/>
    <mergeCell ref="T3:V3"/>
    <mergeCell ref="W3:Y3"/>
    <mergeCell ref="X25:Z25"/>
    <mergeCell ref="W21:Z23"/>
    <mergeCell ref="W24:Z24"/>
    <mergeCell ref="S7:Y19"/>
    <mergeCell ref="H13:Q24"/>
  </mergeCells>
  <pageMargins left="0.7" right="0.7" top="0.75" bottom="0.75" header="0.3" footer="0.3"/>
  <pageSetup paperSize="9" orientation="portrait" horizontalDpi="1200" verticalDpi="12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L5" sqref="L5"/>
    </sheetView>
  </sheetViews>
  <sheetFormatPr baseColWidth="10" defaultColWidth="12.42578125" defaultRowHeight="15"/>
  <cols>
    <col min="1" max="1" width="26.42578125" style="84" customWidth="1"/>
    <col min="2" max="2" width="19" style="84" customWidth="1"/>
    <col min="3" max="3" width="14.85546875" style="84" customWidth="1"/>
    <col min="4" max="4" width="14.42578125" style="84" customWidth="1"/>
    <col min="5" max="6" width="13.7109375" style="84" customWidth="1"/>
    <col min="7" max="7" width="13.140625" style="84" customWidth="1"/>
    <col min="8" max="8" width="15.28515625" style="84" customWidth="1"/>
    <col min="9" max="9" width="14" style="84" customWidth="1"/>
    <col min="10" max="10" width="17.5703125" style="84" customWidth="1"/>
    <col min="11" max="11" width="12.42578125" style="84"/>
    <col min="12" max="12" width="14.42578125" style="84" customWidth="1"/>
    <col min="13" max="16384" width="12.42578125" style="84"/>
  </cols>
  <sheetData>
    <row r="1" spans="1:13" ht="28.5" customHeight="1">
      <c r="A1" s="630" t="s">
        <v>770</v>
      </c>
      <c r="B1" s="630"/>
      <c r="C1" s="630"/>
      <c r="D1" s="630"/>
      <c r="E1" s="630"/>
      <c r="F1" s="630"/>
      <c r="G1" s="630"/>
      <c r="H1" s="630"/>
      <c r="I1" s="630"/>
      <c r="J1" s="630"/>
    </row>
    <row r="2" spans="1:13" ht="30.75" customHeight="1">
      <c r="A2" s="99" t="s">
        <v>208</v>
      </c>
      <c r="B2" s="631" t="s">
        <v>207</v>
      </c>
      <c r="C2" s="631"/>
      <c r="D2" s="631"/>
      <c r="E2" s="631" t="s">
        <v>206</v>
      </c>
      <c r="F2" s="631"/>
      <c r="G2" s="631" t="s">
        <v>205</v>
      </c>
      <c r="H2" s="631"/>
      <c r="I2" s="631" t="s">
        <v>204</v>
      </c>
      <c r="J2" s="625" t="s">
        <v>203</v>
      </c>
    </row>
    <row r="3" spans="1:13" ht="30" customHeight="1">
      <c r="A3" s="100" t="s">
        <v>202</v>
      </c>
      <c r="B3" s="101" t="s">
        <v>201</v>
      </c>
      <c r="C3" s="102" t="s">
        <v>200</v>
      </c>
      <c r="D3" s="101" t="s">
        <v>199</v>
      </c>
      <c r="E3" s="102" t="s">
        <v>198</v>
      </c>
      <c r="F3" s="101" t="s">
        <v>197</v>
      </c>
      <c r="G3" s="102" t="s">
        <v>196</v>
      </c>
      <c r="H3" s="101" t="s">
        <v>195</v>
      </c>
      <c r="I3" s="631"/>
      <c r="J3" s="625"/>
    </row>
    <row r="4" spans="1:13" ht="18" customHeight="1">
      <c r="A4" s="107" t="s">
        <v>194</v>
      </c>
      <c r="B4" s="108">
        <v>372568</v>
      </c>
      <c r="C4" s="109">
        <v>5711</v>
      </c>
      <c r="D4" s="109">
        <v>5498</v>
      </c>
      <c r="E4" s="110">
        <v>68507</v>
      </c>
      <c r="F4" s="110">
        <v>775</v>
      </c>
      <c r="G4" s="110">
        <v>3859</v>
      </c>
      <c r="H4" s="110">
        <v>335</v>
      </c>
      <c r="I4" s="109">
        <v>0</v>
      </c>
      <c r="J4" s="111">
        <f>SUM(B4:I4)</f>
        <v>457253</v>
      </c>
    </row>
    <row r="5" spans="1:13" ht="18" customHeight="1">
      <c r="A5" s="112" t="s">
        <v>193</v>
      </c>
      <c r="B5" s="113">
        <v>330976</v>
      </c>
      <c r="C5" s="114">
        <v>7427</v>
      </c>
      <c r="D5" s="114">
        <v>4194</v>
      </c>
      <c r="E5" s="114">
        <v>67869</v>
      </c>
      <c r="F5" s="114">
        <v>1746</v>
      </c>
      <c r="G5" s="114">
        <v>2415</v>
      </c>
      <c r="H5" s="114">
        <v>337</v>
      </c>
      <c r="I5" s="115">
        <v>0</v>
      </c>
      <c r="J5" s="111">
        <f t="shared" ref="J5:J7" si="0">SUM(B5:I5)</f>
        <v>414964</v>
      </c>
    </row>
    <row r="6" spans="1:13" ht="18" customHeight="1">
      <c r="A6" s="117" t="s">
        <v>192</v>
      </c>
      <c r="B6" s="118">
        <v>703544</v>
      </c>
      <c r="C6" s="119">
        <v>13138</v>
      </c>
      <c r="D6" s="119">
        <v>9692</v>
      </c>
      <c r="E6" s="119">
        <v>136376</v>
      </c>
      <c r="F6" s="119">
        <v>2521</v>
      </c>
      <c r="G6" s="119">
        <v>6274</v>
      </c>
      <c r="H6" s="119">
        <v>672</v>
      </c>
      <c r="I6" s="120">
        <v>0</v>
      </c>
      <c r="J6" s="111">
        <f>SUM(B6:H6)</f>
        <v>872217</v>
      </c>
    </row>
    <row r="7" spans="1:13" ht="18" customHeight="1">
      <c r="A7" s="122" t="s">
        <v>217</v>
      </c>
      <c r="B7" s="118">
        <v>16274769</v>
      </c>
      <c r="C7" s="119">
        <v>634080</v>
      </c>
      <c r="D7" s="119">
        <v>373558</v>
      </c>
      <c r="E7" s="119">
        <v>3162671</v>
      </c>
      <c r="F7" s="119">
        <v>170031</v>
      </c>
      <c r="G7" s="119">
        <v>54772</v>
      </c>
      <c r="H7" s="119">
        <v>13056</v>
      </c>
      <c r="I7" s="120">
        <v>952</v>
      </c>
      <c r="J7" s="111">
        <f t="shared" si="0"/>
        <v>20683889</v>
      </c>
    </row>
    <row r="8" spans="1:13" ht="15" customHeight="1">
      <c r="A8" s="103" t="s">
        <v>191</v>
      </c>
      <c r="B8" s="104"/>
      <c r="C8" s="104"/>
      <c r="D8" s="104"/>
      <c r="E8" s="104" t="s">
        <v>694</v>
      </c>
      <c r="F8" s="104"/>
      <c r="G8" s="104"/>
      <c r="H8" s="104"/>
      <c r="I8" s="104"/>
      <c r="J8" s="104"/>
    </row>
    <row r="9" spans="1:13" ht="15.75">
      <c r="A9" s="105" t="s">
        <v>190</v>
      </c>
      <c r="B9" s="106"/>
      <c r="C9" s="106"/>
      <c r="D9" s="106"/>
      <c r="E9" s="106"/>
      <c r="F9" s="106"/>
      <c r="G9" s="106"/>
      <c r="H9" s="106"/>
      <c r="I9" s="106"/>
      <c r="J9" s="106"/>
    </row>
    <row r="10" spans="1:13" ht="15.75">
      <c r="A10" s="105" t="s">
        <v>189</v>
      </c>
      <c r="B10" s="106"/>
      <c r="C10" s="106"/>
      <c r="D10" s="106"/>
      <c r="E10" s="106"/>
      <c r="F10" s="106"/>
      <c r="G10" s="106"/>
      <c r="H10" s="106"/>
      <c r="I10" s="106"/>
      <c r="J10" s="106"/>
    </row>
    <row r="11" spans="1:13" ht="15.75">
      <c r="A11" s="105" t="s">
        <v>188</v>
      </c>
      <c r="B11" s="106"/>
      <c r="C11" s="106"/>
      <c r="D11" s="106"/>
      <c r="E11" s="106"/>
      <c r="F11" s="106"/>
      <c r="G11" s="106"/>
      <c r="H11" s="106"/>
      <c r="I11" s="106"/>
      <c r="J11" s="106"/>
    </row>
    <row r="12" spans="1:13" ht="15.75">
      <c r="A12" s="105"/>
      <c r="B12" s="106"/>
      <c r="C12" s="106"/>
      <c r="D12" s="106"/>
      <c r="E12" s="106"/>
      <c r="F12" s="106"/>
      <c r="G12" s="106"/>
      <c r="H12" s="106"/>
      <c r="I12" s="106"/>
      <c r="J12" s="106"/>
    </row>
    <row r="13" spans="1:13" ht="18.75">
      <c r="A13" s="630" t="s">
        <v>771</v>
      </c>
      <c r="B13" s="630"/>
      <c r="C13" s="630"/>
      <c r="D13" s="630"/>
      <c r="E13" s="630"/>
      <c r="F13" s="630"/>
      <c r="G13" s="630"/>
      <c r="H13" s="630"/>
      <c r="I13" s="630"/>
      <c r="J13" s="630"/>
      <c r="K13" s="630"/>
      <c r="L13" s="630"/>
      <c r="M13" s="630"/>
    </row>
    <row r="14" spans="1:13" ht="30.75" customHeight="1">
      <c r="A14" s="99" t="s">
        <v>441</v>
      </c>
      <c r="B14" s="625" t="s">
        <v>442</v>
      </c>
      <c r="C14" s="626"/>
      <c r="D14" s="626"/>
      <c r="E14" s="627"/>
      <c r="F14" s="625" t="s">
        <v>443</v>
      </c>
      <c r="G14" s="626"/>
      <c r="H14" s="626"/>
      <c r="I14" s="627"/>
      <c r="J14" s="625" t="s">
        <v>444</v>
      </c>
      <c r="K14" s="626"/>
      <c r="L14" s="626"/>
      <c r="M14" s="626"/>
    </row>
    <row r="15" spans="1:13" ht="42.75" customHeight="1">
      <c r="A15" s="100" t="s">
        <v>202</v>
      </c>
      <c r="B15" s="101" t="s">
        <v>445</v>
      </c>
      <c r="C15" s="102" t="s">
        <v>145</v>
      </c>
      <c r="D15" s="101" t="s">
        <v>446</v>
      </c>
      <c r="E15" s="102" t="s">
        <v>146</v>
      </c>
      <c r="F15" s="101" t="s">
        <v>445</v>
      </c>
      <c r="G15" s="102" t="s">
        <v>145</v>
      </c>
      <c r="H15" s="101" t="s">
        <v>446</v>
      </c>
      <c r="I15" s="102" t="s">
        <v>146</v>
      </c>
      <c r="J15" s="101" t="s">
        <v>445</v>
      </c>
      <c r="K15" s="102" t="s">
        <v>145</v>
      </c>
      <c r="L15" s="101" t="s">
        <v>446</v>
      </c>
      <c r="M15" s="236" t="s">
        <v>146</v>
      </c>
    </row>
    <row r="16" spans="1:13" ht="15.75">
      <c r="A16" s="107" t="s">
        <v>194</v>
      </c>
      <c r="B16" s="108">
        <v>190679</v>
      </c>
      <c r="C16" s="108">
        <v>181889</v>
      </c>
      <c r="D16" s="108">
        <f>E16-(B16+C16)</f>
        <v>0</v>
      </c>
      <c r="E16" s="108">
        <v>372568</v>
      </c>
      <c r="F16" s="108">
        <v>3665</v>
      </c>
      <c r="G16" s="108">
        <v>2046</v>
      </c>
      <c r="H16" s="108">
        <f>I16-(F16+G16)</f>
        <v>0</v>
      </c>
      <c r="I16" s="108">
        <v>5711</v>
      </c>
      <c r="J16" s="108">
        <v>406</v>
      </c>
      <c r="K16" s="108">
        <v>5092</v>
      </c>
      <c r="L16" s="108">
        <f>M16-(J16+K16)</f>
        <v>0</v>
      </c>
      <c r="M16" s="111">
        <v>5498</v>
      </c>
    </row>
    <row r="17" spans="1:13" ht="15.75">
      <c r="A17" s="112" t="s">
        <v>193</v>
      </c>
      <c r="B17" s="113">
        <v>167094</v>
      </c>
      <c r="C17" s="113">
        <v>163881</v>
      </c>
      <c r="D17" s="108">
        <f>E17-(B17+C17)</f>
        <v>1</v>
      </c>
      <c r="E17" s="113">
        <v>330976</v>
      </c>
      <c r="F17" s="113">
        <v>5543</v>
      </c>
      <c r="G17" s="113">
        <v>1884</v>
      </c>
      <c r="H17" s="108">
        <f t="shared" ref="H17:H19" si="1">I17-(F17+G17)</f>
        <v>0</v>
      </c>
      <c r="I17" s="113">
        <v>7427</v>
      </c>
      <c r="J17" s="113">
        <v>251</v>
      </c>
      <c r="K17" s="113">
        <v>3943</v>
      </c>
      <c r="L17" s="108">
        <f t="shared" ref="L17:L19" si="2">M17-(J17+K17)</f>
        <v>0</v>
      </c>
      <c r="M17" s="116">
        <v>4194</v>
      </c>
    </row>
    <row r="18" spans="1:13" ht="15.75">
      <c r="A18" s="117" t="s">
        <v>192</v>
      </c>
      <c r="B18" s="118">
        <v>357773</v>
      </c>
      <c r="C18" s="118">
        <v>345770</v>
      </c>
      <c r="D18" s="108">
        <f>E18-(B18+C18)</f>
        <v>1</v>
      </c>
      <c r="E18" s="118">
        <v>703544</v>
      </c>
      <c r="F18" s="118">
        <v>9208</v>
      </c>
      <c r="G18" s="118">
        <v>3930</v>
      </c>
      <c r="H18" s="108">
        <f t="shared" si="1"/>
        <v>0</v>
      </c>
      <c r="I18" s="118">
        <v>13138</v>
      </c>
      <c r="J18" s="118">
        <v>657</v>
      </c>
      <c r="K18" s="118">
        <v>9035</v>
      </c>
      <c r="L18" s="108">
        <f t="shared" si="2"/>
        <v>0</v>
      </c>
      <c r="M18" s="121">
        <v>9692</v>
      </c>
    </row>
    <row r="19" spans="1:13" ht="15.75">
      <c r="A19" s="122" t="s">
        <v>217</v>
      </c>
      <c r="B19" s="118">
        <v>8451197</v>
      </c>
      <c r="C19" s="118">
        <v>7823558</v>
      </c>
      <c r="D19" s="108">
        <f t="shared" ref="D19" si="3">E19-(B19+C19)</f>
        <v>14</v>
      </c>
      <c r="E19" s="118">
        <v>16274769</v>
      </c>
      <c r="F19" s="118">
        <v>368980</v>
      </c>
      <c r="G19" s="118">
        <v>265100</v>
      </c>
      <c r="H19" s="108">
        <f t="shared" si="1"/>
        <v>0</v>
      </c>
      <c r="I19" s="118">
        <v>634080</v>
      </c>
      <c r="J19" s="118">
        <v>16645</v>
      </c>
      <c r="K19" s="118">
        <v>356882</v>
      </c>
      <c r="L19" s="108">
        <f t="shared" si="2"/>
        <v>31</v>
      </c>
      <c r="M19" s="121">
        <v>373558</v>
      </c>
    </row>
    <row r="20" spans="1:13" ht="31.5" customHeight="1">
      <c r="A20" s="99" t="s">
        <v>441</v>
      </c>
      <c r="B20" s="625" t="s">
        <v>447</v>
      </c>
      <c r="C20" s="626"/>
      <c r="D20" s="626"/>
      <c r="E20" s="627"/>
      <c r="F20" s="625" t="s">
        <v>448</v>
      </c>
      <c r="G20" s="626"/>
      <c r="H20" s="626"/>
      <c r="I20" s="627"/>
      <c r="J20" s="628" t="s">
        <v>449</v>
      </c>
      <c r="K20" s="629"/>
      <c r="L20" s="629"/>
      <c r="M20" s="629"/>
    </row>
    <row r="21" spans="1:13" ht="42.75" customHeight="1">
      <c r="A21" s="100" t="s">
        <v>202</v>
      </c>
      <c r="B21" s="101" t="s">
        <v>445</v>
      </c>
      <c r="C21" s="102" t="s">
        <v>145</v>
      </c>
      <c r="D21" s="101" t="s">
        <v>446</v>
      </c>
      <c r="E21" s="102" t="s">
        <v>146</v>
      </c>
      <c r="F21" s="101" t="s">
        <v>445</v>
      </c>
      <c r="G21" s="102" t="s">
        <v>145</v>
      </c>
      <c r="H21" s="101" t="s">
        <v>446</v>
      </c>
      <c r="I21" s="102" t="s">
        <v>146</v>
      </c>
      <c r="J21" s="101" t="s">
        <v>445</v>
      </c>
      <c r="K21" s="102" t="s">
        <v>145</v>
      </c>
      <c r="L21" s="101" t="s">
        <v>446</v>
      </c>
      <c r="M21" s="236" t="s">
        <v>146</v>
      </c>
    </row>
    <row r="22" spans="1:13" ht="15.75">
      <c r="A22" s="107" t="s">
        <v>194</v>
      </c>
      <c r="B22" s="108">
        <v>43814</v>
      </c>
      <c r="C22" s="108">
        <v>24693</v>
      </c>
      <c r="D22" s="108">
        <f>E22-(B22+C22)</f>
        <v>0</v>
      </c>
      <c r="E22" s="108">
        <v>68507</v>
      </c>
      <c r="F22" s="108">
        <v>551</v>
      </c>
      <c r="G22" s="108">
        <v>224</v>
      </c>
      <c r="H22" s="108">
        <f>I22-(F22+G22)</f>
        <v>0</v>
      </c>
      <c r="I22" s="108">
        <v>775</v>
      </c>
      <c r="J22" s="108">
        <v>0</v>
      </c>
      <c r="K22" s="108">
        <v>0</v>
      </c>
      <c r="L22" s="108">
        <v>0</v>
      </c>
      <c r="M22" s="111">
        <v>0</v>
      </c>
    </row>
    <row r="23" spans="1:13" ht="15.75">
      <c r="A23" s="112" t="s">
        <v>193</v>
      </c>
      <c r="B23" s="113">
        <v>41676</v>
      </c>
      <c r="C23" s="113">
        <v>26193</v>
      </c>
      <c r="D23" s="108">
        <f t="shared" ref="D23:D25" si="4">E23-(B23+C23)</f>
        <v>0</v>
      </c>
      <c r="E23" s="113">
        <v>67869</v>
      </c>
      <c r="F23" s="113">
        <v>1329</v>
      </c>
      <c r="G23" s="113">
        <v>417</v>
      </c>
      <c r="H23" s="108">
        <f t="shared" ref="H23:H25" si="5">I23-(F23+G23)</f>
        <v>0</v>
      </c>
      <c r="I23" s="113">
        <v>1746</v>
      </c>
      <c r="J23" s="113">
        <v>0</v>
      </c>
      <c r="K23" s="113">
        <v>0</v>
      </c>
      <c r="L23" s="113">
        <v>0</v>
      </c>
      <c r="M23" s="116">
        <v>0</v>
      </c>
    </row>
    <row r="24" spans="1:13" ht="15.75">
      <c r="A24" s="117" t="s">
        <v>192</v>
      </c>
      <c r="B24" s="118">
        <v>85490</v>
      </c>
      <c r="C24" s="118">
        <v>50886</v>
      </c>
      <c r="D24" s="108">
        <f t="shared" si="4"/>
        <v>0</v>
      </c>
      <c r="E24" s="118">
        <v>136376</v>
      </c>
      <c r="F24" s="118">
        <v>1880</v>
      </c>
      <c r="G24" s="118">
        <v>641</v>
      </c>
      <c r="H24" s="108">
        <f t="shared" si="5"/>
        <v>0</v>
      </c>
      <c r="I24" s="118">
        <v>2521</v>
      </c>
      <c r="J24" s="118">
        <v>0</v>
      </c>
      <c r="K24" s="118">
        <v>0</v>
      </c>
      <c r="L24" s="118">
        <v>0</v>
      </c>
      <c r="M24" s="121">
        <v>0</v>
      </c>
    </row>
    <row r="25" spans="1:13" ht="15.75">
      <c r="A25" s="122" t="s">
        <v>217</v>
      </c>
      <c r="B25" s="118">
        <v>1997686</v>
      </c>
      <c r="C25" s="118">
        <v>1164983</v>
      </c>
      <c r="D25" s="108">
        <f t="shared" si="4"/>
        <v>2</v>
      </c>
      <c r="E25" s="118">
        <v>3162671</v>
      </c>
      <c r="F25" s="118">
        <v>116781</v>
      </c>
      <c r="G25" s="118">
        <v>53250</v>
      </c>
      <c r="H25" s="108">
        <f t="shared" si="5"/>
        <v>0</v>
      </c>
      <c r="I25" s="118">
        <v>170031</v>
      </c>
      <c r="J25" s="118">
        <v>886</v>
      </c>
      <c r="K25" s="118">
        <v>66</v>
      </c>
      <c r="L25" s="118">
        <v>0</v>
      </c>
      <c r="M25" s="121">
        <v>952</v>
      </c>
    </row>
    <row r="26" spans="1:13" ht="30.75" customHeight="1">
      <c r="A26" s="99" t="s">
        <v>441</v>
      </c>
      <c r="B26" s="625" t="s">
        <v>450</v>
      </c>
      <c r="C26" s="626"/>
      <c r="D26" s="626"/>
      <c r="E26" s="627"/>
      <c r="F26" s="625" t="s">
        <v>451</v>
      </c>
      <c r="G26" s="626"/>
      <c r="H26" s="626"/>
      <c r="I26" s="627"/>
      <c r="J26" s="628" t="s">
        <v>203</v>
      </c>
      <c r="K26" s="629"/>
      <c r="L26" s="629"/>
      <c r="M26" s="629"/>
    </row>
    <row r="27" spans="1:13" ht="42.75" customHeight="1">
      <c r="A27" s="100" t="s">
        <v>202</v>
      </c>
      <c r="B27" s="101" t="s">
        <v>445</v>
      </c>
      <c r="C27" s="102" t="s">
        <v>145</v>
      </c>
      <c r="D27" s="101" t="s">
        <v>446</v>
      </c>
      <c r="E27" s="102" t="s">
        <v>146</v>
      </c>
      <c r="F27" s="101" t="s">
        <v>445</v>
      </c>
      <c r="G27" s="102" t="s">
        <v>145</v>
      </c>
      <c r="H27" s="101" t="s">
        <v>446</v>
      </c>
      <c r="I27" s="102" t="s">
        <v>146</v>
      </c>
      <c r="J27" s="101" t="s">
        <v>445</v>
      </c>
      <c r="K27" s="102" t="s">
        <v>145</v>
      </c>
      <c r="L27" s="101" t="s">
        <v>446</v>
      </c>
      <c r="M27" s="236" t="s">
        <v>146</v>
      </c>
    </row>
    <row r="28" spans="1:13" ht="15.75">
      <c r="A28" s="107" t="s">
        <v>194</v>
      </c>
      <c r="B28" s="108">
        <v>3149</v>
      </c>
      <c r="C28" s="108">
        <v>710</v>
      </c>
      <c r="D28" s="108">
        <f>E28-(B28+C28)</f>
        <v>0</v>
      </c>
      <c r="E28" s="108">
        <v>3859</v>
      </c>
      <c r="F28" s="108">
        <v>320</v>
      </c>
      <c r="G28" s="108">
        <v>15</v>
      </c>
      <c r="H28" s="108">
        <f>I28-(F28+G28)</f>
        <v>0</v>
      </c>
      <c r="I28" s="108">
        <v>335</v>
      </c>
      <c r="J28" s="108">
        <v>242584</v>
      </c>
      <c r="K28" s="108">
        <v>214669</v>
      </c>
      <c r="L28" s="108">
        <f>M28-(J28+K28)</f>
        <v>0</v>
      </c>
      <c r="M28" s="111">
        <v>457253</v>
      </c>
    </row>
    <row r="29" spans="1:13" ht="15.75">
      <c r="A29" s="112" t="s">
        <v>193</v>
      </c>
      <c r="B29" s="113">
        <v>1936</v>
      </c>
      <c r="C29" s="113">
        <v>479</v>
      </c>
      <c r="D29" s="108">
        <f t="shared" ref="D29:D31" si="6">E29-(B29+C29)</f>
        <v>0</v>
      </c>
      <c r="E29" s="113">
        <v>2415</v>
      </c>
      <c r="F29" s="113">
        <v>320</v>
      </c>
      <c r="G29" s="113">
        <v>17</v>
      </c>
      <c r="H29" s="108">
        <f t="shared" ref="H29:H31" si="7">I29-(F29+G29)</f>
        <v>0</v>
      </c>
      <c r="I29" s="113">
        <v>337</v>
      </c>
      <c r="J29" s="113">
        <v>218149</v>
      </c>
      <c r="K29" s="113">
        <v>196814</v>
      </c>
      <c r="L29" s="108">
        <f t="shared" ref="L29:L31" si="8">M29-(J29+K29)</f>
        <v>1</v>
      </c>
      <c r="M29" s="116">
        <v>414964</v>
      </c>
    </row>
    <row r="30" spans="1:13" ht="15.75">
      <c r="A30" s="117" t="s">
        <v>192</v>
      </c>
      <c r="B30" s="118">
        <v>5085</v>
      </c>
      <c r="C30" s="118">
        <v>1189</v>
      </c>
      <c r="D30" s="108">
        <f t="shared" si="6"/>
        <v>0</v>
      </c>
      <c r="E30" s="118">
        <v>6274</v>
      </c>
      <c r="F30" s="118">
        <v>640</v>
      </c>
      <c r="G30" s="118">
        <v>32</v>
      </c>
      <c r="H30" s="108">
        <f t="shared" si="7"/>
        <v>0</v>
      </c>
      <c r="I30" s="118">
        <v>672</v>
      </c>
      <c r="J30" s="118">
        <v>460733</v>
      </c>
      <c r="K30" s="118">
        <v>411483</v>
      </c>
      <c r="L30" s="108">
        <f t="shared" si="8"/>
        <v>1</v>
      </c>
      <c r="M30" s="121">
        <v>872217</v>
      </c>
    </row>
    <row r="31" spans="1:13" ht="15.75">
      <c r="A31" s="122" t="s">
        <v>217</v>
      </c>
      <c r="B31" s="118">
        <v>47297</v>
      </c>
      <c r="C31" s="118">
        <v>7475</v>
      </c>
      <c r="D31" s="108">
        <f t="shared" si="6"/>
        <v>0</v>
      </c>
      <c r="E31" s="118">
        <v>54772</v>
      </c>
      <c r="F31" s="118">
        <v>9257</v>
      </c>
      <c r="G31" s="118">
        <v>3799</v>
      </c>
      <c r="H31" s="108">
        <f t="shared" si="7"/>
        <v>0</v>
      </c>
      <c r="I31" s="118">
        <v>13056</v>
      </c>
      <c r="J31" s="118">
        <v>11008729</v>
      </c>
      <c r="K31" s="118">
        <v>9675113</v>
      </c>
      <c r="L31" s="108">
        <f t="shared" si="8"/>
        <v>47</v>
      </c>
      <c r="M31" s="121">
        <v>20683889</v>
      </c>
    </row>
    <row r="32" spans="1:13">
      <c r="A32" s="185"/>
      <c r="B32" s="186"/>
      <c r="C32" s="186"/>
      <c r="D32" s="186"/>
      <c r="E32" s="186"/>
      <c r="F32" s="186"/>
      <c r="G32" s="186"/>
      <c r="H32" s="186"/>
      <c r="I32" s="186"/>
      <c r="J32" s="186"/>
      <c r="K32" s="186"/>
      <c r="L32" s="186"/>
      <c r="M32" s="186"/>
    </row>
    <row r="33" spans="1:13">
      <c r="A33" s="239" t="s">
        <v>455</v>
      </c>
      <c r="B33" s="186"/>
      <c r="C33" s="186"/>
      <c r="D33" s="186"/>
      <c r="E33" s="186"/>
      <c r="F33" s="186"/>
      <c r="G33" s="186"/>
      <c r="H33" s="186"/>
      <c r="I33" s="186"/>
      <c r="J33" s="186"/>
      <c r="K33" s="186"/>
      <c r="L33" s="186"/>
      <c r="M33" s="186"/>
    </row>
    <row r="34" spans="1:13">
      <c r="A34" s="185"/>
      <c r="B34" s="186"/>
      <c r="C34" s="186"/>
      <c r="D34" s="186"/>
      <c r="E34" s="186"/>
      <c r="F34" s="186"/>
      <c r="G34" s="186"/>
      <c r="H34" s="186"/>
      <c r="I34" s="186"/>
      <c r="J34" s="186"/>
      <c r="K34" s="186"/>
      <c r="L34" s="186"/>
      <c r="M34" s="186"/>
    </row>
    <row r="35" spans="1:13">
      <c r="A35" s="185"/>
      <c r="B35" s="186"/>
      <c r="C35" s="186"/>
      <c r="D35" s="186"/>
      <c r="E35" s="186"/>
      <c r="F35" s="186"/>
      <c r="G35" s="186"/>
      <c r="H35" s="186"/>
      <c r="I35" s="186"/>
      <c r="J35" s="186"/>
      <c r="K35" s="186"/>
      <c r="L35" s="186"/>
      <c r="M35" s="186"/>
    </row>
    <row r="36" spans="1:13" ht="15.75">
      <c r="A36" s="8" t="s">
        <v>218</v>
      </c>
      <c r="B36" s="106"/>
      <c r="C36" s="106"/>
      <c r="D36" s="106"/>
      <c r="E36" s="106"/>
      <c r="F36" s="106"/>
      <c r="G36" s="106"/>
      <c r="H36" s="106"/>
      <c r="I36" s="106"/>
      <c r="J36" s="106"/>
    </row>
    <row r="37" spans="1:13" ht="15.75">
      <c r="A37" s="8" t="s">
        <v>41</v>
      </c>
      <c r="B37" s="106"/>
      <c r="C37" s="106"/>
      <c r="D37" s="106"/>
      <c r="E37" s="106"/>
      <c r="F37" s="106"/>
      <c r="G37" s="106"/>
      <c r="H37" s="106"/>
      <c r="I37" s="106"/>
      <c r="J37" s="106"/>
    </row>
    <row r="38" spans="1:13">
      <c r="A38" s="86"/>
      <c r="B38" s="86"/>
      <c r="C38" s="86"/>
      <c r="D38" s="86"/>
      <c r="E38" s="86"/>
      <c r="F38" s="86"/>
      <c r="G38" s="86"/>
      <c r="H38" s="86"/>
      <c r="I38" s="86"/>
      <c r="J38" s="86"/>
    </row>
    <row r="39" spans="1:13">
      <c r="A39" s="86"/>
      <c r="B39" s="86"/>
      <c r="C39" s="86"/>
      <c r="D39" s="86"/>
      <c r="E39" s="86"/>
      <c r="F39" s="86"/>
      <c r="G39" s="86"/>
      <c r="H39" s="86"/>
      <c r="I39" s="86"/>
      <c r="J39" s="86"/>
      <c r="M39" s="184"/>
    </row>
    <row r="40" spans="1:13">
      <c r="A40" s="86"/>
      <c r="B40" s="86"/>
      <c r="C40" s="86"/>
      <c r="D40" s="86"/>
      <c r="E40" s="86"/>
      <c r="F40" s="86"/>
      <c r="G40" s="86"/>
      <c r="H40" s="86"/>
      <c r="I40" s="86"/>
      <c r="J40" s="86"/>
    </row>
    <row r="41" spans="1:13">
      <c r="A41" s="86"/>
      <c r="B41" s="86"/>
      <c r="C41" s="86"/>
      <c r="D41" s="86"/>
      <c r="E41" s="86"/>
      <c r="F41" s="86"/>
      <c r="G41" s="86"/>
      <c r="H41" s="86"/>
      <c r="I41" s="86"/>
      <c r="J41" s="86"/>
    </row>
    <row r="42" spans="1:13">
      <c r="A42" s="86"/>
      <c r="B42" s="86"/>
      <c r="C42" s="86"/>
      <c r="D42" s="86"/>
      <c r="E42" s="86"/>
      <c r="F42" s="86"/>
      <c r="G42" s="86"/>
      <c r="H42" s="86"/>
      <c r="I42" s="86"/>
      <c r="J42" s="86"/>
    </row>
    <row r="43" spans="1:13">
      <c r="A43" s="86"/>
      <c r="B43" s="86"/>
      <c r="C43" s="86"/>
      <c r="D43" s="86"/>
      <c r="E43" s="86"/>
      <c r="F43" s="86"/>
      <c r="G43" s="86"/>
      <c r="H43" s="86"/>
      <c r="I43" s="86"/>
      <c r="J43" s="86"/>
    </row>
    <row r="44" spans="1:13">
      <c r="A44" s="86"/>
      <c r="B44" s="86"/>
      <c r="C44" s="86"/>
      <c r="D44" s="86"/>
      <c r="E44" s="86"/>
      <c r="F44" s="86"/>
      <c r="G44" s="86"/>
      <c r="H44" s="86"/>
      <c r="I44" s="86"/>
      <c r="J44" s="86"/>
    </row>
    <row r="45" spans="1:13">
      <c r="A45" s="86"/>
      <c r="B45" s="86"/>
      <c r="C45" s="86"/>
      <c r="D45" s="86"/>
      <c r="E45" s="86"/>
      <c r="F45" s="86"/>
      <c r="G45" s="86"/>
      <c r="H45" s="86"/>
      <c r="I45" s="86"/>
      <c r="J45" s="86"/>
    </row>
    <row r="46" spans="1:13">
      <c r="A46" s="86"/>
      <c r="B46" s="86"/>
      <c r="C46" s="86"/>
      <c r="D46" s="86"/>
      <c r="E46" s="86"/>
      <c r="F46" s="86"/>
      <c r="G46" s="86"/>
      <c r="H46" s="86"/>
      <c r="I46" s="86"/>
      <c r="J46" s="86"/>
    </row>
    <row r="47" spans="1:13">
      <c r="A47" s="86"/>
      <c r="B47" s="86"/>
      <c r="C47" s="86"/>
      <c r="D47" s="86"/>
      <c r="E47" s="86"/>
      <c r="F47" s="86"/>
      <c r="G47" s="86"/>
      <c r="H47" s="86"/>
      <c r="I47" s="86"/>
      <c r="J47" s="86"/>
    </row>
    <row r="48" spans="1:13">
      <c r="A48" s="86"/>
      <c r="B48" s="86"/>
      <c r="C48" s="86"/>
      <c r="D48" s="86"/>
      <c r="E48" s="86"/>
      <c r="F48" s="86"/>
      <c r="G48" s="86"/>
      <c r="H48" s="86"/>
      <c r="I48" s="86"/>
      <c r="J48" s="86"/>
    </row>
    <row r="49" spans="6:8">
      <c r="H49" s="85"/>
    </row>
    <row r="50" spans="6:8">
      <c r="H50" s="85"/>
    </row>
    <row r="51" spans="6:8">
      <c r="H51" s="85"/>
    </row>
    <row r="52" spans="6:8">
      <c r="H52" s="85"/>
    </row>
    <row r="53" spans="6:8">
      <c r="H53" s="85"/>
    </row>
    <row r="54" spans="6:8">
      <c r="F54" s="85"/>
      <c r="G54" s="85"/>
      <c r="H54" s="85"/>
    </row>
    <row r="55" spans="6:8">
      <c r="F55" s="85"/>
      <c r="G55" s="85"/>
    </row>
    <row r="56" spans="6:8">
      <c r="F56" s="85"/>
      <c r="G56" s="85"/>
    </row>
    <row r="57" spans="6:8">
      <c r="F57" s="85"/>
      <c r="G57" s="85"/>
    </row>
    <row r="58" spans="6:8">
      <c r="F58" s="85"/>
      <c r="G58" s="85"/>
      <c r="H58" s="85"/>
    </row>
    <row r="59" spans="6:8">
      <c r="F59" s="85"/>
      <c r="G59" s="85"/>
    </row>
    <row r="60" spans="6:8">
      <c r="F60" s="85"/>
      <c r="G60" s="85"/>
      <c r="H60" s="85"/>
    </row>
    <row r="61" spans="6:8">
      <c r="F61" s="85"/>
      <c r="G61" s="85"/>
      <c r="H61" s="85"/>
    </row>
    <row r="62" spans="6:8">
      <c r="F62" s="85"/>
      <c r="G62" s="85"/>
      <c r="H62" s="85"/>
    </row>
    <row r="63" spans="6:8">
      <c r="F63" s="85"/>
      <c r="G63" s="85"/>
    </row>
    <row r="64" spans="6:8">
      <c r="H64" s="85"/>
    </row>
    <row r="65" spans="6:8">
      <c r="H65" s="85"/>
    </row>
    <row r="66" spans="6:8">
      <c r="H66" s="85"/>
    </row>
    <row r="67" spans="6:8">
      <c r="F67" s="85"/>
      <c r="G67" s="85"/>
      <c r="H67" s="85"/>
    </row>
    <row r="68" spans="6:8">
      <c r="F68" s="85"/>
      <c r="G68" s="85"/>
      <c r="H68" s="85"/>
    </row>
    <row r="69" spans="6:8">
      <c r="F69" s="85"/>
      <c r="G69" s="85"/>
      <c r="H69" s="85"/>
    </row>
    <row r="70" spans="6:8">
      <c r="F70" s="85"/>
      <c r="G70" s="85"/>
      <c r="H70" s="85"/>
    </row>
    <row r="71" spans="6:8">
      <c r="H71" s="85"/>
    </row>
    <row r="72" spans="6:8">
      <c r="G72" s="85"/>
    </row>
    <row r="73" spans="6:8">
      <c r="F73" s="85"/>
      <c r="G73" s="85"/>
      <c r="H73" s="85"/>
    </row>
    <row r="74" spans="6:8">
      <c r="F74" s="85"/>
      <c r="G74" s="85"/>
      <c r="H74" s="85"/>
    </row>
    <row r="75" spans="6:8">
      <c r="F75" s="85"/>
      <c r="G75" s="85"/>
    </row>
    <row r="76" spans="6:8">
      <c r="F76" s="85"/>
      <c r="G76" s="85"/>
    </row>
    <row r="77" spans="6:8">
      <c r="F77" s="85"/>
      <c r="G77" s="85"/>
      <c r="H77" s="85"/>
    </row>
    <row r="78" spans="6:8">
      <c r="F78" s="85"/>
      <c r="G78" s="85"/>
      <c r="H78" s="85"/>
    </row>
    <row r="79" spans="6:8">
      <c r="F79" s="85"/>
      <c r="G79" s="85"/>
      <c r="H79" s="85"/>
    </row>
    <row r="80" spans="6:8">
      <c r="F80" s="85"/>
      <c r="G80" s="85"/>
      <c r="H80" s="85"/>
    </row>
    <row r="81" spans="5:8">
      <c r="F81" s="85"/>
      <c r="G81" s="85"/>
      <c r="H81" s="85"/>
    </row>
    <row r="82" spans="5:8">
      <c r="F82" s="85"/>
      <c r="G82" s="85"/>
    </row>
    <row r="83" spans="5:8">
      <c r="E83" s="85"/>
      <c r="H83" s="85"/>
    </row>
    <row r="84" spans="5:8">
      <c r="E84" s="85"/>
      <c r="G84" s="85"/>
      <c r="H84" s="85"/>
    </row>
  </sheetData>
  <sheetProtection algorithmName="SHA-512" hashValue="i03IvRfpbO4Q5CdOy7Rt/ihsRgOGfqxNjxJLGldJ9gEDcNjEhGGTHksqGlMFFZQNTDGGk/ERehNlZP+aIlBDFA==" saltValue="GTERsvi5qP+NwfMr368uzg==" spinCount="100000" sheet="1" objects="1" scenarios="1"/>
  <mergeCells count="16">
    <mergeCell ref="A13:M13"/>
    <mergeCell ref="B14:E14"/>
    <mergeCell ref="F14:I14"/>
    <mergeCell ref="J14:M14"/>
    <mergeCell ref="A1:J1"/>
    <mergeCell ref="B2:D2"/>
    <mergeCell ref="E2:F2"/>
    <mergeCell ref="G2:H2"/>
    <mergeCell ref="I2:I3"/>
    <mergeCell ref="J2:J3"/>
    <mergeCell ref="B26:E26"/>
    <mergeCell ref="F26:I26"/>
    <mergeCell ref="J26:M26"/>
    <mergeCell ref="B20:E20"/>
    <mergeCell ref="F20:I20"/>
    <mergeCell ref="J20:M20"/>
  </mergeCells>
  <printOptions horizontalCentered="1" verticalCentered="1"/>
  <pageMargins left="0" right="0" top="0" bottom="0" header="0" footer="0"/>
  <pageSetup paperSize="9" scale="50" firstPageNumber="0" orientation="portrait"/>
  <headerFooter alignWithMargins="0"/>
  <ignoredErrors>
    <ignoredError sqref="J6" formula="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activeCell="V19" sqref="V19"/>
    </sheetView>
  </sheetViews>
  <sheetFormatPr baseColWidth="10" defaultColWidth="9.140625" defaultRowHeight="12.75"/>
  <cols>
    <col min="1" max="1" width="39" style="375" customWidth="1"/>
    <col min="2" max="4" width="27" style="375" customWidth="1"/>
    <col min="5" max="5" width="24.140625" style="375" customWidth="1"/>
    <col min="6" max="16384" width="9.140625" style="237"/>
  </cols>
  <sheetData>
    <row r="1" spans="1:4" ht="34.5" customHeight="1">
      <c r="A1" s="633" t="s">
        <v>519</v>
      </c>
      <c r="B1" s="633"/>
      <c r="C1" s="633"/>
      <c r="D1" s="633"/>
    </row>
    <row r="2" spans="1:4">
      <c r="A2" s="635" t="s">
        <v>216</v>
      </c>
      <c r="B2" s="635"/>
      <c r="C2" s="635"/>
    </row>
    <row r="3" spans="1:4" ht="30.75" customHeight="1" thickBot="1">
      <c r="A3" s="284" t="s">
        <v>518</v>
      </c>
      <c r="B3" s="632" t="s">
        <v>764</v>
      </c>
      <c r="C3" s="632"/>
      <c r="D3" s="632"/>
    </row>
    <row r="4" spans="1:4" ht="30" customHeight="1">
      <c r="A4" s="90" t="s">
        <v>36</v>
      </c>
      <c r="B4" s="213" t="s">
        <v>215</v>
      </c>
      <c r="C4" s="214" t="s">
        <v>214</v>
      </c>
      <c r="D4" s="214" t="s">
        <v>213</v>
      </c>
    </row>
    <row r="5" spans="1:4" ht="15" thickBot="1">
      <c r="A5" s="88" t="s">
        <v>1</v>
      </c>
      <c r="B5" s="247">
        <v>34575</v>
      </c>
      <c r="C5" s="248">
        <v>29528</v>
      </c>
      <c r="D5" s="248">
        <v>5047</v>
      </c>
    </row>
    <row r="6" spans="1:4" ht="15" thickBot="1">
      <c r="A6" s="89" t="s">
        <v>2</v>
      </c>
      <c r="B6" s="249">
        <v>3663</v>
      </c>
      <c r="C6" s="250">
        <v>3330</v>
      </c>
      <c r="D6" s="250">
        <v>333</v>
      </c>
    </row>
    <row r="7" spans="1:4" ht="15" thickBot="1">
      <c r="A7" s="89" t="s">
        <v>3</v>
      </c>
      <c r="B7" s="249">
        <v>1940</v>
      </c>
      <c r="C7" s="250">
        <v>1412</v>
      </c>
      <c r="D7" s="250">
        <v>528</v>
      </c>
    </row>
    <row r="8" spans="1:4" ht="15" thickBot="1">
      <c r="A8" s="89" t="s">
        <v>4</v>
      </c>
      <c r="B8" s="249">
        <v>31621</v>
      </c>
      <c r="C8" s="250">
        <v>24476</v>
      </c>
      <c r="D8" s="250">
        <v>7145</v>
      </c>
    </row>
    <row r="9" spans="1:4" ht="15" thickBot="1">
      <c r="A9" s="89" t="s">
        <v>5</v>
      </c>
      <c r="B9" s="249">
        <v>1258</v>
      </c>
      <c r="C9" s="250">
        <v>928</v>
      </c>
      <c r="D9" s="250">
        <v>330</v>
      </c>
    </row>
    <row r="10" spans="1:4" ht="15" thickBot="1">
      <c r="A10" s="89" t="s">
        <v>6</v>
      </c>
      <c r="B10" s="249">
        <v>6562</v>
      </c>
      <c r="C10" s="250">
        <v>4915</v>
      </c>
      <c r="D10" s="250">
        <v>1647</v>
      </c>
    </row>
    <row r="11" spans="1:4" ht="15" thickBot="1">
      <c r="A11" s="89" t="s">
        <v>7</v>
      </c>
      <c r="B11" s="249">
        <v>466</v>
      </c>
      <c r="C11" s="251">
        <v>333</v>
      </c>
      <c r="D11" s="251">
        <v>133</v>
      </c>
    </row>
    <row r="12" spans="1:4" ht="15" thickBot="1">
      <c r="A12" s="89" t="s">
        <v>8</v>
      </c>
      <c r="B12" s="249">
        <v>1158</v>
      </c>
      <c r="C12" s="250">
        <v>854</v>
      </c>
      <c r="D12" s="250">
        <v>304</v>
      </c>
    </row>
    <row r="13" spans="1:4" ht="15" thickBot="1">
      <c r="A13" s="89" t="s">
        <v>9</v>
      </c>
      <c r="B13" s="249">
        <v>13989</v>
      </c>
      <c r="C13" s="250">
        <v>10514</v>
      </c>
      <c r="D13" s="250">
        <v>3475</v>
      </c>
    </row>
    <row r="14" spans="1:4" ht="15" thickBot="1">
      <c r="A14" s="89" t="s">
        <v>10</v>
      </c>
      <c r="B14" s="249">
        <v>1109</v>
      </c>
      <c r="C14" s="250">
        <v>741</v>
      </c>
      <c r="D14" s="250">
        <v>368</v>
      </c>
    </row>
    <row r="15" spans="1:4" ht="15" thickBot="1">
      <c r="A15" s="89" t="s">
        <v>11</v>
      </c>
      <c r="B15" s="249">
        <v>7378</v>
      </c>
      <c r="C15" s="250">
        <v>5926</v>
      </c>
      <c r="D15" s="250">
        <v>1452</v>
      </c>
    </row>
    <row r="16" spans="1:4" ht="15" thickBot="1">
      <c r="A16" s="89" t="s">
        <v>12</v>
      </c>
      <c r="B16" s="249">
        <v>5572</v>
      </c>
      <c r="C16" s="250">
        <v>4414</v>
      </c>
      <c r="D16" s="250">
        <v>1158</v>
      </c>
    </row>
    <row r="17" spans="1:4" ht="15" thickBot="1">
      <c r="A17" s="89" t="s">
        <v>13</v>
      </c>
      <c r="B17" s="249">
        <v>5210</v>
      </c>
      <c r="C17" s="250">
        <v>3569</v>
      </c>
      <c r="D17" s="250">
        <v>1641</v>
      </c>
    </row>
    <row r="18" spans="1:4" ht="15" thickBot="1">
      <c r="A18" s="89" t="s">
        <v>14</v>
      </c>
      <c r="B18" s="249">
        <v>61823</v>
      </c>
      <c r="C18" s="250">
        <v>52449</v>
      </c>
      <c r="D18" s="250">
        <v>9374</v>
      </c>
    </row>
    <row r="19" spans="1:4" ht="15" thickBot="1">
      <c r="A19" s="89" t="s">
        <v>15</v>
      </c>
      <c r="B19" s="249">
        <v>1969</v>
      </c>
      <c r="C19" s="250">
        <v>1430</v>
      </c>
      <c r="D19" s="250">
        <v>539</v>
      </c>
    </row>
    <row r="20" spans="1:4" ht="15" thickBot="1">
      <c r="A20" s="89" t="s">
        <v>16</v>
      </c>
      <c r="B20" s="249">
        <v>11377</v>
      </c>
      <c r="C20" s="250">
        <v>8616</v>
      </c>
      <c r="D20" s="250">
        <v>2761</v>
      </c>
    </row>
    <row r="21" spans="1:4" ht="15" thickBot="1">
      <c r="A21" s="89" t="s">
        <v>17</v>
      </c>
      <c r="B21" s="249">
        <v>13959</v>
      </c>
      <c r="C21" s="250">
        <v>11547</v>
      </c>
      <c r="D21" s="248">
        <v>2412</v>
      </c>
    </row>
    <row r="22" spans="1:4" ht="15" thickBot="1">
      <c r="A22" s="89" t="s">
        <v>18</v>
      </c>
      <c r="B22" s="249">
        <v>7173</v>
      </c>
      <c r="C22" s="250">
        <v>4655</v>
      </c>
      <c r="D22" s="250">
        <v>2518</v>
      </c>
    </row>
    <row r="23" spans="1:4" ht="15" thickBot="1">
      <c r="A23" s="89" t="s">
        <v>19</v>
      </c>
      <c r="B23" s="249">
        <v>7314</v>
      </c>
      <c r="C23" s="250">
        <v>5865</v>
      </c>
      <c r="D23" s="250">
        <v>1449</v>
      </c>
    </row>
    <row r="24" spans="1:4" ht="15" thickBot="1">
      <c r="A24" s="89" t="s">
        <v>20</v>
      </c>
      <c r="B24" s="249">
        <v>886</v>
      </c>
      <c r="C24" s="250">
        <v>608</v>
      </c>
      <c r="D24" s="250">
        <v>278</v>
      </c>
    </row>
    <row r="25" spans="1:4" ht="15" thickBot="1">
      <c r="A25" s="89" t="s">
        <v>21</v>
      </c>
      <c r="B25" s="249">
        <v>8833</v>
      </c>
      <c r="C25" s="250">
        <v>7058</v>
      </c>
      <c r="D25" s="250">
        <v>1775</v>
      </c>
    </row>
    <row r="26" spans="1:4" ht="15" thickBot="1">
      <c r="A26" s="89" t="s">
        <v>22</v>
      </c>
      <c r="B26" s="249">
        <v>130969</v>
      </c>
      <c r="C26" s="250">
        <v>118545</v>
      </c>
      <c r="D26" s="250">
        <v>12424</v>
      </c>
    </row>
    <row r="27" spans="1:4" ht="15" thickBot="1">
      <c r="A27" s="89" t="s">
        <v>23</v>
      </c>
      <c r="B27" s="249">
        <v>3621</v>
      </c>
      <c r="C27" s="250">
        <v>2466</v>
      </c>
      <c r="D27" s="251">
        <v>1155</v>
      </c>
    </row>
    <row r="28" spans="1:4" ht="15" thickBot="1">
      <c r="A28" s="89" t="s">
        <v>24</v>
      </c>
      <c r="B28" s="249">
        <v>3958</v>
      </c>
      <c r="C28" s="250">
        <v>3062</v>
      </c>
      <c r="D28" s="250">
        <v>896</v>
      </c>
    </row>
    <row r="29" spans="1:4" ht="15" thickBot="1">
      <c r="A29" s="89" t="s">
        <v>25</v>
      </c>
      <c r="B29" s="249">
        <v>1750</v>
      </c>
      <c r="C29" s="250">
        <v>1183</v>
      </c>
      <c r="D29" s="250">
        <v>567</v>
      </c>
    </row>
    <row r="30" spans="1:4" ht="15" thickBot="1">
      <c r="A30" s="89" t="s">
        <v>26</v>
      </c>
      <c r="B30" s="249">
        <v>1059</v>
      </c>
      <c r="C30" s="250">
        <v>747</v>
      </c>
      <c r="D30" s="250">
        <v>312</v>
      </c>
    </row>
    <row r="31" spans="1:4" ht="15" thickBot="1">
      <c r="A31" s="89" t="s">
        <v>27</v>
      </c>
      <c r="B31" s="249">
        <v>5970</v>
      </c>
      <c r="C31" s="250">
        <v>4425</v>
      </c>
      <c r="D31" s="250">
        <v>1545</v>
      </c>
    </row>
    <row r="32" spans="1:4" ht="15" thickBot="1">
      <c r="A32" s="89" t="s">
        <v>28</v>
      </c>
      <c r="B32" s="252">
        <v>569</v>
      </c>
      <c r="C32" s="251">
        <v>433</v>
      </c>
      <c r="D32" s="250">
        <v>136</v>
      </c>
    </row>
    <row r="33" spans="1:4" ht="15" thickBot="1">
      <c r="A33" s="89" t="s">
        <v>29</v>
      </c>
      <c r="B33" s="249">
        <v>2264</v>
      </c>
      <c r="C33" s="250">
        <v>1457</v>
      </c>
      <c r="D33" s="250">
        <v>807</v>
      </c>
    </row>
    <row r="34" spans="1:4" ht="15" thickBot="1">
      <c r="A34" s="89" t="s">
        <v>30</v>
      </c>
      <c r="B34" s="249">
        <v>1888</v>
      </c>
      <c r="C34" s="250">
        <v>1352</v>
      </c>
      <c r="D34" s="250">
        <v>536</v>
      </c>
    </row>
    <row r="35" spans="1:4" ht="15" thickBot="1">
      <c r="A35" s="89" t="s">
        <v>31</v>
      </c>
      <c r="B35" s="252">
        <v>487</v>
      </c>
      <c r="C35" s="251">
        <v>344</v>
      </c>
      <c r="D35" s="250">
        <v>143</v>
      </c>
    </row>
    <row r="36" spans="1:4" ht="14.25">
      <c r="A36" s="90" t="s">
        <v>219</v>
      </c>
      <c r="B36" s="253">
        <v>380370</v>
      </c>
      <c r="C36" s="254">
        <v>317182</v>
      </c>
      <c r="D36" s="254">
        <v>63188</v>
      </c>
    </row>
    <row r="37" spans="1:4">
      <c r="B37" s="256"/>
      <c r="C37" s="256"/>
    </row>
    <row r="38" spans="1:4" ht="12.75" customHeight="1">
      <c r="A38" s="636" t="s">
        <v>765</v>
      </c>
      <c r="B38" s="636"/>
      <c r="C38" s="636"/>
      <c r="D38" s="256"/>
    </row>
    <row r="39" spans="1:4">
      <c r="A39" s="636"/>
      <c r="B39" s="636"/>
      <c r="C39" s="636"/>
      <c r="D39" s="256"/>
    </row>
    <row r="40" spans="1:4">
      <c r="A40" s="636"/>
      <c r="B40" s="636"/>
      <c r="C40" s="636"/>
      <c r="D40" s="256"/>
    </row>
    <row r="41" spans="1:4">
      <c r="A41" s="636"/>
      <c r="B41" s="636"/>
      <c r="C41" s="636"/>
      <c r="D41" s="256"/>
    </row>
    <row r="42" spans="1:4">
      <c r="A42" s="636"/>
      <c r="B42" s="636"/>
      <c r="C42" s="636"/>
      <c r="D42" s="256"/>
    </row>
    <row r="43" spans="1:4">
      <c r="A43" s="636"/>
      <c r="B43" s="636"/>
      <c r="C43" s="636"/>
      <c r="D43" s="256"/>
    </row>
    <row r="44" spans="1:4">
      <c r="A44" s="636"/>
      <c r="B44" s="636"/>
      <c r="C44" s="636"/>
      <c r="D44" s="256"/>
    </row>
    <row r="45" spans="1:4">
      <c r="A45" s="636"/>
      <c r="B45" s="636"/>
      <c r="C45" s="636"/>
    </row>
    <row r="46" spans="1:4">
      <c r="A46" s="636"/>
      <c r="B46" s="636"/>
      <c r="C46" s="636"/>
    </row>
    <row r="47" spans="1:4">
      <c r="A47" s="636"/>
      <c r="B47" s="636"/>
      <c r="C47" s="636"/>
    </row>
    <row r="48" spans="1:4">
      <c r="A48" s="636"/>
      <c r="B48" s="636"/>
      <c r="C48" s="636"/>
      <c r="D48" s="256"/>
    </row>
    <row r="49" spans="1:5">
      <c r="A49" s="636"/>
      <c r="B49" s="636"/>
      <c r="C49" s="636"/>
    </row>
    <row r="50" spans="1:5">
      <c r="C50" s="256"/>
      <c r="D50" s="256"/>
    </row>
    <row r="52" spans="1:5" ht="15">
      <c r="A52" s="637" t="s">
        <v>521</v>
      </c>
      <c r="B52" s="637"/>
      <c r="C52" s="637"/>
      <c r="D52" s="637"/>
      <c r="E52" s="637"/>
    </row>
    <row r="53" spans="1:5">
      <c r="A53" s="635" t="s">
        <v>216</v>
      </c>
      <c r="B53" s="635"/>
    </row>
    <row r="54" spans="1:5" s="255" customFormat="1" ht="47.25" customHeight="1">
      <c r="A54" s="284" t="s">
        <v>518</v>
      </c>
      <c r="B54" s="284"/>
      <c r="C54" s="438" t="s">
        <v>739</v>
      </c>
      <c r="D54" s="376" t="s">
        <v>766</v>
      </c>
      <c r="E54" s="376" t="s">
        <v>520</v>
      </c>
    </row>
    <row r="55" spans="1:5" ht="15">
      <c r="A55" s="639" t="s">
        <v>470</v>
      </c>
      <c r="B55" s="639"/>
    </row>
    <row r="56" spans="1:5" ht="29.25" customHeight="1">
      <c r="A56" s="634" t="s">
        <v>471</v>
      </c>
      <c r="B56" s="634"/>
      <c r="C56" s="426">
        <v>9738</v>
      </c>
      <c r="D56" s="422">
        <v>10803</v>
      </c>
      <c r="E56" s="518">
        <f>((D56-C56)/C56)*100</f>
        <v>10.936537276648183</v>
      </c>
    </row>
    <row r="57" spans="1:5" ht="15" customHeight="1">
      <c r="A57" s="634" t="s">
        <v>472</v>
      </c>
      <c r="B57" s="634"/>
      <c r="C57" s="427">
        <v>119</v>
      </c>
      <c r="D57" s="421">
        <v>104</v>
      </c>
      <c r="E57" s="519">
        <f t="shared" ref="E57:E77" si="0">((D57-C57)/C57)*100</f>
        <v>-12.605042016806722</v>
      </c>
    </row>
    <row r="58" spans="1:5" ht="15" customHeight="1">
      <c r="A58" s="634" t="s">
        <v>473</v>
      </c>
      <c r="B58" s="634"/>
      <c r="C58" s="428">
        <v>12349</v>
      </c>
      <c r="D58" s="422">
        <v>12450</v>
      </c>
      <c r="E58" s="519">
        <f t="shared" si="0"/>
        <v>0.81787999028261393</v>
      </c>
    </row>
    <row r="59" spans="1:5" ht="29.25" customHeight="1">
      <c r="A59" s="634" t="s">
        <v>474</v>
      </c>
      <c r="B59" s="634"/>
      <c r="C59" s="427">
        <v>432</v>
      </c>
      <c r="D59" s="421">
        <v>528</v>
      </c>
      <c r="E59" s="519">
        <f t="shared" si="0"/>
        <v>22.222222222222221</v>
      </c>
    </row>
    <row r="60" spans="1:5" ht="43.5" customHeight="1">
      <c r="A60" s="634" t="s">
        <v>475</v>
      </c>
      <c r="B60" s="634"/>
      <c r="C60" s="428">
        <v>3861</v>
      </c>
      <c r="D60" s="421">
        <v>3985</v>
      </c>
      <c r="E60" s="519">
        <f t="shared" si="0"/>
        <v>3.2116032116032116</v>
      </c>
    </row>
    <row r="61" spans="1:5" ht="15" customHeight="1">
      <c r="A61" s="634" t="s">
        <v>476</v>
      </c>
      <c r="B61" s="634"/>
      <c r="C61" s="428">
        <v>25538</v>
      </c>
      <c r="D61" s="421">
        <v>25735</v>
      </c>
      <c r="E61" s="519">
        <f t="shared" si="0"/>
        <v>0.77139948312318896</v>
      </c>
    </row>
    <row r="62" spans="1:5" ht="43.5" customHeight="1">
      <c r="A62" s="634" t="s">
        <v>477</v>
      </c>
      <c r="B62" s="634"/>
      <c r="C62" s="428">
        <v>68269</v>
      </c>
      <c r="D62" s="421">
        <v>69681</v>
      </c>
      <c r="E62" s="519">
        <f t="shared" si="0"/>
        <v>2.0682886815392054</v>
      </c>
    </row>
    <row r="63" spans="1:5" ht="15" customHeight="1">
      <c r="A63" s="634" t="s">
        <v>478</v>
      </c>
      <c r="B63" s="634"/>
      <c r="C63" s="428">
        <v>19767</v>
      </c>
      <c r="D63" s="421">
        <v>20245</v>
      </c>
      <c r="E63" s="519">
        <f t="shared" si="0"/>
        <v>2.4181717003085952</v>
      </c>
    </row>
    <row r="64" spans="1:5" ht="15" customHeight="1">
      <c r="A64" s="634" t="s">
        <v>479</v>
      </c>
      <c r="B64" s="634"/>
      <c r="C64" s="428">
        <v>64207</v>
      </c>
      <c r="D64" s="421">
        <v>65704</v>
      </c>
      <c r="E64" s="519">
        <f t="shared" si="0"/>
        <v>2.3315214851963182</v>
      </c>
    </row>
    <row r="65" spans="1:9" ht="15" customHeight="1">
      <c r="A65" s="634" t="s">
        <v>480</v>
      </c>
      <c r="B65" s="634"/>
      <c r="C65" s="428">
        <v>6455</v>
      </c>
      <c r="D65" s="421">
        <v>7303</v>
      </c>
      <c r="E65" s="519">
        <f t="shared" si="0"/>
        <v>13.13710302091402</v>
      </c>
    </row>
    <row r="66" spans="1:9" ht="29.25" customHeight="1">
      <c r="A66" s="634" t="s">
        <v>481</v>
      </c>
      <c r="B66" s="634"/>
      <c r="C66" s="428">
        <v>4120</v>
      </c>
      <c r="D66" s="421">
        <v>4348</v>
      </c>
      <c r="E66" s="519">
        <f t="shared" si="0"/>
        <v>5.5339805825242721</v>
      </c>
    </row>
    <row r="67" spans="1:9" ht="15" customHeight="1">
      <c r="A67" s="634" t="s">
        <v>482</v>
      </c>
      <c r="B67" s="634"/>
      <c r="C67" s="428">
        <v>4419</v>
      </c>
      <c r="D67" s="421">
        <v>4448</v>
      </c>
      <c r="E67" s="519">
        <f t="shared" si="0"/>
        <v>0.65625707173568681</v>
      </c>
    </row>
    <row r="68" spans="1:9" ht="29.25" customHeight="1">
      <c r="A68" s="634" t="s">
        <v>483</v>
      </c>
      <c r="B68" s="634"/>
      <c r="C68" s="428">
        <v>16799</v>
      </c>
      <c r="D68" s="421">
        <v>17276</v>
      </c>
      <c r="E68" s="519">
        <f t="shared" si="0"/>
        <v>2.8394547294481813</v>
      </c>
    </row>
    <row r="69" spans="1:9" ht="29.25" customHeight="1">
      <c r="A69" s="634" t="s">
        <v>484</v>
      </c>
      <c r="B69" s="634"/>
      <c r="C69" s="428">
        <v>28754</v>
      </c>
      <c r="D69" s="421">
        <v>29801</v>
      </c>
      <c r="E69" s="519">
        <f t="shared" si="0"/>
        <v>3.6412325241705505</v>
      </c>
    </row>
    <row r="70" spans="1:9" ht="29.25" customHeight="1">
      <c r="A70" s="634" t="s">
        <v>485</v>
      </c>
      <c r="B70" s="634"/>
      <c r="C70" s="428">
        <v>20887</v>
      </c>
      <c r="D70" s="421">
        <v>20858</v>
      </c>
      <c r="E70" s="519">
        <f t="shared" si="0"/>
        <v>-0.13884234212668167</v>
      </c>
    </row>
    <row r="71" spans="1:9" ht="15" customHeight="1">
      <c r="A71" s="634" t="s">
        <v>486</v>
      </c>
      <c r="B71" s="634"/>
      <c r="C71" s="428">
        <v>22382</v>
      </c>
      <c r="D71" s="421">
        <v>20607</v>
      </c>
      <c r="E71" s="519">
        <f t="shared" si="0"/>
        <v>-7.9304798498793669</v>
      </c>
    </row>
    <row r="72" spans="1:9" ht="29.25" customHeight="1">
      <c r="A72" s="634" t="s">
        <v>487</v>
      </c>
      <c r="B72" s="634"/>
      <c r="C72" s="428">
        <v>38504</v>
      </c>
      <c r="D72" s="421">
        <v>40530</v>
      </c>
      <c r="E72" s="519">
        <f t="shared" si="0"/>
        <v>5.2617909827550386</v>
      </c>
    </row>
    <row r="73" spans="1:9" ht="29.25" customHeight="1">
      <c r="A73" s="634" t="s">
        <v>488</v>
      </c>
      <c r="B73" s="634"/>
      <c r="C73" s="428">
        <v>8250</v>
      </c>
      <c r="D73" s="421">
        <v>8352</v>
      </c>
      <c r="E73" s="519">
        <f t="shared" si="0"/>
        <v>1.2363636363636363</v>
      </c>
    </row>
    <row r="74" spans="1:9" ht="15" customHeight="1">
      <c r="A74" s="634" t="s">
        <v>489</v>
      </c>
      <c r="B74" s="634"/>
      <c r="C74" s="428">
        <v>12579</v>
      </c>
      <c r="D74" s="421">
        <v>12714</v>
      </c>
      <c r="E74" s="519">
        <f t="shared" si="0"/>
        <v>1.0732172668733604</v>
      </c>
    </row>
    <row r="75" spans="1:9" ht="43.5" customHeight="1">
      <c r="A75" s="634" t="s">
        <v>490</v>
      </c>
      <c r="B75" s="634"/>
      <c r="C75" s="428">
        <v>4875</v>
      </c>
      <c r="D75" s="424">
        <v>4871</v>
      </c>
      <c r="E75" s="519">
        <f t="shared" si="0"/>
        <v>-8.2051282051282051E-2</v>
      </c>
    </row>
    <row r="76" spans="1:9" ht="29.25" customHeight="1">
      <c r="A76" s="634" t="s">
        <v>491</v>
      </c>
      <c r="B76" s="634"/>
      <c r="C76" s="429">
        <v>27</v>
      </c>
      <c r="D76" s="375">
        <v>27</v>
      </c>
      <c r="E76" s="520">
        <f t="shared" si="0"/>
        <v>0</v>
      </c>
    </row>
    <row r="77" spans="1:9" ht="15" customHeight="1">
      <c r="A77" s="641" t="s">
        <v>492</v>
      </c>
      <c r="B77" s="641"/>
      <c r="C77" s="425">
        <v>372331</v>
      </c>
      <c r="D77" s="425">
        <v>380370</v>
      </c>
      <c r="E77" s="521">
        <f t="shared" si="0"/>
        <v>2.1591003703693756</v>
      </c>
    </row>
    <row r="78" spans="1:9">
      <c r="A78" s="638" t="s">
        <v>212</v>
      </c>
      <c r="B78" s="638"/>
      <c r="C78" s="638"/>
      <c r="D78" s="256"/>
    </row>
    <row r="79" spans="1:9">
      <c r="A79" s="638" t="s">
        <v>211</v>
      </c>
      <c r="B79" s="638"/>
      <c r="C79" s="638"/>
      <c r="E79" s="256"/>
    </row>
    <row r="80" spans="1:9" ht="12.75" customHeight="1">
      <c r="A80" s="642" t="s">
        <v>210</v>
      </c>
      <c r="B80" s="642"/>
      <c r="C80" s="642"/>
      <c r="E80" s="256"/>
      <c r="I80" s="256"/>
    </row>
    <row r="81" spans="1:9">
      <c r="A81" s="638" t="s">
        <v>493</v>
      </c>
      <c r="B81" s="638"/>
      <c r="C81" s="638"/>
      <c r="E81" s="256"/>
      <c r="G81" s="285"/>
    </row>
    <row r="82" spans="1:9" ht="30.75" customHeight="1">
      <c r="A82" s="640" t="s">
        <v>494</v>
      </c>
      <c r="B82" s="640"/>
      <c r="C82" s="640"/>
      <c r="E82" s="256"/>
      <c r="G82" s="256"/>
      <c r="I82" s="256"/>
    </row>
    <row r="83" spans="1:9">
      <c r="A83" s="347" t="s">
        <v>459</v>
      </c>
    </row>
    <row r="84" spans="1:9" ht="15">
      <c r="B84" s="374"/>
    </row>
    <row r="85" spans="1:9" ht="15">
      <c r="A85" s="8" t="s">
        <v>209</v>
      </c>
      <c r="B85" s="374"/>
    </row>
    <row r="86" spans="1:9" ht="15">
      <c r="A86" s="8" t="s">
        <v>41</v>
      </c>
      <c r="B86" s="374"/>
    </row>
    <row r="107" spans="5:5">
      <c r="E107" s="257"/>
    </row>
  </sheetData>
  <sheetProtection algorithmName="SHA-512" hashValue="P4a+4ggMnHaBN81MfGSrtXRqh0/cRvZdf9ECPCahh1/jvr/C1W9nmZF7sVPA+WeKGxHb/5UKCcymqLE7fFVSYA==" saltValue="4kOZEzedXnwtaU8ZqLJQCw==" spinCount="100000" sheet="1" objects="1" scenarios="1"/>
  <mergeCells count="34">
    <mergeCell ref="A82:C82"/>
    <mergeCell ref="A77:B77"/>
    <mergeCell ref="A78:C78"/>
    <mergeCell ref="A80:C80"/>
    <mergeCell ref="A81:C81"/>
    <mergeCell ref="A59:B59"/>
    <mergeCell ref="A79:C79"/>
    <mergeCell ref="A55:B55"/>
    <mergeCell ref="A56:B56"/>
    <mergeCell ref="A73:B73"/>
    <mergeCell ref="A74:B74"/>
    <mergeCell ref="A75:B75"/>
    <mergeCell ref="A76:B76"/>
    <mergeCell ref="A67:B67"/>
    <mergeCell ref="A68:B68"/>
    <mergeCell ref="A69:B69"/>
    <mergeCell ref="A70:B70"/>
    <mergeCell ref="A71:B7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activeCell="P8" sqref="P8"/>
    </sheetView>
  </sheetViews>
  <sheetFormatPr baseColWidth="10" defaultRowHeight="15"/>
  <cols>
    <col min="1" max="1" width="58.140625" customWidth="1"/>
    <col min="2" max="2" width="24.5703125" customWidth="1"/>
  </cols>
  <sheetData>
    <row r="1" spans="1:2" ht="42.75" customHeight="1">
      <c r="A1" s="644" t="s">
        <v>523</v>
      </c>
      <c r="B1" s="644"/>
    </row>
    <row r="2" spans="1:2" ht="15.75" thickBot="1">
      <c r="A2" s="635" t="s">
        <v>456</v>
      </c>
      <c r="B2" s="645"/>
    </row>
    <row r="3" spans="1:2" ht="15.75" thickBot="1">
      <c r="A3" s="90" t="s">
        <v>457</v>
      </c>
      <c r="B3" s="307" t="s">
        <v>743</v>
      </c>
    </row>
    <row r="4" spans="1:2" ht="20.25" customHeight="1" thickBot="1">
      <c r="A4" s="277" t="s">
        <v>506</v>
      </c>
      <c r="B4" s="240">
        <v>1011</v>
      </c>
    </row>
    <row r="5" spans="1:2" ht="57.75" thickBot="1">
      <c r="A5" s="277" t="s">
        <v>507</v>
      </c>
      <c r="B5" s="241">
        <v>1307</v>
      </c>
    </row>
    <row r="6" spans="1:2" ht="25.5" customHeight="1" thickBot="1">
      <c r="A6" s="277" t="s">
        <v>102</v>
      </c>
      <c r="B6" s="241">
        <v>2646</v>
      </c>
    </row>
    <row r="7" spans="1:2" ht="25.5" customHeight="1" thickBot="1">
      <c r="A7" s="277" t="s">
        <v>508</v>
      </c>
      <c r="B7" s="241">
        <v>22458</v>
      </c>
    </row>
    <row r="8" spans="1:2" s="387" customFormat="1" ht="29.25" thickBot="1">
      <c r="A8" s="276" t="s">
        <v>589</v>
      </c>
      <c r="B8" s="241">
        <v>935</v>
      </c>
    </row>
    <row r="9" spans="1:2" s="387" customFormat="1" ht="29.25" thickBot="1">
      <c r="A9" s="276" t="s">
        <v>590</v>
      </c>
      <c r="B9" s="241">
        <v>1510</v>
      </c>
    </row>
    <row r="10" spans="1:2" s="387" customFormat="1" ht="29.25" thickBot="1">
      <c r="A10" s="276" t="s">
        <v>591</v>
      </c>
      <c r="B10" s="241">
        <v>4050</v>
      </c>
    </row>
    <row r="11" spans="1:2" s="387" customFormat="1" ht="15.75" thickBot="1">
      <c r="A11" s="276" t="s">
        <v>592</v>
      </c>
      <c r="B11" s="241">
        <v>1363</v>
      </c>
    </row>
    <row r="12" spans="1:2" s="387" customFormat="1" ht="15.75" thickBot="1">
      <c r="A12" s="276" t="s">
        <v>593</v>
      </c>
      <c r="B12" s="241">
        <v>76</v>
      </c>
    </row>
    <row r="13" spans="1:2" s="387" customFormat="1" ht="15.75" thickBot="1">
      <c r="A13" s="276" t="s">
        <v>594</v>
      </c>
      <c r="B13" s="241">
        <v>15</v>
      </c>
    </row>
    <row r="14" spans="1:2" s="387" customFormat="1" ht="15.75" thickBot="1">
      <c r="A14" s="276" t="s">
        <v>595</v>
      </c>
      <c r="B14" s="241">
        <v>237</v>
      </c>
    </row>
    <row r="15" spans="1:2" s="387" customFormat="1" ht="15.75" thickBot="1">
      <c r="A15" s="276" t="s">
        <v>596</v>
      </c>
      <c r="B15" s="241">
        <v>29</v>
      </c>
    </row>
    <row r="16" spans="1:2" s="387" customFormat="1" ht="15.75" thickBot="1">
      <c r="A16" s="276" t="s">
        <v>103</v>
      </c>
      <c r="B16" s="241">
        <v>4640</v>
      </c>
    </row>
    <row r="17" spans="1:2" s="387" customFormat="1" ht="15.75" thickBot="1">
      <c r="A17" s="276" t="s">
        <v>597</v>
      </c>
      <c r="B17" s="241">
        <v>34</v>
      </c>
    </row>
    <row r="18" spans="1:2" s="387" customFormat="1" ht="57.75" thickBot="1">
      <c r="A18" s="276" t="s">
        <v>598</v>
      </c>
      <c r="B18" s="241">
        <v>118</v>
      </c>
    </row>
    <row r="19" spans="1:2" s="387" customFormat="1" ht="15.75" thickBot="1">
      <c r="A19" s="276" t="s">
        <v>578</v>
      </c>
      <c r="B19" s="241">
        <v>64</v>
      </c>
    </row>
    <row r="20" spans="1:2" s="387" customFormat="1" ht="43.5" thickBot="1">
      <c r="A20" s="276" t="s">
        <v>579</v>
      </c>
      <c r="B20" s="241">
        <v>282</v>
      </c>
    </row>
    <row r="21" spans="1:2" s="387" customFormat="1" ht="29.25" thickBot="1">
      <c r="A21" s="276" t="s">
        <v>599</v>
      </c>
      <c r="B21" s="241">
        <v>41</v>
      </c>
    </row>
    <row r="22" spans="1:2" s="387" customFormat="1" ht="29.25" thickBot="1">
      <c r="A22" s="276" t="s">
        <v>600</v>
      </c>
      <c r="B22" s="241">
        <v>50</v>
      </c>
    </row>
    <row r="23" spans="1:2" s="387" customFormat="1" ht="29.25" thickBot="1">
      <c r="A23" s="276" t="s">
        <v>601</v>
      </c>
      <c r="B23" s="241">
        <v>244</v>
      </c>
    </row>
    <row r="24" spans="1:2" s="387" customFormat="1" ht="15.75" thickBot="1">
      <c r="A24" s="276" t="s">
        <v>275</v>
      </c>
      <c r="B24" s="241">
        <v>851</v>
      </c>
    </row>
    <row r="25" spans="1:2" s="387" customFormat="1" ht="43.5" thickBot="1">
      <c r="A25" s="276" t="s">
        <v>602</v>
      </c>
      <c r="B25" s="241">
        <v>1103</v>
      </c>
    </row>
    <row r="26" spans="1:2" s="387" customFormat="1" ht="29.25" thickBot="1">
      <c r="A26" s="276" t="s">
        <v>603</v>
      </c>
      <c r="B26" s="241">
        <v>271</v>
      </c>
    </row>
    <row r="27" spans="1:2" s="387" customFormat="1" ht="15.75" thickBot="1">
      <c r="A27" s="276" t="s">
        <v>580</v>
      </c>
      <c r="B27" s="241">
        <v>42</v>
      </c>
    </row>
    <row r="28" spans="1:2" s="387" customFormat="1" ht="15.75" thickBot="1">
      <c r="A28" s="276" t="s">
        <v>604</v>
      </c>
      <c r="B28" s="241">
        <v>174</v>
      </c>
    </row>
    <row r="29" spans="1:2" s="387" customFormat="1" ht="29.25" thickBot="1">
      <c r="A29" s="276" t="s">
        <v>605</v>
      </c>
      <c r="B29" s="241">
        <v>288</v>
      </c>
    </row>
    <row r="30" spans="1:2" s="387" customFormat="1" ht="15.75" thickBot="1">
      <c r="A30" s="276" t="s">
        <v>277</v>
      </c>
      <c r="B30" s="241">
        <v>256</v>
      </c>
    </row>
    <row r="31" spans="1:2" s="387" customFormat="1" ht="15.75" thickBot="1">
      <c r="A31" s="276" t="s">
        <v>606</v>
      </c>
      <c r="B31" s="241">
        <v>38</v>
      </c>
    </row>
    <row r="32" spans="1:2" s="387" customFormat="1" ht="43.5" thickBot="1">
      <c r="A32" s="276" t="s">
        <v>607</v>
      </c>
      <c r="B32" s="241">
        <v>200</v>
      </c>
    </row>
    <row r="33" spans="1:6" s="387" customFormat="1" ht="57.75" thickBot="1">
      <c r="A33" s="276" t="s">
        <v>608</v>
      </c>
      <c r="B33" s="241">
        <v>1021</v>
      </c>
    </row>
    <row r="34" spans="1:6" s="387" customFormat="1" ht="29.25" thickBot="1">
      <c r="A34" s="276" t="s">
        <v>509</v>
      </c>
      <c r="B34" s="241">
        <v>0</v>
      </c>
    </row>
    <row r="35" spans="1:6" s="387" customFormat="1" ht="15.75" thickBot="1">
      <c r="A35" s="276" t="s">
        <v>510</v>
      </c>
      <c r="B35" s="241">
        <v>629</v>
      </c>
    </row>
    <row r="36" spans="1:6" s="387" customFormat="1" ht="15.75" thickBot="1">
      <c r="A36" s="276" t="s">
        <v>609</v>
      </c>
      <c r="B36" s="241">
        <v>814</v>
      </c>
    </row>
    <row r="37" spans="1:6" s="387" customFormat="1" ht="15.75" thickBot="1">
      <c r="A37" s="276" t="s">
        <v>581</v>
      </c>
      <c r="B37" s="241">
        <v>199</v>
      </c>
    </row>
    <row r="38" spans="1:6" s="387" customFormat="1" ht="57.75" thickBot="1">
      <c r="A38" s="276" t="s">
        <v>610</v>
      </c>
      <c r="B38" s="241">
        <v>221</v>
      </c>
    </row>
    <row r="39" spans="1:6" s="387" customFormat="1" ht="29.25" thickBot="1">
      <c r="A39" s="276" t="s">
        <v>287</v>
      </c>
      <c r="B39" s="241">
        <v>495</v>
      </c>
    </row>
    <row r="40" spans="1:6" s="387" customFormat="1" ht="15.75" thickBot="1">
      <c r="A40" s="276" t="s">
        <v>611</v>
      </c>
      <c r="B40" s="241">
        <v>366</v>
      </c>
    </row>
    <row r="41" spans="1:6" s="387" customFormat="1" ht="29.25" thickBot="1">
      <c r="A41" s="276" t="s">
        <v>612</v>
      </c>
      <c r="B41" s="241">
        <v>108</v>
      </c>
    </row>
    <row r="42" spans="1:6" s="387" customFormat="1" ht="15.75" thickBot="1">
      <c r="A42" s="276" t="s">
        <v>613</v>
      </c>
      <c r="B42" s="241">
        <v>1204</v>
      </c>
    </row>
    <row r="43" spans="1:6" s="387" customFormat="1" ht="43.5" thickBot="1">
      <c r="A43" s="276" t="s">
        <v>511</v>
      </c>
      <c r="B43" s="241">
        <v>486</v>
      </c>
    </row>
    <row r="44" spans="1:6" s="387" customFormat="1" ht="29.25" thickBot="1">
      <c r="A44" s="276" t="s">
        <v>512</v>
      </c>
      <c r="B44" s="241">
        <v>4</v>
      </c>
    </row>
    <row r="45" spans="1:6" s="387" customFormat="1">
      <c r="A45" s="90" t="s">
        <v>458</v>
      </c>
      <c r="B45" s="453">
        <f>SUM(B4+B5+B6+B7)</f>
        <v>27422</v>
      </c>
      <c r="C45" s="6"/>
      <c r="D45" s="6"/>
    </row>
    <row r="46" spans="1:6">
      <c r="C46" s="6"/>
      <c r="D46" s="6"/>
    </row>
    <row r="47" spans="1:6">
      <c r="A47" s="581" t="s">
        <v>753</v>
      </c>
      <c r="B47" s="581"/>
    </row>
    <row r="48" spans="1:6" ht="15" customHeight="1">
      <c r="A48" s="581"/>
      <c r="B48" s="581"/>
      <c r="F48" s="150"/>
    </row>
    <row r="49" spans="1:6">
      <c r="A49" s="581"/>
      <c r="B49" s="581"/>
      <c r="D49" s="369"/>
      <c r="E49" s="352"/>
      <c r="F49" s="6"/>
    </row>
    <row r="50" spans="1:6">
      <c r="A50" s="581"/>
      <c r="B50" s="581"/>
      <c r="D50" s="368"/>
      <c r="E50" s="368"/>
    </row>
    <row r="51" spans="1:6">
      <c r="A51" s="581"/>
      <c r="B51" s="581"/>
    </row>
    <row r="52" spans="1:6">
      <c r="A52" s="581"/>
      <c r="B52" s="581"/>
    </row>
    <row r="54" spans="1:6">
      <c r="A54" s="643" t="s">
        <v>212</v>
      </c>
      <c r="B54" s="619"/>
    </row>
    <row r="55" spans="1:6">
      <c r="A55" s="643" t="s">
        <v>459</v>
      </c>
      <c r="B55" s="619"/>
    </row>
    <row r="56" spans="1:6">
      <c r="A56" s="306" t="s">
        <v>522</v>
      </c>
      <c r="B56" s="243"/>
      <c r="C56" s="305"/>
    </row>
    <row r="58" spans="1:6">
      <c r="A58" s="8" t="s">
        <v>460</v>
      </c>
      <c r="B58" s="8"/>
    </row>
    <row r="59" spans="1:6">
      <c r="A59" s="8" t="s">
        <v>41</v>
      </c>
    </row>
  </sheetData>
  <sheetProtection algorithmName="SHA-512" hashValue="pSC5PJbXDShR09yl0EyNqFm3J/ZwcWdRbwEGHL/KzSQQKO5fwweQX8D9syBwbcJPHOP55zWKQx8NAV/ffRqfRQ==" saltValue="mrAadO/kYCBpjY+PAf2h7Q=="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activeCell="A25" sqref="A25:F25"/>
    </sheetView>
  </sheetViews>
  <sheetFormatPr baseColWidth="10" defaultColWidth="9.140625" defaultRowHeight="12.75"/>
  <cols>
    <col min="1" max="1" width="39" style="87" customWidth="1"/>
    <col min="2" max="2" width="30.7109375" style="87" bestFit="1" customWidth="1"/>
    <col min="3" max="3" width="20.140625" style="87" bestFit="1" customWidth="1"/>
    <col min="4" max="4" width="19.85546875" style="87" bestFit="1" customWidth="1"/>
    <col min="5" max="5" width="26" style="87" bestFit="1" customWidth="1"/>
    <col min="6" max="6" width="22.140625" style="87" bestFit="1" customWidth="1"/>
    <col min="7" max="256" width="9.140625" style="87"/>
    <col min="257" max="257" width="39" style="87" customWidth="1"/>
    <col min="258" max="512" width="9.140625" style="87"/>
    <col min="513" max="513" width="39" style="87" customWidth="1"/>
    <col min="514" max="768" width="9.140625" style="87"/>
    <col min="769" max="769" width="39" style="87" customWidth="1"/>
    <col min="770" max="1024" width="9.140625" style="87"/>
    <col min="1025" max="1025" width="39" style="87" customWidth="1"/>
    <col min="1026" max="1280" width="9.140625" style="87"/>
    <col min="1281" max="1281" width="39" style="87" customWidth="1"/>
    <col min="1282" max="1536" width="9.140625" style="87"/>
    <col min="1537" max="1537" width="39" style="87" customWidth="1"/>
    <col min="1538" max="1792" width="9.140625" style="87"/>
    <col min="1793" max="1793" width="39" style="87" customWidth="1"/>
    <col min="1794" max="2048" width="9.140625" style="87"/>
    <col min="2049" max="2049" width="39" style="87" customWidth="1"/>
    <col min="2050" max="2304" width="9.140625" style="87"/>
    <col min="2305" max="2305" width="39" style="87" customWidth="1"/>
    <col min="2306" max="2560" width="9.140625" style="87"/>
    <col min="2561" max="2561" width="39" style="87" customWidth="1"/>
    <col min="2562" max="2816" width="9.140625" style="87"/>
    <col min="2817" max="2817" width="39" style="87" customWidth="1"/>
    <col min="2818" max="3072" width="9.140625" style="87"/>
    <col min="3073" max="3073" width="39" style="87" customWidth="1"/>
    <col min="3074" max="3328" width="9.140625" style="87"/>
    <col min="3329" max="3329" width="39" style="87" customWidth="1"/>
    <col min="3330" max="3584" width="9.140625" style="87"/>
    <col min="3585" max="3585" width="39" style="87" customWidth="1"/>
    <col min="3586" max="3840" width="9.140625" style="87"/>
    <col min="3841" max="3841" width="39" style="87" customWidth="1"/>
    <col min="3842" max="4096" width="9.140625" style="87"/>
    <col min="4097" max="4097" width="39" style="87" customWidth="1"/>
    <col min="4098" max="4352" width="9.140625" style="87"/>
    <col min="4353" max="4353" width="39" style="87" customWidth="1"/>
    <col min="4354" max="4608" width="9.140625" style="87"/>
    <col min="4609" max="4609" width="39" style="87" customWidth="1"/>
    <col min="4610" max="4864" width="9.140625" style="87"/>
    <col min="4865" max="4865" width="39" style="87" customWidth="1"/>
    <col min="4866" max="5120" width="9.140625" style="87"/>
    <col min="5121" max="5121" width="39" style="87" customWidth="1"/>
    <col min="5122" max="5376" width="9.140625" style="87"/>
    <col min="5377" max="5377" width="39" style="87" customWidth="1"/>
    <col min="5378" max="5632" width="9.140625" style="87"/>
    <col min="5633" max="5633" width="39" style="87" customWidth="1"/>
    <col min="5634" max="5888" width="9.140625" style="87"/>
    <col min="5889" max="5889" width="39" style="87" customWidth="1"/>
    <col min="5890" max="6144" width="9.140625" style="87"/>
    <col min="6145" max="6145" width="39" style="87" customWidth="1"/>
    <col min="6146" max="6400" width="9.140625" style="87"/>
    <col min="6401" max="6401" width="39" style="87" customWidth="1"/>
    <col min="6402" max="6656" width="9.140625" style="87"/>
    <col min="6657" max="6657" width="39" style="87" customWidth="1"/>
    <col min="6658" max="6912" width="9.140625" style="87"/>
    <col min="6913" max="6913" width="39" style="87" customWidth="1"/>
    <col min="6914" max="7168" width="9.140625" style="87"/>
    <col min="7169" max="7169" width="39" style="87" customWidth="1"/>
    <col min="7170" max="7424" width="9.140625" style="87"/>
    <col min="7425" max="7425" width="39" style="87" customWidth="1"/>
    <col min="7426" max="7680" width="9.140625" style="87"/>
    <col min="7681" max="7681" width="39" style="87" customWidth="1"/>
    <col min="7682" max="7936" width="9.140625" style="87"/>
    <col min="7937" max="7937" width="39" style="87" customWidth="1"/>
    <col min="7938" max="8192" width="9.140625" style="87"/>
    <col min="8193" max="8193" width="39" style="87" customWidth="1"/>
    <col min="8194" max="8448" width="9.140625" style="87"/>
    <col min="8449" max="8449" width="39" style="87" customWidth="1"/>
    <col min="8450" max="8704" width="9.140625" style="87"/>
    <col min="8705" max="8705" width="39" style="87" customWidth="1"/>
    <col min="8706" max="8960" width="9.140625" style="87"/>
    <col min="8961" max="8961" width="39" style="87" customWidth="1"/>
    <col min="8962" max="9216" width="9.140625" style="87"/>
    <col min="9217" max="9217" width="39" style="87" customWidth="1"/>
    <col min="9218" max="9472" width="9.140625" style="87"/>
    <col min="9473" max="9473" width="39" style="87" customWidth="1"/>
    <col min="9474" max="9728" width="9.140625" style="87"/>
    <col min="9729" max="9729" width="39" style="87" customWidth="1"/>
    <col min="9730" max="9984" width="9.140625" style="87"/>
    <col min="9985" max="9985" width="39" style="87" customWidth="1"/>
    <col min="9986" max="10240" width="9.140625" style="87"/>
    <col min="10241" max="10241" width="39" style="87" customWidth="1"/>
    <col min="10242" max="10496" width="9.140625" style="87"/>
    <col min="10497" max="10497" width="39" style="87" customWidth="1"/>
    <col min="10498" max="10752" width="9.140625" style="87"/>
    <col min="10753" max="10753" width="39" style="87" customWidth="1"/>
    <col min="10754" max="11008" width="9.140625" style="87"/>
    <col min="11009" max="11009" width="39" style="87" customWidth="1"/>
    <col min="11010" max="11264" width="9.140625" style="87"/>
    <col min="11265" max="11265" width="39" style="87" customWidth="1"/>
    <col min="11266" max="11520" width="9.140625" style="87"/>
    <col min="11521" max="11521" width="39" style="87" customWidth="1"/>
    <col min="11522" max="11776" width="9.140625" style="87"/>
    <col min="11777" max="11777" width="39" style="87" customWidth="1"/>
    <col min="11778" max="12032" width="9.140625" style="87"/>
    <col min="12033" max="12033" width="39" style="87" customWidth="1"/>
    <col min="12034" max="12288" width="9.140625" style="87"/>
    <col min="12289" max="12289" width="39" style="87" customWidth="1"/>
    <col min="12290" max="12544" width="9.140625" style="87"/>
    <col min="12545" max="12545" width="39" style="87" customWidth="1"/>
    <col min="12546" max="12800" width="9.140625" style="87"/>
    <col min="12801" max="12801" width="39" style="87" customWidth="1"/>
    <col min="12802" max="13056" width="9.140625" style="87"/>
    <col min="13057" max="13057" width="39" style="87" customWidth="1"/>
    <col min="13058" max="13312" width="9.140625" style="87"/>
    <col min="13313" max="13313" width="39" style="87" customWidth="1"/>
    <col min="13314" max="13568" width="9.140625" style="87"/>
    <col min="13569" max="13569" width="39" style="87" customWidth="1"/>
    <col min="13570" max="13824" width="9.140625" style="87"/>
    <col min="13825" max="13825" width="39" style="87" customWidth="1"/>
    <col min="13826" max="14080" width="9.140625" style="87"/>
    <col min="14081" max="14081" width="39" style="87" customWidth="1"/>
    <col min="14082" max="14336" width="9.140625" style="87"/>
    <col min="14337" max="14337" width="39" style="87" customWidth="1"/>
    <col min="14338" max="14592" width="9.140625" style="87"/>
    <col min="14593" max="14593" width="39" style="87" customWidth="1"/>
    <col min="14594" max="14848" width="9.140625" style="87"/>
    <col min="14849" max="14849" width="39" style="87" customWidth="1"/>
    <col min="14850" max="15104" width="9.140625" style="87"/>
    <col min="15105" max="15105" width="39" style="87" customWidth="1"/>
    <col min="15106" max="15360" width="9.140625" style="87"/>
    <col min="15361" max="15361" width="39" style="87" customWidth="1"/>
    <col min="15362" max="15616" width="9.140625" style="87"/>
    <col min="15617" max="15617" width="39" style="87" customWidth="1"/>
    <col min="15618" max="15872" width="9.140625" style="87"/>
    <col min="15873" max="15873" width="39" style="87" customWidth="1"/>
    <col min="15874" max="16128" width="9.140625" style="87"/>
    <col min="16129" max="16129" width="39" style="87" customWidth="1"/>
    <col min="16130" max="16384" width="9.140625" style="87"/>
  </cols>
  <sheetData>
    <row r="1" spans="1:7" ht="27" customHeight="1">
      <c r="A1" s="646" t="s">
        <v>587</v>
      </c>
      <c r="B1" s="647"/>
      <c r="C1" s="647"/>
      <c r="D1" s="647"/>
      <c r="E1" s="647"/>
      <c r="F1" s="647"/>
    </row>
    <row r="2" spans="1:7">
      <c r="A2" s="635" t="s">
        <v>220</v>
      </c>
      <c r="B2" s="645"/>
      <c r="C2" s="645"/>
      <c r="D2" s="645"/>
      <c r="E2" s="635"/>
      <c r="F2" s="645"/>
    </row>
    <row r="3" spans="1:7">
      <c r="B3" s="648" t="s">
        <v>754</v>
      </c>
      <c r="C3" s="648"/>
      <c r="D3" s="648"/>
      <c r="E3" s="648"/>
      <c r="F3" s="648"/>
    </row>
    <row r="4" spans="1:7" ht="18" customHeight="1">
      <c r="B4" s="215" t="s">
        <v>539</v>
      </c>
      <c r="C4" s="216" t="s">
        <v>254</v>
      </c>
      <c r="D4" s="216" t="s">
        <v>221</v>
      </c>
      <c r="E4" s="216" t="s">
        <v>540</v>
      </c>
      <c r="F4" s="216" t="s">
        <v>255</v>
      </c>
    </row>
    <row r="5" spans="1:7">
      <c r="A5" s="92" t="s">
        <v>222</v>
      </c>
      <c r="B5" s="349">
        <v>369.21</v>
      </c>
      <c r="C5" s="217">
        <v>211.72</v>
      </c>
      <c r="D5" s="217">
        <v>178.4</v>
      </c>
      <c r="E5" s="217">
        <v>33.32</v>
      </c>
      <c r="F5" s="218">
        <v>157.49</v>
      </c>
    </row>
    <row r="6" spans="1:7">
      <c r="A6" s="92" t="s">
        <v>223</v>
      </c>
      <c r="B6" s="350">
        <v>61.5</v>
      </c>
      <c r="C6" s="220">
        <v>36.04</v>
      </c>
      <c r="D6" s="220">
        <v>30.32</v>
      </c>
      <c r="E6" s="220">
        <v>5.72</v>
      </c>
      <c r="F6" s="221">
        <v>25.46</v>
      </c>
      <c r="G6" s="348"/>
    </row>
    <row r="7" spans="1:7">
      <c r="A7" s="92" t="s">
        <v>224</v>
      </c>
      <c r="B7" s="350">
        <v>16.22</v>
      </c>
      <c r="C7" s="220">
        <v>9.48</v>
      </c>
      <c r="D7" s="220">
        <v>7.46</v>
      </c>
      <c r="E7" s="220">
        <v>2.0299999999999998</v>
      </c>
      <c r="F7" s="221">
        <v>6.73</v>
      </c>
      <c r="G7" s="348"/>
    </row>
    <row r="8" spans="1:7">
      <c r="A8" s="92" t="s">
        <v>225</v>
      </c>
      <c r="B8" s="350">
        <v>31.61</v>
      </c>
      <c r="C8" s="220">
        <v>17.7</v>
      </c>
      <c r="D8" s="220">
        <v>15.02</v>
      </c>
      <c r="E8" s="220">
        <v>2.68</v>
      </c>
      <c r="F8" s="221">
        <v>13.9</v>
      </c>
      <c r="G8" s="348"/>
    </row>
    <row r="9" spans="1:7">
      <c r="A9" s="92" t="s">
        <v>226</v>
      </c>
      <c r="B9" s="350">
        <v>102.35</v>
      </c>
      <c r="C9" s="220">
        <v>57.86</v>
      </c>
      <c r="D9" s="220">
        <v>48.94</v>
      </c>
      <c r="E9" s="220">
        <v>8.91</v>
      </c>
      <c r="F9" s="221">
        <v>44.49</v>
      </c>
      <c r="G9" s="348"/>
    </row>
    <row r="10" spans="1:7">
      <c r="A10" s="92" t="s">
        <v>227</v>
      </c>
      <c r="B10" s="350">
        <v>79.05</v>
      </c>
      <c r="C10" s="220">
        <v>48.25</v>
      </c>
      <c r="D10" s="220">
        <v>41.1</v>
      </c>
      <c r="E10" s="220">
        <v>7.15</v>
      </c>
      <c r="F10" s="221">
        <v>30.8</v>
      </c>
      <c r="G10" s="348"/>
    </row>
    <row r="11" spans="1:7">
      <c r="A11" s="92" t="s">
        <v>228</v>
      </c>
      <c r="B11" s="350">
        <v>151.18</v>
      </c>
      <c r="C11" s="220">
        <v>92.38</v>
      </c>
      <c r="D11" s="220">
        <v>78.209999999999994</v>
      </c>
      <c r="E11" s="220">
        <v>14.18</v>
      </c>
      <c r="F11" s="221">
        <v>58.79</v>
      </c>
      <c r="G11" s="348"/>
    </row>
    <row r="12" spans="1:7">
      <c r="A12" s="92" t="s">
        <v>229</v>
      </c>
      <c r="B12" s="350">
        <v>50.61</v>
      </c>
      <c r="C12" s="220">
        <v>30.52</v>
      </c>
      <c r="D12" s="220">
        <v>25.1</v>
      </c>
      <c r="E12" s="220">
        <v>5.42</v>
      </c>
      <c r="F12" s="221">
        <v>20.09</v>
      </c>
      <c r="G12" s="348"/>
    </row>
    <row r="13" spans="1:7">
      <c r="A13" s="93" t="s">
        <v>252</v>
      </c>
      <c r="B13" s="350">
        <v>861.72</v>
      </c>
      <c r="C13" s="222">
        <v>503.96</v>
      </c>
      <c r="D13" s="222">
        <v>424.55</v>
      </c>
      <c r="E13" s="222">
        <v>79.41</v>
      </c>
      <c r="F13" s="223">
        <v>357.76</v>
      </c>
      <c r="G13" s="348"/>
    </row>
    <row r="14" spans="1:7">
      <c r="A14" s="94" t="s">
        <v>253</v>
      </c>
      <c r="B14" s="351">
        <v>1985.8</v>
      </c>
      <c r="C14" s="224">
        <v>1178.8800000000001</v>
      </c>
      <c r="D14" s="225">
        <v>999.06</v>
      </c>
      <c r="E14" s="225">
        <v>179.82</v>
      </c>
      <c r="F14" s="226">
        <v>806.92</v>
      </c>
      <c r="G14" s="348"/>
    </row>
    <row r="15" spans="1:7">
      <c r="B15" s="91"/>
      <c r="C15" s="91"/>
      <c r="D15" s="91"/>
      <c r="E15" s="91"/>
      <c r="F15" s="91"/>
    </row>
    <row r="16" spans="1:7">
      <c r="A16" s="638" t="s">
        <v>212</v>
      </c>
      <c r="B16" s="649"/>
      <c r="C16" s="649"/>
      <c r="D16" s="649"/>
      <c r="E16" s="649"/>
      <c r="F16" s="649"/>
    </row>
    <row r="17" spans="1:6">
      <c r="A17" s="87" t="s">
        <v>163</v>
      </c>
    </row>
    <row r="18" spans="1:6">
      <c r="A18" s="638" t="s">
        <v>230</v>
      </c>
      <c r="B18" s="649"/>
      <c r="C18" s="649"/>
      <c r="D18" s="649"/>
      <c r="E18" s="649"/>
      <c r="F18" s="649"/>
    </row>
    <row r="19" spans="1:6">
      <c r="A19" s="638" t="s">
        <v>231</v>
      </c>
      <c r="B19" s="649"/>
      <c r="C19" s="649"/>
      <c r="D19" s="649"/>
      <c r="E19" s="649"/>
      <c r="F19" s="649"/>
    </row>
    <row r="20" spans="1:6">
      <c r="A20" s="638" t="s">
        <v>232</v>
      </c>
      <c r="B20" s="649"/>
      <c r="C20" s="649"/>
      <c r="D20" s="649"/>
      <c r="E20" s="649"/>
      <c r="F20" s="649"/>
    </row>
    <row r="21" spans="1:6">
      <c r="A21" s="638" t="s">
        <v>233</v>
      </c>
      <c r="B21" s="649"/>
      <c r="C21" s="649"/>
      <c r="D21" s="649"/>
      <c r="E21" s="649"/>
      <c r="F21" s="649"/>
    </row>
    <row r="22" spans="1:6">
      <c r="A22" s="638" t="s">
        <v>234</v>
      </c>
      <c r="B22" s="649"/>
      <c r="C22" s="649"/>
      <c r="D22" s="649"/>
      <c r="E22" s="649"/>
      <c r="F22" s="649"/>
    </row>
    <row r="23" spans="1:6">
      <c r="A23" s="638" t="s">
        <v>235</v>
      </c>
      <c r="B23" s="649"/>
      <c r="C23" s="649"/>
      <c r="D23" s="649"/>
      <c r="E23" s="649"/>
      <c r="F23" s="649"/>
    </row>
    <row r="24" spans="1:6">
      <c r="A24" s="638" t="s">
        <v>236</v>
      </c>
      <c r="B24" s="649"/>
      <c r="C24" s="649"/>
      <c r="D24" s="649"/>
      <c r="E24" s="649"/>
      <c r="F24" s="649"/>
    </row>
    <row r="25" spans="1:6">
      <c r="A25" s="638" t="s">
        <v>237</v>
      </c>
      <c r="B25" s="649"/>
      <c r="C25" s="649"/>
      <c r="D25" s="649"/>
      <c r="E25" s="649"/>
      <c r="F25" s="649"/>
    </row>
    <row r="26" spans="1:6">
      <c r="A26" s="638" t="s">
        <v>238</v>
      </c>
      <c r="B26" s="649"/>
      <c r="C26" s="649"/>
      <c r="D26" s="649"/>
      <c r="E26" s="649"/>
      <c r="F26" s="649"/>
    </row>
    <row r="27" spans="1:6">
      <c r="A27" s="638" t="s">
        <v>239</v>
      </c>
      <c r="B27" s="649"/>
      <c r="C27" s="649"/>
      <c r="D27" s="649"/>
      <c r="E27" s="649"/>
      <c r="F27" s="649"/>
    </row>
    <row r="28" spans="1:6">
      <c r="A28" s="638" t="s">
        <v>240</v>
      </c>
      <c r="B28" s="649"/>
      <c r="C28" s="649"/>
      <c r="D28" s="649"/>
      <c r="E28" s="649"/>
      <c r="F28" s="649"/>
    </row>
    <row r="29" spans="1:6">
      <c r="A29" s="638" t="s">
        <v>241</v>
      </c>
      <c r="B29" s="649"/>
      <c r="C29" s="649"/>
      <c r="D29" s="649"/>
      <c r="E29" s="649"/>
      <c r="F29" s="649"/>
    </row>
    <row r="30" spans="1:6">
      <c r="A30" s="638" t="s">
        <v>242</v>
      </c>
      <c r="B30" s="649"/>
      <c r="C30" s="649"/>
      <c r="D30" s="649"/>
      <c r="E30" s="649"/>
      <c r="F30" s="649"/>
    </row>
    <row r="31" spans="1:6">
      <c r="A31" s="638" t="s">
        <v>243</v>
      </c>
      <c r="B31" s="649"/>
      <c r="C31" s="649"/>
      <c r="D31" s="649"/>
      <c r="E31" s="649"/>
      <c r="F31" s="649"/>
    </row>
    <row r="32" spans="1:6">
      <c r="A32" s="638" t="s">
        <v>244</v>
      </c>
      <c r="B32" s="649"/>
      <c r="C32" s="649"/>
      <c r="D32" s="649"/>
      <c r="E32" s="649"/>
      <c r="F32" s="649"/>
    </row>
    <row r="33" spans="1:6">
      <c r="A33" s="638" t="s">
        <v>245</v>
      </c>
      <c r="B33" s="649"/>
      <c r="C33" s="649"/>
      <c r="D33" s="649"/>
      <c r="E33" s="649"/>
      <c r="F33" s="649"/>
    </row>
    <row r="34" spans="1:6">
      <c r="A34" s="638" t="s">
        <v>246</v>
      </c>
      <c r="B34" s="649"/>
      <c r="C34" s="649"/>
      <c r="D34" s="649"/>
      <c r="E34" s="649"/>
      <c r="F34" s="649"/>
    </row>
    <row r="35" spans="1:6">
      <c r="A35" s="87" t="s">
        <v>163</v>
      </c>
    </row>
    <row r="36" spans="1:6">
      <c r="A36" s="8" t="s">
        <v>256</v>
      </c>
      <c r="B36" s="95"/>
      <c r="C36" s="95"/>
      <c r="D36" s="95"/>
      <c r="E36" s="95"/>
      <c r="F36" s="95"/>
    </row>
    <row r="37" spans="1:6">
      <c r="A37" s="8" t="s">
        <v>41</v>
      </c>
    </row>
    <row r="39" spans="1:6">
      <c r="A39" s="638"/>
      <c r="B39" s="649"/>
      <c r="C39" s="649"/>
      <c r="D39" s="649"/>
      <c r="E39" s="649"/>
      <c r="F39" s="649"/>
    </row>
    <row r="40" spans="1:6">
      <c r="A40" s="638"/>
      <c r="B40" s="649"/>
      <c r="C40" s="649"/>
      <c r="D40" s="649"/>
      <c r="E40" s="649"/>
      <c r="F40" s="649"/>
    </row>
    <row r="41" spans="1:6">
      <c r="A41" s="638"/>
      <c r="B41" s="649"/>
      <c r="C41" s="649"/>
      <c r="D41" s="649"/>
      <c r="E41" s="649"/>
      <c r="F41" s="649"/>
    </row>
  </sheetData>
  <sheetProtection algorithmName="SHA-512" hashValue="cjVKG5nVfWcys+v5SO00PNU1C6sGIgsi6ZmcaxWa9ne7fMLgfqEj1RP30zAQZTnxgcNjEt3sTAiwSXotqnYvjA==" saltValue="8quYvdTcXiOZ97XmoKhuNA=="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I10" sqref="I10"/>
    </sheetView>
  </sheetViews>
  <sheetFormatPr baseColWidth="10" defaultColWidth="9.140625" defaultRowHeight="12.75"/>
  <cols>
    <col min="1" max="1" width="39" style="87" customWidth="1"/>
    <col min="2" max="2" width="19.42578125" style="87" bestFit="1" customWidth="1"/>
    <col min="3" max="3" width="18.42578125" style="87" bestFit="1" customWidth="1"/>
    <col min="4" max="4" width="15.140625" style="87" bestFit="1" customWidth="1"/>
    <col min="5" max="256" width="9.140625" style="87"/>
    <col min="257" max="257" width="39" style="87" customWidth="1"/>
    <col min="258" max="512" width="9.140625" style="87"/>
    <col min="513" max="513" width="39" style="87" customWidth="1"/>
    <col min="514" max="768" width="9.140625" style="87"/>
    <col min="769" max="769" width="39" style="87" customWidth="1"/>
    <col min="770" max="1024" width="9.140625" style="87"/>
    <col min="1025" max="1025" width="39" style="87" customWidth="1"/>
    <col min="1026" max="1280" width="9.140625" style="87"/>
    <col min="1281" max="1281" width="39" style="87" customWidth="1"/>
    <col min="1282" max="1536" width="9.140625" style="87"/>
    <col min="1537" max="1537" width="39" style="87" customWidth="1"/>
    <col min="1538" max="1792" width="9.140625" style="87"/>
    <col min="1793" max="1793" width="39" style="87" customWidth="1"/>
    <col min="1794" max="2048" width="9.140625" style="87"/>
    <col min="2049" max="2049" width="39" style="87" customWidth="1"/>
    <col min="2050" max="2304" width="9.140625" style="87"/>
    <col min="2305" max="2305" width="39" style="87" customWidth="1"/>
    <col min="2306" max="2560" width="9.140625" style="87"/>
    <col min="2561" max="2561" width="39" style="87" customWidth="1"/>
    <col min="2562" max="2816" width="9.140625" style="87"/>
    <col min="2817" max="2817" width="39" style="87" customWidth="1"/>
    <col min="2818" max="3072" width="9.140625" style="87"/>
    <col min="3073" max="3073" width="39" style="87" customWidth="1"/>
    <col min="3074" max="3328" width="9.140625" style="87"/>
    <col min="3329" max="3329" width="39" style="87" customWidth="1"/>
    <col min="3330" max="3584" width="9.140625" style="87"/>
    <col min="3585" max="3585" width="39" style="87" customWidth="1"/>
    <col min="3586" max="3840" width="9.140625" style="87"/>
    <col min="3841" max="3841" width="39" style="87" customWidth="1"/>
    <col min="3842" max="4096" width="9.140625" style="87"/>
    <col min="4097" max="4097" width="39" style="87" customWidth="1"/>
    <col min="4098" max="4352" width="9.140625" style="87"/>
    <col min="4353" max="4353" width="39" style="87" customWidth="1"/>
    <col min="4354" max="4608" width="9.140625" style="87"/>
    <col min="4609" max="4609" width="39" style="87" customWidth="1"/>
    <col min="4610" max="4864" width="9.140625" style="87"/>
    <col min="4865" max="4865" width="39" style="87" customWidth="1"/>
    <col min="4866" max="5120" width="9.140625" style="87"/>
    <col min="5121" max="5121" width="39" style="87" customWidth="1"/>
    <col min="5122" max="5376" width="9.140625" style="87"/>
    <col min="5377" max="5377" width="39" style="87" customWidth="1"/>
    <col min="5378" max="5632" width="9.140625" style="87"/>
    <col min="5633" max="5633" width="39" style="87" customWidth="1"/>
    <col min="5634" max="5888" width="9.140625" style="87"/>
    <col min="5889" max="5889" width="39" style="87" customWidth="1"/>
    <col min="5890" max="6144" width="9.140625" style="87"/>
    <col min="6145" max="6145" width="39" style="87" customWidth="1"/>
    <col min="6146" max="6400" width="9.140625" style="87"/>
    <col min="6401" max="6401" width="39" style="87" customWidth="1"/>
    <col min="6402" max="6656" width="9.140625" style="87"/>
    <col min="6657" max="6657" width="39" style="87" customWidth="1"/>
    <col min="6658" max="6912" width="9.140625" style="87"/>
    <col min="6913" max="6913" width="39" style="87" customWidth="1"/>
    <col min="6914" max="7168" width="9.140625" style="87"/>
    <col min="7169" max="7169" width="39" style="87" customWidth="1"/>
    <col min="7170" max="7424" width="9.140625" style="87"/>
    <col min="7425" max="7425" width="39" style="87" customWidth="1"/>
    <col min="7426" max="7680" width="9.140625" style="87"/>
    <col min="7681" max="7681" width="39" style="87" customWidth="1"/>
    <col min="7682" max="7936" width="9.140625" style="87"/>
    <col min="7937" max="7937" width="39" style="87" customWidth="1"/>
    <col min="7938" max="8192" width="9.140625" style="87"/>
    <col min="8193" max="8193" width="39" style="87" customWidth="1"/>
    <col min="8194" max="8448" width="9.140625" style="87"/>
    <col min="8449" max="8449" width="39" style="87" customWidth="1"/>
    <col min="8450" max="8704" width="9.140625" style="87"/>
    <col min="8705" max="8705" width="39" style="87" customWidth="1"/>
    <col min="8706" max="8960" width="9.140625" style="87"/>
    <col min="8961" max="8961" width="39" style="87" customWidth="1"/>
    <col min="8962" max="9216" width="9.140625" style="87"/>
    <col min="9217" max="9217" width="39" style="87" customWidth="1"/>
    <col min="9218" max="9472" width="9.140625" style="87"/>
    <col min="9473" max="9473" width="39" style="87" customWidth="1"/>
    <col min="9474" max="9728" width="9.140625" style="87"/>
    <col min="9729" max="9729" width="39" style="87" customWidth="1"/>
    <col min="9730" max="9984" width="9.140625" style="87"/>
    <col min="9985" max="9985" width="39" style="87" customWidth="1"/>
    <col min="9986" max="10240" width="9.140625" style="87"/>
    <col min="10241" max="10241" width="39" style="87" customWidth="1"/>
    <col min="10242" max="10496" width="9.140625" style="87"/>
    <col min="10497" max="10497" width="39" style="87" customWidth="1"/>
    <col min="10498" max="10752" width="9.140625" style="87"/>
    <col min="10753" max="10753" width="39" style="87" customWidth="1"/>
    <col min="10754" max="11008" width="9.140625" style="87"/>
    <col min="11009" max="11009" width="39" style="87" customWidth="1"/>
    <col min="11010" max="11264" width="9.140625" style="87"/>
    <col min="11265" max="11265" width="39" style="87" customWidth="1"/>
    <col min="11266" max="11520" width="9.140625" style="87"/>
    <col min="11521" max="11521" width="39" style="87" customWidth="1"/>
    <col min="11522" max="11776" width="9.140625" style="87"/>
    <col min="11777" max="11777" width="39" style="87" customWidth="1"/>
    <col min="11778" max="12032" width="9.140625" style="87"/>
    <col min="12033" max="12033" width="39" style="87" customWidth="1"/>
    <col min="12034" max="12288" width="9.140625" style="87"/>
    <col min="12289" max="12289" width="39" style="87" customWidth="1"/>
    <col min="12290" max="12544" width="9.140625" style="87"/>
    <col min="12545" max="12545" width="39" style="87" customWidth="1"/>
    <col min="12546" max="12800" width="9.140625" style="87"/>
    <col min="12801" max="12801" width="39" style="87" customWidth="1"/>
    <col min="12802" max="13056" width="9.140625" style="87"/>
    <col min="13057" max="13057" width="39" style="87" customWidth="1"/>
    <col min="13058" max="13312" width="9.140625" style="87"/>
    <col min="13313" max="13313" width="39" style="87" customWidth="1"/>
    <col min="13314" max="13568" width="9.140625" style="87"/>
    <col min="13569" max="13569" width="39" style="87" customWidth="1"/>
    <col min="13570" max="13824" width="9.140625" style="87"/>
    <col min="13825" max="13825" width="39" style="87" customWidth="1"/>
    <col min="13826" max="14080" width="9.140625" style="87"/>
    <col min="14081" max="14081" width="39" style="87" customWidth="1"/>
    <col min="14082" max="14336" width="9.140625" style="87"/>
    <col min="14337" max="14337" width="39" style="87" customWidth="1"/>
    <col min="14338" max="14592" width="9.140625" style="87"/>
    <col min="14593" max="14593" width="39" style="87" customWidth="1"/>
    <col min="14594" max="14848" width="9.140625" style="87"/>
    <col min="14849" max="14849" width="39" style="87" customWidth="1"/>
    <col min="14850" max="15104" width="9.140625" style="87"/>
    <col min="15105" max="15105" width="39" style="87" customWidth="1"/>
    <col min="15106" max="15360" width="9.140625" style="87"/>
    <col min="15361" max="15361" width="39" style="87" customWidth="1"/>
    <col min="15362" max="15616" width="9.140625" style="87"/>
    <col min="15617" max="15617" width="39" style="87" customWidth="1"/>
    <col min="15618" max="15872" width="9.140625" style="87"/>
    <col min="15873" max="15873" width="39" style="87" customWidth="1"/>
    <col min="15874" max="16128" width="9.140625" style="87"/>
    <col min="16129" max="16129" width="39" style="87" customWidth="1"/>
    <col min="16130" max="16384" width="9.140625" style="87"/>
  </cols>
  <sheetData>
    <row r="1" spans="1:4" ht="26.25" customHeight="1">
      <c r="A1" s="646" t="s">
        <v>251</v>
      </c>
      <c r="B1" s="647"/>
      <c r="C1" s="647"/>
      <c r="D1" s="647"/>
    </row>
    <row r="2" spans="1:4">
      <c r="A2" s="635" t="s">
        <v>247</v>
      </c>
      <c r="B2" s="645"/>
      <c r="C2" s="645"/>
      <c r="D2" s="645"/>
    </row>
    <row r="3" spans="1:4">
      <c r="B3" s="648" t="s">
        <v>754</v>
      </c>
      <c r="C3" s="648"/>
      <c r="D3" s="648"/>
    </row>
    <row r="4" spans="1:4" ht="16.5" customHeight="1">
      <c r="B4" s="216" t="s">
        <v>248</v>
      </c>
      <c r="C4" s="216" t="s">
        <v>249</v>
      </c>
      <c r="D4" s="216" t="s">
        <v>250</v>
      </c>
    </row>
    <row r="5" spans="1:4">
      <c r="A5" s="92" t="s">
        <v>222</v>
      </c>
      <c r="B5" s="227">
        <v>57.35</v>
      </c>
      <c r="C5" s="217">
        <v>48.32</v>
      </c>
      <c r="D5" s="218">
        <v>15.74</v>
      </c>
    </row>
    <row r="6" spans="1:4">
      <c r="A6" s="92" t="s">
        <v>223</v>
      </c>
      <c r="B6" s="228">
        <v>58.61</v>
      </c>
      <c r="C6" s="220">
        <v>49.3</v>
      </c>
      <c r="D6" s="221">
        <v>15.87</v>
      </c>
    </row>
    <row r="7" spans="1:4">
      <c r="A7" s="92" t="s">
        <v>224</v>
      </c>
      <c r="B7" s="228">
        <v>58.49</v>
      </c>
      <c r="C7" s="220">
        <v>46</v>
      </c>
      <c r="D7" s="221">
        <v>21.35</v>
      </c>
    </row>
    <row r="8" spans="1:4">
      <c r="A8" s="92" t="s">
        <v>225</v>
      </c>
      <c r="B8" s="228">
        <v>56.01</v>
      </c>
      <c r="C8" s="220">
        <v>47.52</v>
      </c>
      <c r="D8" s="221">
        <v>15.16</v>
      </c>
    </row>
    <row r="9" spans="1:4">
      <c r="A9" s="92" t="s">
        <v>226</v>
      </c>
      <c r="B9" s="228">
        <v>56.53</v>
      </c>
      <c r="C9" s="220">
        <v>47.82</v>
      </c>
      <c r="D9" s="221">
        <v>15.4</v>
      </c>
    </row>
    <row r="10" spans="1:4">
      <c r="A10" s="92" t="s">
        <v>227</v>
      </c>
      <c r="B10" s="228">
        <v>61.04</v>
      </c>
      <c r="C10" s="220">
        <v>52</v>
      </c>
      <c r="D10" s="221">
        <v>14.82</v>
      </c>
    </row>
    <row r="11" spans="1:4">
      <c r="A11" s="92" t="s">
        <v>228</v>
      </c>
      <c r="B11" s="228">
        <v>61.11</v>
      </c>
      <c r="C11" s="220">
        <v>51.73</v>
      </c>
      <c r="D11" s="221">
        <v>15.34</v>
      </c>
    </row>
    <row r="12" spans="1:4">
      <c r="A12" s="92" t="s">
        <v>229</v>
      </c>
      <c r="B12" s="228">
        <v>60.3</v>
      </c>
      <c r="C12" s="220">
        <v>49.59</v>
      </c>
      <c r="D12" s="221">
        <v>17.760000000000002</v>
      </c>
    </row>
    <row r="13" spans="1:4">
      <c r="A13" s="93" t="s">
        <v>252</v>
      </c>
      <c r="B13" s="219">
        <v>58.48</v>
      </c>
      <c r="C13" s="222">
        <v>49.27</v>
      </c>
      <c r="D13" s="223">
        <v>15.76</v>
      </c>
    </row>
    <row r="14" spans="1:4">
      <c r="A14" s="94" t="s">
        <v>253</v>
      </c>
      <c r="B14" s="229">
        <v>59.37</v>
      </c>
      <c r="C14" s="225">
        <v>50.31</v>
      </c>
      <c r="D14" s="226">
        <v>15.25</v>
      </c>
    </row>
    <row r="16" spans="1:4">
      <c r="A16" s="638" t="s">
        <v>212</v>
      </c>
      <c r="B16" s="649"/>
      <c r="C16" s="649"/>
      <c r="D16" s="649"/>
    </row>
    <row r="17" spans="1:4">
      <c r="A17" s="638" t="s">
        <v>230</v>
      </c>
      <c r="B17" s="649"/>
      <c r="C17" s="649"/>
      <c r="D17" s="649"/>
    </row>
    <row r="18" spans="1:4">
      <c r="A18" s="638" t="s">
        <v>231</v>
      </c>
      <c r="B18" s="649"/>
      <c r="C18" s="649"/>
      <c r="D18" s="649"/>
    </row>
    <row r="19" spans="1:4">
      <c r="A19" s="638" t="s">
        <v>232</v>
      </c>
      <c r="B19" s="649"/>
      <c r="C19" s="649"/>
      <c r="D19" s="649"/>
    </row>
    <row r="20" spans="1:4">
      <c r="A20" s="638" t="s">
        <v>233</v>
      </c>
      <c r="B20" s="649"/>
      <c r="C20" s="649"/>
      <c r="D20" s="649"/>
    </row>
    <row r="21" spans="1:4">
      <c r="A21" s="638" t="s">
        <v>234</v>
      </c>
      <c r="B21" s="649"/>
      <c r="C21" s="649"/>
      <c r="D21" s="649"/>
    </row>
    <row r="22" spans="1:4">
      <c r="A22" s="638" t="s">
        <v>235</v>
      </c>
      <c r="B22" s="649"/>
      <c r="C22" s="649"/>
      <c r="D22" s="649"/>
    </row>
    <row r="23" spans="1:4">
      <c r="A23" s="638" t="s">
        <v>236</v>
      </c>
      <c r="B23" s="649"/>
      <c r="C23" s="649"/>
      <c r="D23" s="649"/>
    </row>
    <row r="24" spans="1:4">
      <c r="A24" s="638" t="s">
        <v>237</v>
      </c>
      <c r="B24" s="649"/>
      <c r="C24" s="649"/>
      <c r="D24" s="649"/>
    </row>
    <row r="25" spans="1:4">
      <c r="A25" s="638" t="s">
        <v>238</v>
      </c>
      <c r="B25" s="649"/>
      <c r="C25" s="649"/>
      <c r="D25" s="649"/>
    </row>
    <row r="26" spans="1:4">
      <c r="A26" s="638" t="s">
        <v>239</v>
      </c>
      <c r="B26" s="649"/>
      <c r="C26" s="649"/>
      <c r="D26" s="649"/>
    </row>
    <row r="27" spans="1:4">
      <c r="A27" s="638" t="s">
        <v>240</v>
      </c>
      <c r="B27" s="649"/>
      <c r="C27" s="649"/>
      <c r="D27" s="649"/>
    </row>
    <row r="28" spans="1:4">
      <c r="A28" s="638" t="s">
        <v>241</v>
      </c>
      <c r="B28" s="649"/>
      <c r="C28" s="649"/>
      <c r="D28" s="649"/>
    </row>
    <row r="29" spans="1:4">
      <c r="A29" s="638" t="s">
        <v>242</v>
      </c>
      <c r="B29" s="649"/>
      <c r="C29" s="649"/>
      <c r="D29" s="649"/>
    </row>
    <row r="30" spans="1:4">
      <c r="A30" s="638" t="s">
        <v>243</v>
      </c>
      <c r="B30" s="649"/>
      <c r="C30" s="649"/>
      <c r="D30" s="649"/>
    </row>
    <row r="31" spans="1:4">
      <c r="A31" s="638" t="s">
        <v>244</v>
      </c>
      <c r="B31" s="649"/>
      <c r="C31" s="649"/>
      <c r="D31" s="649"/>
    </row>
    <row r="32" spans="1:4">
      <c r="A32" s="638" t="s">
        <v>245</v>
      </c>
      <c r="B32" s="649"/>
      <c r="C32" s="649"/>
      <c r="D32" s="649"/>
    </row>
    <row r="33" spans="1:4">
      <c r="A33" s="638" t="s">
        <v>246</v>
      </c>
      <c r="B33" s="649"/>
      <c r="C33" s="649"/>
      <c r="D33" s="649"/>
    </row>
    <row r="34" spans="1:4">
      <c r="A34" s="87" t="s">
        <v>163</v>
      </c>
    </row>
    <row r="35" spans="1:4">
      <c r="A35" s="8" t="s">
        <v>256</v>
      </c>
    </row>
    <row r="36" spans="1:4">
      <c r="A36" s="8" t="s">
        <v>41</v>
      </c>
      <c r="B36" s="96"/>
      <c r="C36" s="96"/>
      <c r="D36" s="96"/>
    </row>
    <row r="38" spans="1:4">
      <c r="A38" s="638"/>
      <c r="B38" s="649"/>
      <c r="C38" s="649"/>
      <c r="D38" s="649"/>
    </row>
    <row r="41" spans="1:4">
      <c r="A41" s="638"/>
      <c r="B41" s="649"/>
      <c r="C41" s="649"/>
      <c r="D41" s="649"/>
    </row>
    <row r="42" spans="1:4">
      <c r="A42" s="638"/>
      <c r="B42" s="649"/>
      <c r="C42" s="649"/>
      <c r="D42" s="649"/>
    </row>
    <row r="43" spans="1:4">
      <c r="A43" s="638"/>
      <c r="B43" s="649"/>
      <c r="C43" s="649"/>
      <c r="D43" s="649"/>
    </row>
  </sheetData>
  <sheetProtection algorithmName="SHA-512" hashValue="396Sl77ELTQpqntSNwbm96cpX9PLs/p+4sTxEr4qX/SDTmoBLmWeuuS8Qd+Rlb5+uOsbZxvD8gtRQTc2WdyyRg==" saltValue="zmyj3WlmTJKDYLZndgomIQ=="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zoomScale="80" zoomScaleNormal="80" workbookViewId="0">
      <selection activeCell="G45" sqref="G4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78" t="s">
        <v>390</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row>
    <row r="2" spans="1:51" ht="63">
      <c r="A2" s="1">
        <v>2013</v>
      </c>
      <c r="B2" s="2" t="s">
        <v>32</v>
      </c>
      <c r="C2" s="2" t="s">
        <v>33</v>
      </c>
      <c r="D2" s="2" t="s">
        <v>34</v>
      </c>
      <c r="E2" s="2" t="s">
        <v>35</v>
      </c>
      <c r="F2" s="1">
        <v>2014</v>
      </c>
      <c r="G2" s="2" t="s">
        <v>32</v>
      </c>
      <c r="H2" s="2" t="s">
        <v>33</v>
      </c>
      <c r="I2" s="2" t="s">
        <v>34</v>
      </c>
      <c r="J2" s="2" t="s">
        <v>35</v>
      </c>
      <c r="K2" s="1">
        <v>2015</v>
      </c>
      <c r="L2" s="2" t="s">
        <v>32</v>
      </c>
      <c r="M2" s="2" t="s">
        <v>33</v>
      </c>
      <c r="N2" s="2" t="s">
        <v>34</v>
      </c>
      <c r="O2" s="2" t="s">
        <v>35</v>
      </c>
      <c r="P2" s="1">
        <v>2016</v>
      </c>
      <c r="Q2" s="2" t="s">
        <v>32</v>
      </c>
      <c r="R2" s="2" t="s">
        <v>33</v>
      </c>
      <c r="S2" s="2" t="s">
        <v>34</v>
      </c>
      <c r="T2" s="2" t="s">
        <v>35</v>
      </c>
      <c r="U2" s="1">
        <v>2017</v>
      </c>
      <c r="V2" s="2" t="s">
        <v>32</v>
      </c>
      <c r="W2" s="2" t="s">
        <v>33</v>
      </c>
      <c r="X2" s="2" t="s">
        <v>34</v>
      </c>
      <c r="Y2" s="2" t="s">
        <v>35</v>
      </c>
      <c r="Z2" s="1">
        <v>2018</v>
      </c>
      <c r="AA2" s="2" t="s">
        <v>32</v>
      </c>
      <c r="AB2" s="2" t="s">
        <v>33</v>
      </c>
      <c r="AC2" s="2" t="s">
        <v>34</v>
      </c>
      <c r="AD2" s="2" t="s">
        <v>35</v>
      </c>
      <c r="AE2" s="1">
        <v>2019</v>
      </c>
      <c r="AF2" s="2" t="s">
        <v>32</v>
      </c>
      <c r="AG2" s="2" t="s">
        <v>33</v>
      </c>
      <c r="AH2" s="2" t="s">
        <v>34</v>
      </c>
      <c r="AI2" s="2" t="s">
        <v>35</v>
      </c>
      <c r="AJ2" s="1">
        <v>2020</v>
      </c>
      <c r="AK2" s="2" t="s">
        <v>32</v>
      </c>
      <c r="AL2" s="2" t="s">
        <v>33</v>
      </c>
      <c r="AM2" s="2" t="s">
        <v>34</v>
      </c>
      <c r="AN2" s="2" t="s">
        <v>35</v>
      </c>
      <c r="AO2" s="1">
        <v>2021</v>
      </c>
      <c r="AP2" s="2" t="s">
        <v>32</v>
      </c>
      <c r="AQ2" s="2" t="s">
        <v>33</v>
      </c>
      <c r="AR2" s="2" t="s">
        <v>34</v>
      </c>
      <c r="AS2" s="2" t="s">
        <v>35</v>
      </c>
      <c r="AT2" s="1">
        <v>2022</v>
      </c>
      <c r="AU2" s="2" t="s">
        <v>32</v>
      </c>
      <c r="AV2" s="2" t="s">
        <v>33</v>
      </c>
      <c r="AW2" s="2" t="s">
        <v>34</v>
      </c>
      <c r="AX2" s="2" t="s">
        <v>35</v>
      </c>
    </row>
    <row r="3" spans="1:51">
      <c r="A3" s="3" t="s">
        <v>1</v>
      </c>
      <c r="B3" s="470">
        <v>49387</v>
      </c>
      <c r="C3" s="470">
        <v>2493</v>
      </c>
      <c r="D3" s="471">
        <v>5.32</v>
      </c>
      <c r="E3" s="471">
        <v>2.33</v>
      </c>
      <c r="F3" s="3" t="s">
        <v>1</v>
      </c>
      <c r="G3" s="468">
        <v>46667</v>
      </c>
      <c r="H3" s="468">
        <v>-2720</v>
      </c>
      <c r="I3" s="413">
        <v>-5.51</v>
      </c>
      <c r="J3" s="413">
        <v>2.2200000000000002</v>
      </c>
      <c r="K3" s="3" t="s">
        <v>1</v>
      </c>
      <c r="L3" s="468">
        <v>45405</v>
      </c>
      <c r="M3" s="468">
        <v>-1262</v>
      </c>
      <c r="N3" s="413">
        <v>-2.7</v>
      </c>
      <c r="O3" s="413">
        <v>2.16</v>
      </c>
      <c r="P3" s="3" t="s">
        <v>1</v>
      </c>
      <c r="Q3" s="468">
        <v>47316</v>
      </c>
      <c r="R3" s="468">
        <v>1911</v>
      </c>
      <c r="S3" s="413">
        <v>4.21</v>
      </c>
      <c r="T3" s="413">
        <v>2.25</v>
      </c>
      <c r="U3" s="3" t="s">
        <v>1</v>
      </c>
      <c r="V3" s="468">
        <v>46833</v>
      </c>
      <c r="W3" s="468">
        <v>-483</v>
      </c>
      <c r="X3" s="413">
        <v>-1.02</v>
      </c>
      <c r="Y3" s="413">
        <v>2.2200000000000002</v>
      </c>
      <c r="Z3" s="3" t="s">
        <v>1</v>
      </c>
      <c r="AA3" s="468">
        <v>47280</v>
      </c>
      <c r="AB3" s="468">
        <v>447</v>
      </c>
      <c r="AC3" s="413">
        <v>0.95</v>
      </c>
      <c r="AD3" s="413">
        <v>2.2200000000000002</v>
      </c>
      <c r="AE3" s="3" t="s">
        <v>1</v>
      </c>
      <c r="AF3" s="468">
        <v>47869</v>
      </c>
      <c r="AG3" s="468">
        <v>589</v>
      </c>
      <c r="AH3" s="413">
        <v>1.25</v>
      </c>
      <c r="AI3" s="413">
        <v>2.2200000000000002</v>
      </c>
      <c r="AJ3" s="3" t="s">
        <v>1</v>
      </c>
      <c r="AK3" s="468">
        <v>49030</v>
      </c>
      <c r="AL3" s="468">
        <v>1161</v>
      </c>
      <c r="AM3" s="413">
        <v>2.4300000000000002</v>
      </c>
      <c r="AN3" s="413">
        <v>2.25</v>
      </c>
      <c r="AO3" s="3" t="s">
        <v>1</v>
      </c>
      <c r="AP3" s="468">
        <v>48733</v>
      </c>
      <c r="AQ3" s="468">
        <v>-297</v>
      </c>
      <c r="AR3" s="413">
        <v>-0.61</v>
      </c>
      <c r="AS3" s="413">
        <v>2.2400000000000002</v>
      </c>
      <c r="AT3" s="3" t="s">
        <v>1</v>
      </c>
      <c r="AU3" s="468">
        <v>49270</v>
      </c>
      <c r="AV3" s="468">
        <v>537</v>
      </c>
      <c r="AW3" s="413">
        <v>1.1000000000000001</v>
      </c>
      <c r="AX3" s="413">
        <v>2.2599999999999998</v>
      </c>
      <c r="AY3" s="413"/>
    </row>
    <row r="4" spans="1:51">
      <c r="A4" s="3" t="s">
        <v>2</v>
      </c>
      <c r="B4" s="470">
        <v>5497</v>
      </c>
      <c r="C4" s="470">
        <v>-10</v>
      </c>
      <c r="D4" s="471">
        <v>-0.18</v>
      </c>
      <c r="E4" s="471">
        <v>0.26</v>
      </c>
      <c r="F4" s="3" t="s">
        <v>2</v>
      </c>
      <c r="G4" s="468">
        <v>5464</v>
      </c>
      <c r="H4" s="468">
        <v>-33</v>
      </c>
      <c r="I4" s="413">
        <v>-0.6</v>
      </c>
      <c r="J4" s="413">
        <v>0.26</v>
      </c>
      <c r="K4" s="3" t="s">
        <v>2</v>
      </c>
      <c r="L4" s="468">
        <v>5499</v>
      </c>
      <c r="M4" s="468">
        <v>35</v>
      </c>
      <c r="N4" s="413">
        <v>0.64</v>
      </c>
      <c r="O4" s="413">
        <v>0.26</v>
      </c>
      <c r="P4" s="3" t="s">
        <v>2</v>
      </c>
      <c r="Q4" s="468">
        <v>5458</v>
      </c>
      <c r="R4" s="468">
        <v>-41</v>
      </c>
      <c r="S4" s="413">
        <v>-0.75</v>
      </c>
      <c r="T4" s="413">
        <v>0.26</v>
      </c>
      <c r="U4" s="3" t="s">
        <v>2</v>
      </c>
      <c r="V4" s="468">
        <v>5531</v>
      </c>
      <c r="W4" s="468">
        <v>73</v>
      </c>
      <c r="X4" s="413">
        <v>1.34</v>
      </c>
      <c r="Y4" s="413">
        <v>0.26</v>
      </c>
      <c r="Z4" s="3" t="s">
        <v>2</v>
      </c>
      <c r="AA4" s="468">
        <v>5562</v>
      </c>
      <c r="AB4" s="468">
        <v>31</v>
      </c>
      <c r="AC4" s="413">
        <v>0.56000000000000005</v>
      </c>
      <c r="AD4" s="413">
        <v>0.26</v>
      </c>
      <c r="AE4" s="3" t="s">
        <v>2</v>
      </c>
      <c r="AF4" s="468">
        <v>5551</v>
      </c>
      <c r="AG4" s="468">
        <v>-11</v>
      </c>
      <c r="AH4" s="413">
        <v>-0.2</v>
      </c>
      <c r="AI4" s="413">
        <v>0.26</v>
      </c>
      <c r="AJ4" s="3" t="s">
        <v>2</v>
      </c>
      <c r="AK4" s="468">
        <v>5593</v>
      </c>
      <c r="AL4" s="468">
        <v>42</v>
      </c>
      <c r="AM4" s="413">
        <v>0.76</v>
      </c>
      <c r="AN4" s="413">
        <v>0.26</v>
      </c>
      <c r="AO4" s="3" t="s">
        <v>2</v>
      </c>
      <c r="AP4" s="468">
        <v>5604</v>
      </c>
      <c r="AQ4" s="468">
        <v>11</v>
      </c>
      <c r="AR4" s="413">
        <v>0.2</v>
      </c>
      <c r="AS4" s="413">
        <v>0.26</v>
      </c>
      <c r="AT4" s="3" t="s">
        <v>2</v>
      </c>
      <c r="AU4" s="468">
        <v>5623</v>
      </c>
      <c r="AV4" s="468">
        <v>19</v>
      </c>
      <c r="AW4" s="413">
        <v>0.34</v>
      </c>
      <c r="AX4" s="413">
        <v>0.26</v>
      </c>
      <c r="AY4" s="413"/>
    </row>
    <row r="5" spans="1:51">
      <c r="A5" s="3" t="s">
        <v>3</v>
      </c>
      <c r="B5" s="470">
        <v>7392</v>
      </c>
      <c r="C5" s="470">
        <v>-698</v>
      </c>
      <c r="D5" s="471">
        <v>-8.6300000000000008</v>
      </c>
      <c r="E5" s="471">
        <v>0.35</v>
      </c>
      <c r="F5" s="3" t="s">
        <v>3</v>
      </c>
      <c r="G5" s="468">
        <v>7670</v>
      </c>
      <c r="H5" s="468">
        <v>278</v>
      </c>
      <c r="I5" s="413">
        <v>3.76</v>
      </c>
      <c r="J5" s="413">
        <v>0.36</v>
      </c>
      <c r="K5" s="3" t="s">
        <v>3</v>
      </c>
      <c r="L5" s="468">
        <v>7327</v>
      </c>
      <c r="M5" s="468">
        <v>-343</v>
      </c>
      <c r="N5" s="413">
        <v>-4.47</v>
      </c>
      <c r="O5" s="413">
        <v>0.35</v>
      </c>
      <c r="P5" s="3" t="s">
        <v>3</v>
      </c>
      <c r="Q5" s="468">
        <v>7423</v>
      </c>
      <c r="R5" s="468">
        <v>96</v>
      </c>
      <c r="S5" s="413">
        <v>1.31</v>
      </c>
      <c r="T5" s="413">
        <v>0.35</v>
      </c>
      <c r="U5" s="3" t="s">
        <v>3</v>
      </c>
      <c r="V5" s="468">
        <v>7594</v>
      </c>
      <c r="W5" s="468">
        <v>171</v>
      </c>
      <c r="X5" s="413">
        <v>2.2999999999999998</v>
      </c>
      <c r="Y5" s="413">
        <v>0.36</v>
      </c>
      <c r="Z5" s="3" t="s">
        <v>3</v>
      </c>
      <c r="AA5" s="468">
        <v>7831</v>
      </c>
      <c r="AB5" s="468">
        <v>237</v>
      </c>
      <c r="AC5" s="413">
        <v>3.12</v>
      </c>
      <c r="AD5" s="413">
        <v>0.37</v>
      </c>
      <c r="AE5" s="3" t="s">
        <v>3</v>
      </c>
      <c r="AF5" s="468">
        <v>7988</v>
      </c>
      <c r="AG5" s="468">
        <v>157</v>
      </c>
      <c r="AH5" s="413">
        <v>2</v>
      </c>
      <c r="AI5" s="413">
        <v>0.37</v>
      </c>
      <c r="AJ5" s="3" t="s">
        <v>3</v>
      </c>
      <c r="AK5" s="468">
        <v>8111</v>
      </c>
      <c r="AL5" s="468">
        <v>123</v>
      </c>
      <c r="AM5" s="413">
        <v>1.54</v>
      </c>
      <c r="AN5" s="413">
        <v>0.37</v>
      </c>
      <c r="AO5" s="3" t="s">
        <v>3</v>
      </c>
      <c r="AP5" s="468">
        <v>8234</v>
      </c>
      <c r="AQ5" s="468">
        <v>123</v>
      </c>
      <c r="AR5" s="413">
        <v>1.52</v>
      </c>
      <c r="AS5" s="413">
        <v>0.38</v>
      </c>
      <c r="AT5" s="3" t="s">
        <v>3</v>
      </c>
      <c r="AU5" s="468">
        <v>8754</v>
      </c>
      <c r="AV5" s="468">
        <v>520</v>
      </c>
      <c r="AW5" s="413">
        <v>6.32</v>
      </c>
      <c r="AX5" s="413">
        <v>0.4</v>
      </c>
      <c r="AY5" s="413"/>
    </row>
    <row r="6" spans="1:51">
      <c r="A6" s="3" t="s">
        <v>4</v>
      </c>
      <c r="B6" s="470">
        <v>80987</v>
      </c>
      <c r="C6" s="470">
        <v>3269</v>
      </c>
      <c r="D6" s="471">
        <v>4.21</v>
      </c>
      <c r="E6" s="471">
        <v>3.82</v>
      </c>
      <c r="F6" s="3" t="s">
        <v>4</v>
      </c>
      <c r="G6" s="468">
        <v>79890</v>
      </c>
      <c r="H6" s="468">
        <v>-1097</v>
      </c>
      <c r="I6" s="413">
        <v>-1.35</v>
      </c>
      <c r="J6" s="413">
        <v>3.8</v>
      </c>
      <c r="K6" s="3" t="s">
        <v>4</v>
      </c>
      <c r="L6" s="468">
        <v>79928</v>
      </c>
      <c r="M6" s="468">
        <v>38</v>
      </c>
      <c r="N6" s="413">
        <v>0.05</v>
      </c>
      <c r="O6" s="413">
        <v>3.81</v>
      </c>
      <c r="P6" s="3" t="s">
        <v>4</v>
      </c>
      <c r="Q6" s="468">
        <v>79172</v>
      </c>
      <c r="R6" s="468">
        <v>-756</v>
      </c>
      <c r="S6" s="413">
        <v>-0.95</v>
      </c>
      <c r="T6" s="413">
        <v>3.77</v>
      </c>
      <c r="U6" s="3" t="s">
        <v>4</v>
      </c>
      <c r="V6" s="468">
        <v>78930</v>
      </c>
      <c r="W6" s="468">
        <v>-242</v>
      </c>
      <c r="X6" s="413">
        <v>-0.31</v>
      </c>
      <c r="Y6" s="413">
        <v>3.74</v>
      </c>
      <c r="Z6" s="3" t="s">
        <v>4</v>
      </c>
      <c r="AA6" s="468">
        <v>79448</v>
      </c>
      <c r="AB6" s="468">
        <v>518</v>
      </c>
      <c r="AC6" s="413">
        <v>0.66</v>
      </c>
      <c r="AD6" s="413">
        <v>3.73</v>
      </c>
      <c r="AE6" s="3" t="s">
        <v>4</v>
      </c>
      <c r="AF6" s="468">
        <v>81216</v>
      </c>
      <c r="AG6" s="468">
        <v>1768</v>
      </c>
      <c r="AH6" s="413">
        <v>2.23</v>
      </c>
      <c r="AI6" s="413">
        <v>3.77</v>
      </c>
      <c r="AJ6" s="3" t="s">
        <v>4</v>
      </c>
      <c r="AK6" s="468">
        <v>82777</v>
      </c>
      <c r="AL6" s="468">
        <v>1561</v>
      </c>
      <c r="AM6" s="413">
        <v>1.92</v>
      </c>
      <c r="AN6" s="413">
        <v>3.8</v>
      </c>
      <c r="AO6" s="3" t="s">
        <v>4</v>
      </c>
      <c r="AP6" s="468">
        <v>82563</v>
      </c>
      <c r="AQ6" s="468">
        <v>-214</v>
      </c>
      <c r="AR6" s="413">
        <v>-0.26</v>
      </c>
      <c r="AS6" s="413">
        <v>3.8</v>
      </c>
      <c r="AT6" s="3" t="s">
        <v>4</v>
      </c>
      <c r="AU6" s="468">
        <v>82982</v>
      </c>
      <c r="AV6" s="468">
        <v>419</v>
      </c>
      <c r="AW6" s="413">
        <v>0.51</v>
      </c>
      <c r="AX6" s="413">
        <v>3.81</v>
      </c>
      <c r="AY6" s="413"/>
    </row>
    <row r="7" spans="1:51">
      <c r="A7" s="3" t="s">
        <v>5</v>
      </c>
      <c r="B7" s="470">
        <v>4961</v>
      </c>
      <c r="C7" s="470">
        <v>45</v>
      </c>
      <c r="D7" s="471">
        <v>0.92</v>
      </c>
      <c r="E7" s="471">
        <v>0.23</v>
      </c>
      <c r="F7" s="3" t="s">
        <v>5</v>
      </c>
      <c r="G7" s="468">
        <v>4884</v>
      </c>
      <c r="H7" s="468">
        <v>-77</v>
      </c>
      <c r="I7" s="413">
        <v>-1.55</v>
      </c>
      <c r="J7" s="413">
        <v>0.23</v>
      </c>
      <c r="K7" s="3" t="s">
        <v>5</v>
      </c>
      <c r="L7" s="468">
        <v>4859</v>
      </c>
      <c r="M7" s="468">
        <v>-25</v>
      </c>
      <c r="N7" s="413">
        <v>-0.51</v>
      </c>
      <c r="O7" s="413">
        <v>0.23</v>
      </c>
      <c r="P7" s="3" t="s">
        <v>5</v>
      </c>
      <c r="Q7" s="468">
        <v>4832</v>
      </c>
      <c r="R7" s="468">
        <v>-27</v>
      </c>
      <c r="S7" s="413">
        <v>-0.56000000000000005</v>
      </c>
      <c r="T7" s="413">
        <v>0.23</v>
      </c>
      <c r="U7" s="3" t="s">
        <v>5</v>
      </c>
      <c r="V7" s="468">
        <v>4797</v>
      </c>
      <c r="W7" s="468">
        <v>-35</v>
      </c>
      <c r="X7" s="413">
        <v>-0.72</v>
      </c>
      <c r="Y7" s="413">
        <v>0.23</v>
      </c>
      <c r="Z7" s="3" t="s">
        <v>5</v>
      </c>
      <c r="AA7" s="468">
        <v>4755</v>
      </c>
      <c r="AB7" s="468">
        <v>-42</v>
      </c>
      <c r="AC7" s="413">
        <v>-0.88</v>
      </c>
      <c r="AD7" s="413">
        <v>0.22</v>
      </c>
      <c r="AE7" s="3" t="s">
        <v>5</v>
      </c>
      <c r="AF7" s="468">
        <v>4778</v>
      </c>
      <c r="AG7" s="468">
        <v>23</v>
      </c>
      <c r="AH7" s="413">
        <v>0.48</v>
      </c>
      <c r="AI7" s="413">
        <v>0.22</v>
      </c>
      <c r="AJ7" s="3" t="s">
        <v>5</v>
      </c>
      <c r="AK7" s="468">
        <v>4786</v>
      </c>
      <c r="AL7" s="468">
        <v>8</v>
      </c>
      <c r="AM7" s="413">
        <v>0.17</v>
      </c>
      <c r="AN7" s="413">
        <v>0.22</v>
      </c>
      <c r="AO7" s="3" t="s">
        <v>5</v>
      </c>
      <c r="AP7" s="468">
        <v>4766</v>
      </c>
      <c r="AQ7" s="468">
        <v>-20</v>
      </c>
      <c r="AR7" s="413">
        <v>-0.42</v>
      </c>
      <c r="AS7" s="413">
        <v>0.22</v>
      </c>
      <c r="AT7" s="3" t="s">
        <v>5</v>
      </c>
      <c r="AU7" s="468">
        <v>4753</v>
      </c>
      <c r="AV7" s="468">
        <v>-13</v>
      </c>
      <c r="AW7" s="413">
        <v>-0.27</v>
      </c>
      <c r="AX7" s="413">
        <v>0.22</v>
      </c>
      <c r="AY7" s="413"/>
    </row>
    <row r="8" spans="1:51">
      <c r="A8" s="3" t="s">
        <v>6</v>
      </c>
      <c r="B8" s="470">
        <v>26134</v>
      </c>
      <c r="C8" s="470">
        <v>-156</v>
      </c>
      <c r="D8" s="471">
        <v>-0.59</v>
      </c>
      <c r="E8" s="471">
        <v>1.23</v>
      </c>
      <c r="F8" s="3" t="s">
        <v>6</v>
      </c>
      <c r="G8" s="468">
        <v>26543</v>
      </c>
      <c r="H8" s="468">
        <v>409</v>
      </c>
      <c r="I8" s="413">
        <v>1.57</v>
      </c>
      <c r="J8" s="413">
        <v>1.26</v>
      </c>
      <c r="K8" s="3" t="s">
        <v>6</v>
      </c>
      <c r="L8" s="468">
        <v>26490</v>
      </c>
      <c r="M8" s="468">
        <v>-53</v>
      </c>
      <c r="N8" s="413">
        <v>-0.2</v>
      </c>
      <c r="O8" s="413">
        <v>1.26</v>
      </c>
      <c r="P8" s="3" t="s">
        <v>6</v>
      </c>
      <c r="Q8" s="468">
        <v>26746</v>
      </c>
      <c r="R8" s="468">
        <v>256</v>
      </c>
      <c r="S8" s="413">
        <v>0.97</v>
      </c>
      <c r="T8" s="413">
        <v>1.27</v>
      </c>
      <c r="U8" s="3" t="s">
        <v>6</v>
      </c>
      <c r="V8" s="468">
        <v>27149</v>
      </c>
      <c r="W8" s="468">
        <v>403</v>
      </c>
      <c r="X8" s="413">
        <v>1.51</v>
      </c>
      <c r="Y8" s="413">
        <v>1.29</v>
      </c>
      <c r="Z8" s="3" t="s">
        <v>6</v>
      </c>
      <c r="AA8" s="468">
        <v>27641</v>
      </c>
      <c r="AB8" s="468">
        <v>492</v>
      </c>
      <c r="AC8" s="413">
        <v>1.81</v>
      </c>
      <c r="AD8" s="413">
        <v>1.3</v>
      </c>
      <c r="AE8" s="3" t="s">
        <v>6</v>
      </c>
      <c r="AF8" s="468">
        <v>27985</v>
      </c>
      <c r="AG8" s="468">
        <v>344</v>
      </c>
      <c r="AH8" s="413">
        <v>1.24</v>
      </c>
      <c r="AI8" s="413">
        <v>1.3</v>
      </c>
      <c r="AJ8" s="3" t="s">
        <v>6</v>
      </c>
      <c r="AK8" s="468">
        <v>28383</v>
      </c>
      <c r="AL8" s="468">
        <v>398</v>
      </c>
      <c r="AM8" s="413">
        <v>1.42</v>
      </c>
      <c r="AN8" s="413">
        <v>1.3</v>
      </c>
      <c r="AO8" s="3" t="s">
        <v>6</v>
      </c>
      <c r="AP8" s="468">
        <v>28463</v>
      </c>
      <c r="AQ8" s="468">
        <v>80</v>
      </c>
      <c r="AR8" s="413">
        <v>0.28000000000000003</v>
      </c>
      <c r="AS8" s="413">
        <v>1.31</v>
      </c>
      <c r="AT8" s="3" t="s">
        <v>6</v>
      </c>
      <c r="AU8" s="468">
        <v>28485</v>
      </c>
      <c r="AV8" s="468">
        <v>22</v>
      </c>
      <c r="AW8" s="413">
        <v>0.08</v>
      </c>
      <c r="AX8" s="413">
        <v>1.31</v>
      </c>
      <c r="AY8" s="413"/>
    </row>
    <row r="9" spans="1:51">
      <c r="A9" s="3" t="s">
        <v>7</v>
      </c>
      <c r="B9" s="470">
        <v>2873</v>
      </c>
      <c r="C9" s="470">
        <v>-90</v>
      </c>
      <c r="D9" s="471">
        <v>-3.04</v>
      </c>
      <c r="E9" s="471">
        <v>0.14000000000000001</v>
      </c>
      <c r="F9" s="3" t="s">
        <v>7</v>
      </c>
      <c r="G9" s="468">
        <v>2846</v>
      </c>
      <c r="H9" s="468">
        <v>-27</v>
      </c>
      <c r="I9" s="413">
        <v>-0.94</v>
      </c>
      <c r="J9" s="413">
        <v>0.14000000000000001</v>
      </c>
      <c r="K9" s="3" t="s">
        <v>7</v>
      </c>
      <c r="L9" s="468">
        <v>2820</v>
      </c>
      <c r="M9" s="468">
        <v>-26</v>
      </c>
      <c r="N9" s="413">
        <v>-0.91</v>
      </c>
      <c r="O9" s="413">
        <v>0.13</v>
      </c>
      <c r="P9" s="3" t="s">
        <v>7</v>
      </c>
      <c r="Q9" s="468">
        <v>2783</v>
      </c>
      <c r="R9" s="468">
        <v>-37</v>
      </c>
      <c r="S9" s="413">
        <v>-1.31</v>
      </c>
      <c r="T9" s="413">
        <v>0.13</v>
      </c>
      <c r="U9" s="3" t="s">
        <v>7</v>
      </c>
      <c r="V9" s="468">
        <v>2743</v>
      </c>
      <c r="W9" s="468">
        <v>-40</v>
      </c>
      <c r="X9" s="413">
        <v>-1.44</v>
      </c>
      <c r="Y9" s="413">
        <v>0.13</v>
      </c>
      <c r="Z9" s="3" t="s">
        <v>7</v>
      </c>
      <c r="AA9" s="468">
        <v>2768</v>
      </c>
      <c r="AB9" s="468">
        <v>25</v>
      </c>
      <c r="AC9" s="413">
        <v>0.91</v>
      </c>
      <c r="AD9" s="413">
        <v>0.13</v>
      </c>
      <c r="AE9" s="3" t="s">
        <v>7</v>
      </c>
      <c r="AF9" s="468">
        <v>2786</v>
      </c>
      <c r="AG9" s="468">
        <v>18</v>
      </c>
      <c r="AH9" s="413">
        <v>0.65</v>
      </c>
      <c r="AI9" s="413">
        <v>0.13</v>
      </c>
      <c r="AJ9" s="3" t="s">
        <v>7</v>
      </c>
      <c r="AK9" s="468">
        <v>2818</v>
      </c>
      <c r="AL9" s="468">
        <v>32</v>
      </c>
      <c r="AM9" s="413">
        <v>1.1499999999999999</v>
      </c>
      <c r="AN9" s="413">
        <v>0.13</v>
      </c>
      <c r="AO9" s="3" t="s">
        <v>7</v>
      </c>
      <c r="AP9" s="468">
        <v>2807</v>
      </c>
      <c r="AQ9" s="468">
        <v>-11</v>
      </c>
      <c r="AR9" s="413">
        <v>-0.39</v>
      </c>
      <c r="AS9" s="413">
        <v>0.13</v>
      </c>
      <c r="AT9" s="3" t="s">
        <v>7</v>
      </c>
      <c r="AU9" s="468">
        <v>2849</v>
      </c>
      <c r="AV9" s="468">
        <v>42</v>
      </c>
      <c r="AW9" s="413">
        <v>1.5</v>
      </c>
      <c r="AX9" s="413">
        <v>0.13</v>
      </c>
      <c r="AY9" s="413"/>
    </row>
    <row r="10" spans="1:51">
      <c r="A10" s="3" t="s">
        <v>8</v>
      </c>
      <c r="B10" s="470">
        <v>5086</v>
      </c>
      <c r="C10" s="470">
        <v>-4</v>
      </c>
      <c r="D10" s="471">
        <v>-0.08</v>
      </c>
      <c r="E10" s="471">
        <v>0.24</v>
      </c>
      <c r="F10" s="3" t="s">
        <v>8</v>
      </c>
      <c r="G10" s="468">
        <v>5169</v>
      </c>
      <c r="H10" s="468">
        <v>83</v>
      </c>
      <c r="I10" s="413">
        <v>1.63</v>
      </c>
      <c r="J10" s="413">
        <v>0.25</v>
      </c>
      <c r="K10" s="3" t="s">
        <v>8</v>
      </c>
      <c r="L10" s="468">
        <v>4966</v>
      </c>
      <c r="M10" s="468">
        <v>-203</v>
      </c>
      <c r="N10" s="413">
        <v>-3.93</v>
      </c>
      <c r="O10" s="413">
        <v>0.24</v>
      </c>
      <c r="P10" s="3" t="s">
        <v>8</v>
      </c>
      <c r="Q10" s="468">
        <v>4916</v>
      </c>
      <c r="R10" s="468">
        <v>-50</v>
      </c>
      <c r="S10" s="413">
        <v>-1.01</v>
      </c>
      <c r="T10" s="413">
        <v>0.23</v>
      </c>
      <c r="U10" s="3" t="s">
        <v>8</v>
      </c>
      <c r="V10" s="468">
        <v>4827</v>
      </c>
      <c r="W10" s="468">
        <v>-89</v>
      </c>
      <c r="X10" s="413">
        <v>-1.81</v>
      </c>
      <c r="Y10" s="413">
        <v>0.23</v>
      </c>
      <c r="Z10" s="3" t="s">
        <v>8</v>
      </c>
      <c r="AA10" s="468">
        <v>4819</v>
      </c>
      <c r="AB10" s="468">
        <v>-8</v>
      </c>
      <c r="AC10" s="413">
        <v>-0.17</v>
      </c>
      <c r="AD10" s="413">
        <v>0.23</v>
      </c>
      <c r="AE10" s="3" t="s">
        <v>8</v>
      </c>
      <c r="AF10" s="468">
        <v>4871</v>
      </c>
      <c r="AG10" s="468">
        <v>52</v>
      </c>
      <c r="AH10" s="413">
        <v>1.08</v>
      </c>
      <c r="AI10" s="413">
        <v>0.23</v>
      </c>
      <c r="AJ10" s="3" t="s">
        <v>8</v>
      </c>
      <c r="AK10" s="468">
        <v>4869</v>
      </c>
      <c r="AL10" s="468">
        <v>-2</v>
      </c>
      <c r="AM10" s="413">
        <v>-0.04</v>
      </c>
      <c r="AN10" s="413">
        <v>0.22</v>
      </c>
      <c r="AO10" s="3" t="s">
        <v>8</v>
      </c>
      <c r="AP10" s="468">
        <v>4895</v>
      </c>
      <c r="AQ10" s="468">
        <v>26</v>
      </c>
      <c r="AR10" s="413">
        <v>0.53</v>
      </c>
      <c r="AS10" s="413">
        <v>0.23</v>
      </c>
      <c r="AT10" s="3" t="s">
        <v>8</v>
      </c>
      <c r="AU10" s="468">
        <v>4920</v>
      </c>
      <c r="AV10" s="468">
        <v>25</v>
      </c>
      <c r="AW10" s="413">
        <v>0.51</v>
      </c>
      <c r="AX10" s="413">
        <v>0.23</v>
      </c>
      <c r="AY10" s="413"/>
    </row>
    <row r="11" spans="1:51">
      <c r="A11" s="3" t="s">
        <v>9</v>
      </c>
      <c r="B11" s="470">
        <v>43608</v>
      </c>
      <c r="C11" s="470">
        <v>1063</v>
      </c>
      <c r="D11" s="471">
        <v>2.5</v>
      </c>
      <c r="E11" s="471">
        <v>2.06</v>
      </c>
      <c r="F11" s="3" t="s">
        <v>9</v>
      </c>
      <c r="G11" s="468">
        <v>43455</v>
      </c>
      <c r="H11" s="468">
        <v>-153</v>
      </c>
      <c r="I11" s="413">
        <v>-0.35</v>
      </c>
      <c r="J11" s="413">
        <v>2.06</v>
      </c>
      <c r="K11" s="3" t="s">
        <v>9</v>
      </c>
      <c r="L11" s="468">
        <v>44846</v>
      </c>
      <c r="M11" s="468">
        <v>1391</v>
      </c>
      <c r="N11" s="413">
        <v>3.2</v>
      </c>
      <c r="O11" s="413">
        <v>2.14</v>
      </c>
      <c r="P11" s="3" t="s">
        <v>9</v>
      </c>
      <c r="Q11" s="468">
        <v>45332</v>
      </c>
      <c r="R11" s="468">
        <v>486</v>
      </c>
      <c r="S11" s="413">
        <v>1.08</v>
      </c>
      <c r="T11" s="413">
        <v>2.16</v>
      </c>
      <c r="U11" s="3" t="s">
        <v>9</v>
      </c>
      <c r="V11" s="468">
        <v>46816</v>
      </c>
      <c r="W11" s="468">
        <v>1484</v>
      </c>
      <c r="X11" s="413">
        <v>3.27</v>
      </c>
      <c r="Y11" s="413">
        <v>2.2200000000000002</v>
      </c>
      <c r="Z11" s="3" t="s">
        <v>9</v>
      </c>
      <c r="AA11" s="468">
        <v>48374</v>
      </c>
      <c r="AB11" s="468">
        <v>1558</v>
      </c>
      <c r="AC11" s="413">
        <v>3.33</v>
      </c>
      <c r="AD11" s="413">
        <v>2.27</v>
      </c>
      <c r="AE11" s="3" t="s">
        <v>9</v>
      </c>
      <c r="AF11" s="468">
        <v>50146</v>
      </c>
      <c r="AG11" s="468">
        <v>1772</v>
      </c>
      <c r="AH11" s="413">
        <v>3.66</v>
      </c>
      <c r="AI11" s="413">
        <v>2.33</v>
      </c>
      <c r="AJ11" s="3" t="s">
        <v>9</v>
      </c>
      <c r="AK11" s="468">
        <v>51233</v>
      </c>
      <c r="AL11" s="468">
        <v>1087</v>
      </c>
      <c r="AM11" s="413">
        <v>2.17</v>
      </c>
      <c r="AN11" s="413">
        <v>2.35</v>
      </c>
      <c r="AO11" s="3" t="s">
        <v>9</v>
      </c>
      <c r="AP11" s="468">
        <v>51850</v>
      </c>
      <c r="AQ11" s="468">
        <v>617</v>
      </c>
      <c r="AR11" s="413">
        <v>1.2</v>
      </c>
      <c r="AS11" s="413">
        <v>2.39</v>
      </c>
      <c r="AT11" s="3" t="s">
        <v>9</v>
      </c>
      <c r="AU11" s="468">
        <v>52447</v>
      </c>
      <c r="AV11" s="468">
        <v>597</v>
      </c>
      <c r="AW11" s="413">
        <v>1.1499999999999999</v>
      </c>
      <c r="AX11" s="413">
        <v>2.41</v>
      </c>
      <c r="AY11" s="413"/>
    </row>
    <row r="12" spans="1:51">
      <c r="A12" s="3" t="s">
        <v>10</v>
      </c>
      <c r="B12" s="470">
        <v>5448</v>
      </c>
      <c r="C12" s="470">
        <v>7</v>
      </c>
      <c r="D12" s="471">
        <v>0.13</v>
      </c>
      <c r="E12" s="471">
        <v>0.26</v>
      </c>
      <c r="F12" s="3" t="s">
        <v>10</v>
      </c>
      <c r="G12" s="468">
        <v>5482</v>
      </c>
      <c r="H12" s="468">
        <v>34</v>
      </c>
      <c r="I12" s="413">
        <v>0.62</v>
      </c>
      <c r="J12" s="413">
        <v>0.26</v>
      </c>
      <c r="K12" s="3" t="s">
        <v>10</v>
      </c>
      <c r="L12" s="468">
        <v>5433</v>
      </c>
      <c r="M12" s="468">
        <v>-49</v>
      </c>
      <c r="N12" s="413">
        <v>-0.89</v>
      </c>
      <c r="O12" s="413">
        <v>0.26</v>
      </c>
      <c r="P12" s="3" t="s">
        <v>10</v>
      </c>
      <c r="Q12" s="468">
        <v>5423</v>
      </c>
      <c r="R12" s="468">
        <v>-10</v>
      </c>
      <c r="S12" s="413">
        <v>-0.18</v>
      </c>
      <c r="T12" s="413">
        <v>0.26</v>
      </c>
      <c r="U12" s="3" t="s">
        <v>10</v>
      </c>
      <c r="V12" s="468">
        <v>5426</v>
      </c>
      <c r="W12" s="468">
        <v>3</v>
      </c>
      <c r="X12" s="413">
        <v>0.06</v>
      </c>
      <c r="Y12" s="413">
        <v>0.26</v>
      </c>
      <c r="Z12" s="3" t="s">
        <v>10</v>
      </c>
      <c r="AA12" s="468">
        <v>5428</v>
      </c>
      <c r="AB12" s="468">
        <v>2</v>
      </c>
      <c r="AC12" s="413">
        <v>0.04</v>
      </c>
      <c r="AD12" s="413">
        <v>0.26</v>
      </c>
      <c r="AE12" s="3" t="s">
        <v>10</v>
      </c>
      <c r="AF12" s="468">
        <v>5520</v>
      </c>
      <c r="AG12" s="468">
        <v>92</v>
      </c>
      <c r="AH12" s="413">
        <v>1.69</v>
      </c>
      <c r="AI12" s="413">
        <v>0.26</v>
      </c>
      <c r="AJ12" s="3" t="s">
        <v>10</v>
      </c>
      <c r="AK12" s="468">
        <v>5540</v>
      </c>
      <c r="AL12" s="468">
        <v>20</v>
      </c>
      <c r="AM12" s="413">
        <v>0.36</v>
      </c>
      <c r="AN12" s="413">
        <v>0.25</v>
      </c>
      <c r="AO12" s="3" t="s">
        <v>10</v>
      </c>
      <c r="AP12" s="468">
        <v>5553</v>
      </c>
      <c r="AQ12" s="468">
        <v>13</v>
      </c>
      <c r="AR12" s="413">
        <v>0.23</v>
      </c>
      <c r="AS12" s="413">
        <v>0.26</v>
      </c>
      <c r="AT12" s="3" t="s">
        <v>10</v>
      </c>
      <c r="AU12" s="468">
        <v>5561</v>
      </c>
      <c r="AV12" s="468">
        <v>8</v>
      </c>
      <c r="AW12" s="413">
        <v>0.14000000000000001</v>
      </c>
      <c r="AX12" s="413">
        <v>0.26</v>
      </c>
      <c r="AY12" s="413"/>
    </row>
    <row r="13" spans="1:51">
      <c r="A13" s="3" t="s">
        <v>11</v>
      </c>
      <c r="B13" s="470">
        <v>20537</v>
      </c>
      <c r="C13" s="470">
        <v>150</v>
      </c>
      <c r="D13" s="471">
        <v>0.74</v>
      </c>
      <c r="E13" s="471">
        <v>0.97</v>
      </c>
      <c r="F13" s="3" t="s">
        <v>11</v>
      </c>
      <c r="G13" s="468">
        <v>20061</v>
      </c>
      <c r="H13" s="468">
        <v>-476</v>
      </c>
      <c r="I13" s="413">
        <v>-2.3199999999999998</v>
      </c>
      <c r="J13" s="413">
        <v>0.95</v>
      </c>
      <c r="K13" s="3" t="s">
        <v>11</v>
      </c>
      <c r="L13" s="468">
        <v>20373</v>
      </c>
      <c r="M13" s="468">
        <v>312</v>
      </c>
      <c r="N13" s="413">
        <v>1.56</v>
      </c>
      <c r="O13" s="413">
        <v>0.97</v>
      </c>
      <c r="P13" s="3" t="s">
        <v>11</v>
      </c>
      <c r="Q13" s="468">
        <v>20460</v>
      </c>
      <c r="R13" s="468">
        <v>87</v>
      </c>
      <c r="S13" s="413">
        <v>0.43</v>
      </c>
      <c r="T13" s="413">
        <v>0.97</v>
      </c>
      <c r="U13" s="3" t="s">
        <v>11</v>
      </c>
      <c r="V13" s="468">
        <v>20537</v>
      </c>
      <c r="W13" s="468">
        <v>77</v>
      </c>
      <c r="X13" s="413">
        <v>0.38</v>
      </c>
      <c r="Y13" s="413">
        <v>0.97</v>
      </c>
      <c r="Z13" s="3" t="s">
        <v>11</v>
      </c>
      <c r="AA13" s="468">
        <v>20991</v>
      </c>
      <c r="AB13" s="468">
        <v>454</v>
      </c>
      <c r="AC13" s="413">
        <v>2.21</v>
      </c>
      <c r="AD13" s="413">
        <v>0.99</v>
      </c>
      <c r="AE13" s="3" t="s">
        <v>11</v>
      </c>
      <c r="AF13" s="468">
        <v>21368</v>
      </c>
      <c r="AG13" s="468">
        <v>377</v>
      </c>
      <c r="AH13" s="413">
        <v>1.8</v>
      </c>
      <c r="AI13" s="413">
        <v>0.99</v>
      </c>
      <c r="AJ13" s="3" t="s">
        <v>11</v>
      </c>
      <c r="AK13" s="468">
        <v>21796</v>
      </c>
      <c r="AL13" s="468">
        <v>428</v>
      </c>
      <c r="AM13" s="413">
        <v>2</v>
      </c>
      <c r="AN13" s="413">
        <v>1</v>
      </c>
      <c r="AO13" s="3" t="s">
        <v>11</v>
      </c>
      <c r="AP13" s="468">
        <v>21827</v>
      </c>
      <c r="AQ13" s="468">
        <v>31</v>
      </c>
      <c r="AR13" s="413">
        <v>0.14000000000000001</v>
      </c>
      <c r="AS13" s="413">
        <v>1</v>
      </c>
      <c r="AT13" s="3" t="s">
        <v>11</v>
      </c>
      <c r="AU13" s="468">
        <v>21711</v>
      </c>
      <c r="AV13" s="468">
        <v>-116</v>
      </c>
      <c r="AW13" s="413">
        <v>-0.53</v>
      </c>
      <c r="AX13" s="413">
        <v>1</v>
      </c>
      <c r="AY13" s="413"/>
    </row>
    <row r="14" spans="1:51">
      <c r="A14" s="3" t="s">
        <v>12</v>
      </c>
      <c r="B14" s="470">
        <v>18589</v>
      </c>
      <c r="C14" s="470">
        <v>144</v>
      </c>
      <c r="D14" s="471">
        <v>0.78</v>
      </c>
      <c r="E14" s="471">
        <v>0.88</v>
      </c>
      <c r="F14" s="3" t="s">
        <v>12</v>
      </c>
      <c r="G14" s="468">
        <v>18751</v>
      </c>
      <c r="H14" s="468">
        <v>162</v>
      </c>
      <c r="I14" s="413">
        <v>0.87</v>
      </c>
      <c r="J14" s="413">
        <v>0.89</v>
      </c>
      <c r="K14" s="3" t="s">
        <v>12</v>
      </c>
      <c r="L14" s="468">
        <v>18777</v>
      </c>
      <c r="M14" s="468">
        <v>26</v>
      </c>
      <c r="N14" s="413">
        <v>0.14000000000000001</v>
      </c>
      <c r="O14" s="413">
        <v>0.89</v>
      </c>
      <c r="P14" s="3" t="s">
        <v>12</v>
      </c>
      <c r="Q14" s="468">
        <v>19000</v>
      </c>
      <c r="R14" s="468">
        <v>223</v>
      </c>
      <c r="S14" s="413">
        <v>1.19</v>
      </c>
      <c r="T14" s="413">
        <v>0.9</v>
      </c>
      <c r="U14" s="3" t="s">
        <v>12</v>
      </c>
      <c r="V14" s="468">
        <v>19273</v>
      </c>
      <c r="W14" s="468">
        <v>273</v>
      </c>
      <c r="X14" s="413">
        <v>1.44</v>
      </c>
      <c r="Y14" s="413">
        <v>0.91</v>
      </c>
      <c r="Z14" s="3" t="s">
        <v>12</v>
      </c>
      <c r="AA14" s="468">
        <v>19739</v>
      </c>
      <c r="AB14" s="468">
        <v>466</v>
      </c>
      <c r="AC14" s="413">
        <v>2.42</v>
      </c>
      <c r="AD14" s="413">
        <v>0.93</v>
      </c>
      <c r="AE14" s="3" t="s">
        <v>12</v>
      </c>
      <c r="AF14" s="468">
        <v>20190</v>
      </c>
      <c r="AG14" s="468">
        <v>451</v>
      </c>
      <c r="AH14" s="413">
        <v>2.2799999999999998</v>
      </c>
      <c r="AI14" s="413">
        <v>0.94</v>
      </c>
      <c r="AJ14" s="3" t="s">
        <v>12</v>
      </c>
      <c r="AK14" s="468">
        <v>20662</v>
      </c>
      <c r="AL14" s="468">
        <v>472</v>
      </c>
      <c r="AM14" s="413">
        <v>2.34</v>
      </c>
      <c r="AN14" s="413">
        <v>0.95</v>
      </c>
      <c r="AO14" s="3" t="s">
        <v>12</v>
      </c>
      <c r="AP14" s="468">
        <v>21000</v>
      </c>
      <c r="AQ14" s="468">
        <v>338</v>
      </c>
      <c r="AR14" s="413">
        <v>1.64</v>
      </c>
      <c r="AS14" s="413">
        <v>0.97</v>
      </c>
      <c r="AT14" s="3" t="s">
        <v>12</v>
      </c>
      <c r="AU14" s="468">
        <v>21224</v>
      </c>
      <c r="AV14" s="468">
        <v>224</v>
      </c>
      <c r="AW14" s="413">
        <v>1.07</v>
      </c>
      <c r="AX14" s="413">
        <v>0.97</v>
      </c>
      <c r="AY14" s="413"/>
    </row>
    <row r="15" spans="1:51">
      <c r="A15" s="3" t="s">
        <v>13</v>
      </c>
      <c r="B15" s="470">
        <v>23092</v>
      </c>
      <c r="C15" s="470">
        <v>-634</v>
      </c>
      <c r="D15" s="471">
        <v>-2.67</v>
      </c>
      <c r="E15" s="471">
        <v>1.0900000000000001</v>
      </c>
      <c r="F15" s="3" t="s">
        <v>13</v>
      </c>
      <c r="G15" s="468">
        <v>22913</v>
      </c>
      <c r="H15" s="468">
        <v>-179</v>
      </c>
      <c r="I15" s="413">
        <v>-0.78</v>
      </c>
      <c r="J15" s="413">
        <v>1.0900000000000001</v>
      </c>
      <c r="K15" s="3" t="s">
        <v>13</v>
      </c>
      <c r="L15" s="468">
        <v>22659</v>
      </c>
      <c r="M15" s="468">
        <v>-254</v>
      </c>
      <c r="N15" s="413">
        <v>-1.1100000000000001</v>
      </c>
      <c r="O15" s="413">
        <v>1.08</v>
      </c>
      <c r="P15" s="3" t="s">
        <v>13</v>
      </c>
      <c r="Q15" s="468">
        <v>22606</v>
      </c>
      <c r="R15" s="468">
        <v>-53</v>
      </c>
      <c r="S15" s="413">
        <v>-0.23</v>
      </c>
      <c r="T15" s="413">
        <v>1.08</v>
      </c>
      <c r="U15" s="3" t="s">
        <v>13</v>
      </c>
      <c r="V15" s="468">
        <v>22558</v>
      </c>
      <c r="W15" s="468">
        <v>-48</v>
      </c>
      <c r="X15" s="413">
        <v>-0.21</v>
      </c>
      <c r="Y15" s="413">
        <v>1.07</v>
      </c>
      <c r="Z15" s="3" t="s">
        <v>13</v>
      </c>
      <c r="AA15" s="468">
        <v>22749</v>
      </c>
      <c r="AB15" s="468">
        <v>191</v>
      </c>
      <c r="AC15" s="413">
        <v>0.85</v>
      </c>
      <c r="AD15" s="413">
        <v>1.07</v>
      </c>
      <c r="AE15" s="3" t="s">
        <v>13</v>
      </c>
      <c r="AF15" s="468">
        <v>23254</v>
      </c>
      <c r="AG15" s="468">
        <v>505</v>
      </c>
      <c r="AH15" s="413">
        <v>2.2200000000000002</v>
      </c>
      <c r="AI15" s="413">
        <v>1.08</v>
      </c>
      <c r="AJ15" s="3" t="s">
        <v>13</v>
      </c>
      <c r="AK15" s="468">
        <v>23316</v>
      </c>
      <c r="AL15" s="468">
        <v>62</v>
      </c>
      <c r="AM15" s="413">
        <v>0.27</v>
      </c>
      <c r="AN15" s="413">
        <v>1.07</v>
      </c>
      <c r="AO15" s="3" t="s">
        <v>13</v>
      </c>
      <c r="AP15" s="468">
        <v>23310</v>
      </c>
      <c r="AQ15" s="468">
        <v>-6</v>
      </c>
      <c r="AR15" s="413">
        <v>-0.03</v>
      </c>
      <c r="AS15" s="413">
        <v>1.07</v>
      </c>
      <c r="AT15" s="3" t="s">
        <v>13</v>
      </c>
      <c r="AU15" s="468">
        <v>23496</v>
      </c>
      <c r="AV15" s="468">
        <v>186</v>
      </c>
      <c r="AW15" s="413">
        <v>0.8</v>
      </c>
      <c r="AX15" s="413">
        <v>1.08</v>
      </c>
      <c r="AY15" s="413"/>
    </row>
    <row r="16" spans="1:51">
      <c r="A16" s="3" t="s">
        <v>14</v>
      </c>
      <c r="B16" s="470">
        <v>151718</v>
      </c>
      <c r="C16" s="470">
        <v>-1506</v>
      </c>
      <c r="D16" s="471">
        <v>-0.98</v>
      </c>
      <c r="E16" s="471">
        <v>7.16</v>
      </c>
      <c r="F16" s="3" t="s">
        <v>14</v>
      </c>
      <c r="G16" s="468">
        <v>153009</v>
      </c>
      <c r="H16" s="468">
        <v>1291</v>
      </c>
      <c r="I16" s="413">
        <v>0.85</v>
      </c>
      <c r="J16" s="413">
        <v>7.27</v>
      </c>
      <c r="K16" s="3" t="s">
        <v>14</v>
      </c>
      <c r="L16" s="468">
        <v>152843</v>
      </c>
      <c r="M16" s="468">
        <v>-166</v>
      </c>
      <c r="N16" s="413">
        <v>-0.11</v>
      </c>
      <c r="O16" s="413">
        <v>7.28</v>
      </c>
      <c r="P16" s="3" t="s">
        <v>14</v>
      </c>
      <c r="Q16" s="468">
        <v>153111</v>
      </c>
      <c r="R16" s="468">
        <v>268</v>
      </c>
      <c r="S16" s="413">
        <v>0.18</v>
      </c>
      <c r="T16" s="413">
        <v>7.28</v>
      </c>
      <c r="U16" s="3" t="s">
        <v>14</v>
      </c>
      <c r="V16" s="468">
        <v>153655</v>
      </c>
      <c r="W16" s="468">
        <v>544</v>
      </c>
      <c r="X16" s="413">
        <v>0.36</v>
      </c>
      <c r="Y16" s="413">
        <v>7.29</v>
      </c>
      <c r="Z16" s="3" t="s">
        <v>14</v>
      </c>
      <c r="AA16" s="468">
        <v>155549</v>
      </c>
      <c r="AB16" s="468">
        <v>1894</v>
      </c>
      <c r="AC16" s="413">
        <v>1.23</v>
      </c>
      <c r="AD16" s="413">
        <v>7.31</v>
      </c>
      <c r="AE16" s="3" t="s">
        <v>14</v>
      </c>
      <c r="AF16" s="468">
        <v>157503</v>
      </c>
      <c r="AG16" s="468">
        <v>1954</v>
      </c>
      <c r="AH16" s="413">
        <v>1.26</v>
      </c>
      <c r="AI16" s="413">
        <v>7.31</v>
      </c>
      <c r="AJ16" s="3" t="s">
        <v>14</v>
      </c>
      <c r="AK16" s="468">
        <v>158911</v>
      </c>
      <c r="AL16" s="468">
        <v>1408</v>
      </c>
      <c r="AM16" s="413">
        <v>0.89</v>
      </c>
      <c r="AN16" s="413">
        <v>7.3</v>
      </c>
      <c r="AO16" s="3" t="s">
        <v>14</v>
      </c>
      <c r="AP16" s="468">
        <v>158010</v>
      </c>
      <c r="AQ16" s="468">
        <v>-901</v>
      </c>
      <c r="AR16" s="413">
        <v>-0.56999999999999995</v>
      </c>
      <c r="AS16" s="413">
        <v>7.27</v>
      </c>
      <c r="AT16" s="3" t="s">
        <v>14</v>
      </c>
      <c r="AU16" s="468">
        <v>157815</v>
      </c>
      <c r="AV16" s="468">
        <v>-195</v>
      </c>
      <c r="AW16" s="413">
        <v>-0.12</v>
      </c>
      <c r="AX16" s="413">
        <v>7.25</v>
      </c>
      <c r="AY16" s="413"/>
    </row>
    <row r="17" spans="1:51">
      <c r="A17" s="3" t="s">
        <v>15</v>
      </c>
      <c r="B17" s="470">
        <v>8944</v>
      </c>
      <c r="C17" s="470">
        <v>138</v>
      </c>
      <c r="D17" s="471">
        <v>1.57</v>
      </c>
      <c r="E17" s="471">
        <v>0.42</v>
      </c>
      <c r="F17" s="3" t="s">
        <v>15</v>
      </c>
      <c r="G17" s="468">
        <v>8745</v>
      </c>
      <c r="H17" s="468">
        <v>-199</v>
      </c>
      <c r="I17" s="413">
        <v>-2.2200000000000002</v>
      </c>
      <c r="J17" s="413">
        <v>0.42</v>
      </c>
      <c r="K17" s="3" t="s">
        <v>15</v>
      </c>
      <c r="L17" s="468">
        <v>8752</v>
      </c>
      <c r="M17" s="468">
        <v>7</v>
      </c>
      <c r="N17" s="413">
        <v>0.08</v>
      </c>
      <c r="O17" s="413">
        <v>0.42</v>
      </c>
      <c r="P17" s="3" t="s">
        <v>15</v>
      </c>
      <c r="Q17" s="468">
        <v>8772</v>
      </c>
      <c r="R17" s="468">
        <v>20</v>
      </c>
      <c r="S17" s="413">
        <v>0.23</v>
      </c>
      <c r="T17" s="413">
        <v>0.42</v>
      </c>
      <c r="U17" s="3" t="s">
        <v>15</v>
      </c>
      <c r="V17" s="468">
        <v>8854</v>
      </c>
      <c r="W17" s="468">
        <v>82</v>
      </c>
      <c r="X17" s="413">
        <v>0.93</v>
      </c>
      <c r="Y17" s="413">
        <v>0.42</v>
      </c>
      <c r="Z17" s="3" t="s">
        <v>15</v>
      </c>
      <c r="AA17" s="468">
        <v>8956</v>
      </c>
      <c r="AB17" s="468">
        <v>102</v>
      </c>
      <c r="AC17" s="413">
        <v>1.1499999999999999</v>
      </c>
      <c r="AD17" s="413">
        <v>0.42</v>
      </c>
      <c r="AE17" s="3" t="s">
        <v>15</v>
      </c>
      <c r="AF17" s="468">
        <v>9061</v>
      </c>
      <c r="AG17" s="468">
        <v>105</v>
      </c>
      <c r="AH17" s="413">
        <v>1.17</v>
      </c>
      <c r="AI17" s="413">
        <v>0.42</v>
      </c>
      <c r="AJ17" s="3" t="s">
        <v>15</v>
      </c>
      <c r="AK17" s="468">
        <v>9059</v>
      </c>
      <c r="AL17" s="468">
        <v>-2</v>
      </c>
      <c r="AM17" s="413">
        <v>-0.02</v>
      </c>
      <c r="AN17" s="413">
        <v>0.42</v>
      </c>
      <c r="AO17" s="3" t="s">
        <v>15</v>
      </c>
      <c r="AP17" s="468">
        <v>9114</v>
      </c>
      <c r="AQ17" s="468">
        <v>55</v>
      </c>
      <c r="AR17" s="413">
        <v>0.61</v>
      </c>
      <c r="AS17" s="413">
        <v>0.42</v>
      </c>
      <c r="AT17" s="3" t="s">
        <v>15</v>
      </c>
      <c r="AU17" s="468">
        <v>9054</v>
      </c>
      <c r="AV17" s="468">
        <v>-60</v>
      </c>
      <c r="AW17" s="413">
        <v>-0.66</v>
      </c>
      <c r="AX17" s="413">
        <v>0.42</v>
      </c>
      <c r="AY17" s="413"/>
    </row>
    <row r="18" spans="1:51">
      <c r="A18" s="3" t="s">
        <v>16</v>
      </c>
      <c r="B18" s="470">
        <v>41255</v>
      </c>
      <c r="C18" s="470">
        <v>-471</v>
      </c>
      <c r="D18" s="471">
        <v>-1.1299999999999999</v>
      </c>
      <c r="E18" s="471">
        <v>1.95</v>
      </c>
      <c r="F18" s="3" t="s">
        <v>16</v>
      </c>
      <c r="G18" s="468">
        <v>41179</v>
      </c>
      <c r="H18" s="468">
        <v>-76</v>
      </c>
      <c r="I18" s="413">
        <v>-0.18</v>
      </c>
      <c r="J18" s="413">
        <v>1.96</v>
      </c>
      <c r="K18" s="3" t="s">
        <v>16</v>
      </c>
      <c r="L18" s="468">
        <v>41317</v>
      </c>
      <c r="M18" s="468">
        <v>138</v>
      </c>
      <c r="N18" s="413">
        <v>0.34</v>
      </c>
      <c r="O18" s="413">
        <v>1.97</v>
      </c>
      <c r="P18" s="3" t="s">
        <v>16</v>
      </c>
      <c r="Q18" s="468">
        <v>41294</v>
      </c>
      <c r="R18" s="468">
        <v>-23</v>
      </c>
      <c r="S18" s="413">
        <v>-0.06</v>
      </c>
      <c r="T18" s="413">
        <v>1.96</v>
      </c>
      <c r="U18" s="3" t="s">
        <v>16</v>
      </c>
      <c r="V18" s="468">
        <v>41500</v>
      </c>
      <c r="W18" s="468">
        <v>206</v>
      </c>
      <c r="X18" s="413">
        <v>0.5</v>
      </c>
      <c r="Y18" s="413">
        <v>1.97</v>
      </c>
      <c r="Z18" s="3" t="s">
        <v>16</v>
      </c>
      <c r="AA18" s="468">
        <v>41833</v>
      </c>
      <c r="AB18" s="468">
        <v>333</v>
      </c>
      <c r="AC18" s="413">
        <v>0.8</v>
      </c>
      <c r="AD18" s="413">
        <v>1.97</v>
      </c>
      <c r="AE18" s="3" t="s">
        <v>16</v>
      </c>
      <c r="AF18" s="468">
        <v>42029</v>
      </c>
      <c r="AG18" s="468">
        <v>196</v>
      </c>
      <c r="AH18" s="413">
        <v>0.47</v>
      </c>
      <c r="AI18" s="413">
        <v>1.95</v>
      </c>
      <c r="AJ18" s="3" t="s">
        <v>16</v>
      </c>
      <c r="AK18" s="468">
        <v>42187</v>
      </c>
      <c r="AL18" s="468">
        <v>158</v>
      </c>
      <c r="AM18" s="413">
        <v>0.38</v>
      </c>
      <c r="AN18" s="413">
        <v>1.94</v>
      </c>
      <c r="AO18" s="3" t="s">
        <v>16</v>
      </c>
      <c r="AP18" s="468">
        <v>42219</v>
      </c>
      <c r="AQ18" s="468">
        <v>32</v>
      </c>
      <c r="AR18" s="413">
        <v>0.08</v>
      </c>
      <c r="AS18" s="413">
        <v>1.94</v>
      </c>
      <c r="AT18" s="3" t="s">
        <v>16</v>
      </c>
      <c r="AU18" s="468">
        <v>42434</v>
      </c>
      <c r="AV18" s="468">
        <v>215</v>
      </c>
      <c r="AW18" s="413">
        <v>0.51</v>
      </c>
      <c r="AX18" s="413">
        <v>1.95</v>
      </c>
      <c r="AY18" s="413"/>
    </row>
    <row r="19" spans="1:51">
      <c r="A19" s="3" t="s">
        <v>17</v>
      </c>
      <c r="B19" s="470">
        <v>28929</v>
      </c>
      <c r="C19" s="470">
        <v>-3736</v>
      </c>
      <c r="D19" s="471">
        <v>-11.44</v>
      </c>
      <c r="E19" s="471">
        <v>1.37</v>
      </c>
      <c r="F19" s="3" t="s">
        <v>17</v>
      </c>
      <c r="G19" s="468">
        <v>29435</v>
      </c>
      <c r="H19" s="468">
        <v>506</v>
      </c>
      <c r="I19" s="413">
        <v>1.75</v>
      </c>
      <c r="J19" s="413">
        <v>1.4</v>
      </c>
      <c r="K19" s="3" t="s">
        <v>17</v>
      </c>
      <c r="L19" s="468">
        <v>29412</v>
      </c>
      <c r="M19" s="468">
        <v>-23</v>
      </c>
      <c r="N19" s="413">
        <v>-0.08</v>
      </c>
      <c r="O19" s="413">
        <v>1.4</v>
      </c>
      <c r="P19" s="3" t="s">
        <v>17</v>
      </c>
      <c r="Q19" s="468">
        <v>29497</v>
      </c>
      <c r="R19" s="468">
        <v>85</v>
      </c>
      <c r="S19" s="413">
        <v>0.28999999999999998</v>
      </c>
      <c r="T19" s="413">
        <v>1.4</v>
      </c>
      <c r="U19" s="3" t="s">
        <v>17</v>
      </c>
      <c r="V19" s="468">
        <v>30036</v>
      </c>
      <c r="W19" s="468">
        <v>539</v>
      </c>
      <c r="X19" s="413">
        <v>1.83</v>
      </c>
      <c r="Y19" s="413">
        <v>1.42</v>
      </c>
      <c r="Z19" s="3" t="s">
        <v>17</v>
      </c>
      <c r="AA19" s="468">
        <v>30483</v>
      </c>
      <c r="AB19" s="468">
        <v>447</v>
      </c>
      <c r="AC19" s="413">
        <v>1.49</v>
      </c>
      <c r="AD19" s="413">
        <v>1.43</v>
      </c>
      <c r="AE19" s="3" t="s">
        <v>17</v>
      </c>
      <c r="AF19" s="468">
        <v>30468</v>
      </c>
      <c r="AG19" s="468">
        <v>-15</v>
      </c>
      <c r="AH19" s="413">
        <v>-0.05</v>
      </c>
      <c r="AI19" s="413">
        <v>1.41</v>
      </c>
      <c r="AJ19" s="3" t="s">
        <v>17</v>
      </c>
      <c r="AK19" s="468">
        <v>30492</v>
      </c>
      <c r="AL19" s="468">
        <v>24</v>
      </c>
      <c r="AM19" s="413">
        <v>0.08</v>
      </c>
      <c r="AN19" s="413">
        <v>1.4</v>
      </c>
      <c r="AO19" s="3" t="s">
        <v>17</v>
      </c>
      <c r="AP19" s="468">
        <v>30179</v>
      </c>
      <c r="AQ19" s="468">
        <v>-313</v>
      </c>
      <c r="AR19" s="413">
        <v>-1.03</v>
      </c>
      <c r="AS19" s="413">
        <v>1.39</v>
      </c>
      <c r="AT19" s="3" t="s">
        <v>17</v>
      </c>
      <c r="AU19" s="468">
        <v>30349</v>
      </c>
      <c r="AV19" s="468">
        <v>170</v>
      </c>
      <c r="AW19" s="413">
        <v>0.56000000000000005</v>
      </c>
      <c r="AX19" s="413">
        <v>1.39</v>
      </c>
      <c r="AY19" s="413"/>
    </row>
    <row r="20" spans="1:51">
      <c r="A20" s="3" t="s">
        <v>18</v>
      </c>
      <c r="B20" s="470">
        <v>37970</v>
      </c>
      <c r="C20" s="470">
        <v>-58</v>
      </c>
      <c r="D20" s="471">
        <v>-0.15</v>
      </c>
      <c r="E20" s="471">
        <v>1.79</v>
      </c>
      <c r="F20" s="3" t="s">
        <v>18</v>
      </c>
      <c r="G20" s="468">
        <v>36860</v>
      </c>
      <c r="H20" s="468">
        <v>-1110</v>
      </c>
      <c r="I20" s="413">
        <v>-2.92</v>
      </c>
      <c r="J20" s="413">
        <v>1.75</v>
      </c>
      <c r="K20" s="3" t="s">
        <v>18</v>
      </c>
      <c r="L20" s="468">
        <v>36276</v>
      </c>
      <c r="M20" s="468">
        <v>-584</v>
      </c>
      <c r="N20" s="413">
        <v>-1.58</v>
      </c>
      <c r="O20" s="413">
        <v>1.73</v>
      </c>
      <c r="P20" s="3" t="s">
        <v>18</v>
      </c>
      <c r="Q20" s="468">
        <v>36149</v>
      </c>
      <c r="R20" s="468">
        <v>-127</v>
      </c>
      <c r="S20" s="413">
        <v>-0.35</v>
      </c>
      <c r="T20" s="413">
        <v>1.72</v>
      </c>
      <c r="U20" s="3" t="s">
        <v>18</v>
      </c>
      <c r="V20" s="468">
        <v>36218</v>
      </c>
      <c r="W20" s="468">
        <v>69</v>
      </c>
      <c r="X20" s="413">
        <v>0.19</v>
      </c>
      <c r="Y20" s="413">
        <v>1.72</v>
      </c>
      <c r="Z20" s="3" t="s">
        <v>18</v>
      </c>
      <c r="AA20" s="468">
        <v>36405</v>
      </c>
      <c r="AB20" s="468">
        <v>187</v>
      </c>
      <c r="AC20" s="413">
        <v>0.52</v>
      </c>
      <c r="AD20" s="413">
        <v>1.71</v>
      </c>
      <c r="AE20" s="3" t="s">
        <v>18</v>
      </c>
      <c r="AF20" s="468">
        <v>36402</v>
      </c>
      <c r="AG20" s="468">
        <v>-3</v>
      </c>
      <c r="AH20" s="413">
        <v>-0.01</v>
      </c>
      <c r="AI20" s="413">
        <v>1.69</v>
      </c>
      <c r="AJ20" s="3" t="s">
        <v>18</v>
      </c>
      <c r="AK20" s="468">
        <v>36727</v>
      </c>
      <c r="AL20" s="468">
        <v>325</v>
      </c>
      <c r="AM20" s="413">
        <v>0.89</v>
      </c>
      <c r="AN20" s="413">
        <v>1.69</v>
      </c>
      <c r="AO20" s="3" t="s">
        <v>18</v>
      </c>
      <c r="AP20" s="468">
        <v>36824</v>
      </c>
      <c r="AQ20" s="468">
        <v>97</v>
      </c>
      <c r="AR20" s="413">
        <v>0.26</v>
      </c>
      <c r="AS20" s="413">
        <v>1.69</v>
      </c>
      <c r="AT20" s="3" t="s">
        <v>18</v>
      </c>
      <c r="AU20" s="468">
        <v>37076</v>
      </c>
      <c r="AV20" s="468">
        <v>252</v>
      </c>
      <c r="AW20" s="413">
        <v>0.68</v>
      </c>
      <c r="AX20" s="413">
        <v>1.7</v>
      </c>
      <c r="AY20" s="413"/>
    </row>
    <row r="21" spans="1:51">
      <c r="A21" s="3" t="s">
        <v>19</v>
      </c>
      <c r="B21" s="470">
        <v>17465</v>
      </c>
      <c r="C21" s="470">
        <v>135</v>
      </c>
      <c r="D21" s="471">
        <v>0.78</v>
      </c>
      <c r="E21" s="471">
        <v>0.82</v>
      </c>
      <c r="F21" s="3" t="s">
        <v>19</v>
      </c>
      <c r="G21" s="468">
        <v>17329</v>
      </c>
      <c r="H21" s="468">
        <v>-136</v>
      </c>
      <c r="I21" s="413">
        <v>-0.78</v>
      </c>
      <c r="J21" s="413">
        <v>0.82</v>
      </c>
      <c r="K21" s="3" t="s">
        <v>19</v>
      </c>
      <c r="L21" s="468">
        <v>17277</v>
      </c>
      <c r="M21" s="468">
        <v>-52</v>
      </c>
      <c r="N21" s="413">
        <v>-0.3</v>
      </c>
      <c r="O21" s="413">
        <v>0.82</v>
      </c>
      <c r="P21" s="3" t="s">
        <v>19</v>
      </c>
      <c r="Q21" s="468">
        <v>17191</v>
      </c>
      <c r="R21" s="468">
        <v>-86</v>
      </c>
      <c r="S21" s="413">
        <v>-0.5</v>
      </c>
      <c r="T21" s="413">
        <v>0.82</v>
      </c>
      <c r="U21" s="3" t="s">
        <v>19</v>
      </c>
      <c r="V21" s="468">
        <v>17312</v>
      </c>
      <c r="W21" s="468">
        <v>121</v>
      </c>
      <c r="X21" s="413">
        <v>0.7</v>
      </c>
      <c r="Y21" s="413">
        <v>0.82</v>
      </c>
      <c r="Z21" s="3" t="s">
        <v>19</v>
      </c>
      <c r="AA21" s="468">
        <v>17352</v>
      </c>
      <c r="AB21" s="468">
        <v>40</v>
      </c>
      <c r="AC21" s="413">
        <v>0.23</v>
      </c>
      <c r="AD21" s="413">
        <v>0.82</v>
      </c>
      <c r="AE21" s="3" t="s">
        <v>19</v>
      </c>
      <c r="AF21" s="468">
        <v>17370</v>
      </c>
      <c r="AG21" s="468">
        <v>18</v>
      </c>
      <c r="AH21" s="413">
        <v>0.1</v>
      </c>
      <c r="AI21" s="413">
        <v>0.81</v>
      </c>
      <c r="AJ21" s="3" t="s">
        <v>19</v>
      </c>
      <c r="AK21" s="468">
        <v>17496</v>
      </c>
      <c r="AL21" s="468">
        <v>126</v>
      </c>
      <c r="AM21" s="413">
        <v>0.73</v>
      </c>
      <c r="AN21" s="413">
        <v>0.8</v>
      </c>
      <c r="AO21" s="3" t="s">
        <v>19</v>
      </c>
      <c r="AP21" s="468">
        <v>17590</v>
      </c>
      <c r="AQ21" s="468">
        <v>94</v>
      </c>
      <c r="AR21" s="413">
        <v>0.54</v>
      </c>
      <c r="AS21" s="413">
        <v>0.81</v>
      </c>
      <c r="AT21" s="3" t="s">
        <v>19</v>
      </c>
      <c r="AU21" s="468">
        <v>17750</v>
      </c>
      <c r="AV21" s="468">
        <v>160</v>
      </c>
      <c r="AW21" s="413">
        <v>0.91</v>
      </c>
      <c r="AX21" s="413">
        <v>0.82</v>
      </c>
      <c r="AY21" s="413"/>
    </row>
    <row r="22" spans="1:51">
      <c r="A22" s="3" t="s">
        <v>20</v>
      </c>
      <c r="B22" s="470">
        <v>5110</v>
      </c>
      <c r="C22" s="470">
        <v>7</v>
      </c>
      <c r="D22" s="471">
        <v>0.14000000000000001</v>
      </c>
      <c r="E22" s="471">
        <v>0.24</v>
      </c>
      <c r="F22" s="3" t="s">
        <v>20</v>
      </c>
      <c r="G22" s="468">
        <v>5053</v>
      </c>
      <c r="H22" s="468">
        <v>-57</v>
      </c>
      <c r="I22" s="413">
        <v>-1.1200000000000001</v>
      </c>
      <c r="J22" s="413">
        <v>0.24</v>
      </c>
      <c r="K22" s="3" t="s">
        <v>20</v>
      </c>
      <c r="L22" s="468">
        <v>4958</v>
      </c>
      <c r="M22" s="468">
        <v>-95</v>
      </c>
      <c r="N22" s="413">
        <v>-1.88</v>
      </c>
      <c r="O22" s="413">
        <v>0.24</v>
      </c>
      <c r="P22" s="3" t="s">
        <v>20</v>
      </c>
      <c r="Q22" s="468">
        <v>4910</v>
      </c>
      <c r="R22" s="468">
        <v>-48</v>
      </c>
      <c r="S22" s="413">
        <v>-0.97</v>
      </c>
      <c r="T22" s="413">
        <v>0.23</v>
      </c>
      <c r="U22" s="3" t="s">
        <v>20</v>
      </c>
      <c r="V22" s="468">
        <v>4828</v>
      </c>
      <c r="W22" s="468">
        <v>-82</v>
      </c>
      <c r="X22" s="413">
        <v>-1.67</v>
      </c>
      <c r="Y22" s="413">
        <v>0.23</v>
      </c>
      <c r="Z22" s="3" t="s">
        <v>20</v>
      </c>
      <c r="AA22" s="468">
        <v>4799</v>
      </c>
      <c r="AB22" s="468">
        <v>-29</v>
      </c>
      <c r="AC22" s="413">
        <v>-0.6</v>
      </c>
      <c r="AD22" s="413">
        <v>0.23</v>
      </c>
      <c r="AE22" s="3" t="s">
        <v>20</v>
      </c>
      <c r="AF22" s="468">
        <v>4828</v>
      </c>
      <c r="AG22" s="468">
        <v>29</v>
      </c>
      <c r="AH22" s="413">
        <v>0.6</v>
      </c>
      <c r="AI22" s="413">
        <v>0.22</v>
      </c>
      <c r="AJ22" s="3" t="s">
        <v>20</v>
      </c>
      <c r="AK22" s="468">
        <v>4873</v>
      </c>
      <c r="AL22" s="468">
        <v>45</v>
      </c>
      <c r="AM22" s="413">
        <v>0.93</v>
      </c>
      <c r="AN22" s="413">
        <v>0.22</v>
      </c>
      <c r="AO22" s="3" t="s">
        <v>20</v>
      </c>
      <c r="AP22" s="468">
        <v>4854</v>
      </c>
      <c r="AQ22" s="468">
        <v>-19</v>
      </c>
      <c r="AR22" s="413">
        <v>-0.39</v>
      </c>
      <c r="AS22" s="413">
        <v>0.22</v>
      </c>
      <c r="AT22" s="3" t="s">
        <v>20</v>
      </c>
      <c r="AU22" s="468">
        <v>4864</v>
      </c>
      <c r="AV22" s="468">
        <v>10</v>
      </c>
      <c r="AW22" s="413">
        <v>0.21</v>
      </c>
      <c r="AX22" s="413">
        <v>0.22</v>
      </c>
    </row>
    <row r="23" spans="1:51">
      <c r="A23" s="3" t="s">
        <v>21</v>
      </c>
      <c r="B23" s="470">
        <v>16099</v>
      </c>
      <c r="C23" s="470">
        <v>-1456</v>
      </c>
      <c r="D23" s="471">
        <v>-8.2899999999999991</v>
      </c>
      <c r="E23" s="471">
        <v>0.76</v>
      </c>
      <c r="F23" s="3" t="s">
        <v>21</v>
      </c>
      <c r="G23" s="468">
        <v>16221</v>
      </c>
      <c r="H23" s="468">
        <v>122</v>
      </c>
      <c r="I23" s="413">
        <v>0.76</v>
      </c>
      <c r="J23" s="413">
        <v>0.77</v>
      </c>
      <c r="K23" s="3" t="s">
        <v>21</v>
      </c>
      <c r="L23" s="468">
        <v>17090</v>
      </c>
      <c r="M23" s="468">
        <v>869</v>
      </c>
      <c r="N23" s="413">
        <v>5.36</v>
      </c>
      <c r="O23" s="413">
        <v>0.81</v>
      </c>
      <c r="P23" s="3" t="s">
        <v>21</v>
      </c>
      <c r="Q23" s="468">
        <v>17870</v>
      </c>
      <c r="R23" s="468">
        <v>780</v>
      </c>
      <c r="S23" s="413">
        <v>4.5599999999999996</v>
      </c>
      <c r="T23" s="413">
        <v>0.85</v>
      </c>
      <c r="U23" s="3" t="s">
        <v>21</v>
      </c>
      <c r="V23" s="468">
        <v>18887</v>
      </c>
      <c r="W23" s="468">
        <v>1017</v>
      </c>
      <c r="X23" s="413">
        <v>5.69</v>
      </c>
      <c r="Y23" s="413">
        <v>0.9</v>
      </c>
      <c r="Z23" s="3" t="s">
        <v>21</v>
      </c>
      <c r="AA23" s="468">
        <v>19672</v>
      </c>
      <c r="AB23" s="468">
        <v>785</v>
      </c>
      <c r="AC23" s="413">
        <v>4.16</v>
      </c>
      <c r="AD23" s="413">
        <v>0.92</v>
      </c>
      <c r="AE23" s="3" t="s">
        <v>21</v>
      </c>
      <c r="AF23" s="468">
        <v>20886</v>
      </c>
      <c r="AG23" s="468">
        <v>1214</v>
      </c>
      <c r="AH23" s="413">
        <v>6.17</v>
      </c>
      <c r="AI23" s="413">
        <v>0.97</v>
      </c>
      <c r="AJ23" s="3" t="s">
        <v>21</v>
      </c>
      <c r="AK23" s="468">
        <v>21621</v>
      </c>
      <c r="AL23" s="468">
        <v>735</v>
      </c>
      <c r="AM23" s="413">
        <v>3.52</v>
      </c>
      <c r="AN23" s="413">
        <v>0.99</v>
      </c>
      <c r="AO23" s="3" t="s">
        <v>21</v>
      </c>
      <c r="AP23" s="468">
        <v>21872</v>
      </c>
      <c r="AQ23" s="468">
        <v>251</v>
      </c>
      <c r="AR23" s="413">
        <v>1.1599999999999999</v>
      </c>
      <c r="AS23" s="413">
        <v>1.01</v>
      </c>
      <c r="AT23" s="3" t="s">
        <v>21</v>
      </c>
      <c r="AU23" s="468">
        <v>21915</v>
      </c>
      <c r="AV23" s="468">
        <v>43</v>
      </c>
      <c r="AW23" s="413">
        <v>0.2</v>
      </c>
      <c r="AX23" s="413">
        <v>1.01</v>
      </c>
    </row>
    <row r="24" spans="1:51">
      <c r="A24" s="3" t="s">
        <v>22</v>
      </c>
      <c r="B24" s="470">
        <v>206593</v>
      </c>
      <c r="C24" s="470">
        <v>-372</v>
      </c>
      <c r="D24" s="471">
        <v>-0.18</v>
      </c>
      <c r="E24" s="471">
        <v>9.75</v>
      </c>
      <c r="F24" s="3" t="s">
        <v>22</v>
      </c>
      <c r="G24" s="468">
        <v>205279</v>
      </c>
      <c r="H24" s="468">
        <v>-1314</v>
      </c>
      <c r="I24" s="413">
        <v>-0.64</v>
      </c>
      <c r="J24" s="413">
        <v>9.75</v>
      </c>
      <c r="K24" s="3" t="s">
        <v>22</v>
      </c>
      <c r="L24" s="468">
        <v>203811</v>
      </c>
      <c r="M24" s="468">
        <v>-1468</v>
      </c>
      <c r="N24" s="413">
        <v>-0.72</v>
      </c>
      <c r="O24" s="413">
        <v>9.6999999999999993</v>
      </c>
      <c r="P24" s="3" t="s">
        <v>22</v>
      </c>
      <c r="Q24" s="468">
        <v>203585</v>
      </c>
      <c r="R24" s="468">
        <v>-226</v>
      </c>
      <c r="S24" s="413">
        <v>-0.11</v>
      </c>
      <c r="T24" s="413">
        <v>9.69</v>
      </c>
      <c r="U24" s="3" t="s">
        <v>22</v>
      </c>
      <c r="V24" s="468">
        <v>203692</v>
      </c>
      <c r="W24" s="468">
        <v>107</v>
      </c>
      <c r="X24" s="413">
        <v>0.05</v>
      </c>
      <c r="Y24" s="413">
        <v>9.66</v>
      </c>
      <c r="Z24" s="3" t="s">
        <v>22</v>
      </c>
      <c r="AA24" s="468">
        <v>204856</v>
      </c>
      <c r="AB24" s="468">
        <v>1164</v>
      </c>
      <c r="AC24" s="413">
        <v>0.56999999999999995</v>
      </c>
      <c r="AD24" s="413">
        <v>9.6300000000000008</v>
      </c>
      <c r="AE24" s="3" t="s">
        <v>22</v>
      </c>
      <c r="AF24" s="468">
        <v>207312</v>
      </c>
      <c r="AG24" s="468">
        <v>2456</v>
      </c>
      <c r="AH24" s="413">
        <v>1.2</v>
      </c>
      <c r="AI24" s="413">
        <v>9.6300000000000008</v>
      </c>
      <c r="AJ24" s="3" t="s">
        <v>22</v>
      </c>
      <c r="AK24" s="468">
        <v>209194</v>
      </c>
      <c r="AL24" s="468">
        <v>1882</v>
      </c>
      <c r="AM24" s="413">
        <v>0.91</v>
      </c>
      <c r="AN24" s="413">
        <v>9.61</v>
      </c>
      <c r="AO24" s="3" t="s">
        <v>22</v>
      </c>
      <c r="AP24" s="468">
        <v>208563</v>
      </c>
      <c r="AQ24" s="468">
        <v>-631</v>
      </c>
      <c r="AR24" s="413">
        <v>-0.3</v>
      </c>
      <c r="AS24" s="413">
        <v>9.6</v>
      </c>
      <c r="AT24" s="3" t="s">
        <v>22</v>
      </c>
      <c r="AU24" s="468">
        <v>208688</v>
      </c>
      <c r="AV24" s="468">
        <v>125</v>
      </c>
      <c r="AW24" s="413">
        <v>0.06</v>
      </c>
      <c r="AX24" s="413">
        <v>9.58</v>
      </c>
    </row>
    <row r="25" spans="1:51">
      <c r="A25" s="3" t="s">
        <v>23</v>
      </c>
      <c r="B25" s="470">
        <v>14545</v>
      </c>
      <c r="C25" s="470">
        <v>171</v>
      </c>
      <c r="D25" s="471">
        <v>1.19</v>
      </c>
      <c r="E25" s="471">
        <v>0.69</v>
      </c>
      <c r="F25" s="3" t="s">
        <v>23</v>
      </c>
      <c r="G25" s="468">
        <v>14296</v>
      </c>
      <c r="H25" s="468">
        <v>-249</v>
      </c>
      <c r="I25" s="413">
        <v>-1.71</v>
      </c>
      <c r="J25" s="413">
        <v>0.68</v>
      </c>
      <c r="K25" s="3" t="s">
        <v>23</v>
      </c>
      <c r="L25" s="468">
        <v>14246</v>
      </c>
      <c r="M25" s="468">
        <v>-50</v>
      </c>
      <c r="N25" s="413">
        <v>-0.35</v>
      </c>
      <c r="O25" s="413">
        <v>0.68</v>
      </c>
      <c r="P25" s="3" t="s">
        <v>23</v>
      </c>
      <c r="Q25" s="468">
        <v>14125</v>
      </c>
      <c r="R25" s="468">
        <v>-121</v>
      </c>
      <c r="S25" s="413">
        <v>-0.85</v>
      </c>
      <c r="T25" s="413">
        <v>0.67</v>
      </c>
      <c r="U25" s="3" t="s">
        <v>23</v>
      </c>
      <c r="V25" s="468">
        <v>14189</v>
      </c>
      <c r="W25" s="468">
        <v>64</v>
      </c>
      <c r="X25" s="413">
        <v>0.45</v>
      </c>
      <c r="Y25" s="413">
        <v>0.67</v>
      </c>
      <c r="Z25" s="3" t="s">
        <v>23</v>
      </c>
      <c r="AA25" s="468">
        <v>14445</v>
      </c>
      <c r="AB25" s="468">
        <v>256</v>
      </c>
      <c r="AC25" s="413">
        <v>1.8</v>
      </c>
      <c r="AD25" s="413">
        <v>0.68</v>
      </c>
      <c r="AE25" s="3" t="s">
        <v>23</v>
      </c>
      <c r="AF25" s="468">
        <v>14679</v>
      </c>
      <c r="AG25" s="468">
        <v>234</v>
      </c>
      <c r="AH25" s="413">
        <v>1.62</v>
      </c>
      <c r="AI25" s="413">
        <v>0.68</v>
      </c>
      <c r="AJ25" s="3" t="s">
        <v>23</v>
      </c>
      <c r="AK25" s="468">
        <v>14953</v>
      </c>
      <c r="AL25" s="468">
        <v>274</v>
      </c>
      <c r="AM25" s="413">
        <v>1.87</v>
      </c>
      <c r="AN25" s="413">
        <v>0.69</v>
      </c>
      <c r="AO25" s="3" t="s">
        <v>23</v>
      </c>
      <c r="AP25" s="468">
        <v>14987</v>
      </c>
      <c r="AQ25" s="468">
        <v>34</v>
      </c>
      <c r="AR25" s="413">
        <v>0.23</v>
      </c>
      <c r="AS25" s="413">
        <v>0.69</v>
      </c>
      <c r="AT25" s="3" t="s">
        <v>23</v>
      </c>
      <c r="AU25" s="468">
        <v>15114</v>
      </c>
      <c r="AV25" s="468">
        <v>127</v>
      </c>
      <c r="AW25" s="413">
        <v>0.85</v>
      </c>
      <c r="AX25" s="413">
        <v>0.69</v>
      </c>
    </row>
    <row r="26" spans="1:51">
      <c r="A26" s="3" t="s">
        <v>24</v>
      </c>
      <c r="B26" s="470">
        <v>12634</v>
      </c>
      <c r="C26" s="470">
        <v>242</v>
      </c>
      <c r="D26" s="471">
        <v>1.95</v>
      </c>
      <c r="E26" s="471">
        <v>0.6</v>
      </c>
      <c r="F26" s="3" t="s">
        <v>24</v>
      </c>
      <c r="G26" s="468">
        <v>10468</v>
      </c>
      <c r="H26" s="468">
        <v>-2166</v>
      </c>
      <c r="I26" s="413">
        <v>-17.14</v>
      </c>
      <c r="J26" s="413">
        <v>0.5</v>
      </c>
      <c r="K26" s="3" t="s">
        <v>24</v>
      </c>
      <c r="L26" s="468">
        <v>10690</v>
      </c>
      <c r="M26" s="468">
        <v>222</v>
      </c>
      <c r="N26" s="413">
        <v>2.12</v>
      </c>
      <c r="O26" s="413">
        <v>0.51</v>
      </c>
      <c r="P26" s="3" t="s">
        <v>24</v>
      </c>
      <c r="Q26" s="468">
        <v>11338</v>
      </c>
      <c r="R26" s="468">
        <v>648</v>
      </c>
      <c r="S26" s="413">
        <v>6.06</v>
      </c>
      <c r="T26" s="413">
        <v>0.54</v>
      </c>
      <c r="U26" s="3" t="s">
        <v>24</v>
      </c>
      <c r="V26" s="468">
        <v>10576</v>
      </c>
      <c r="W26" s="468">
        <v>-762</v>
      </c>
      <c r="X26" s="413">
        <v>-6.72</v>
      </c>
      <c r="Y26" s="413">
        <v>0.5</v>
      </c>
      <c r="Z26" s="3" t="s">
        <v>24</v>
      </c>
      <c r="AA26" s="468">
        <v>10755</v>
      </c>
      <c r="AB26" s="468">
        <v>179</v>
      </c>
      <c r="AC26" s="413">
        <v>1.69</v>
      </c>
      <c r="AD26" s="413">
        <v>0.51</v>
      </c>
      <c r="AE26" s="3" t="s">
        <v>24</v>
      </c>
      <c r="AF26" s="468">
        <v>11111</v>
      </c>
      <c r="AG26" s="468">
        <v>356</v>
      </c>
      <c r="AH26" s="413">
        <v>3.31</v>
      </c>
      <c r="AI26" s="413">
        <v>0.52</v>
      </c>
      <c r="AJ26" s="3" t="s">
        <v>24</v>
      </c>
      <c r="AK26" s="468">
        <v>11281</v>
      </c>
      <c r="AL26" s="468">
        <v>170</v>
      </c>
      <c r="AM26" s="413">
        <v>1.53</v>
      </c>
      <c r="AN26" s="413">
        <v>0.52</v>
      </c>
      <c r="AO26" s="3" t="s">
        <v>24</v>
      </c>
      <c r="AP26" s="468">
        <v>11115</v>
      </c>
      <c r="AQ26" s="468">
        <v>-166</v>
      </c>
      <c r="AR26" s="413">
        <v>-1.47</v>
      </c>
      <c r="AS26" s="413">
        <v>0.51</v>
      </c>
      <c r="AT26" s="3" t="s">
        <v>24</v>
      </c>
      <c r="AU26" s="468">
        <v>11162</v>
      </c>
      <c r="AV26" s="468">
        <v>47</v>
      </c>
      <c r="AW26" s="413">
        <v>0.42</v>
      </c>
      <c r="AX26" s="413">
        <v>0.51</v>
      </c>
    </row>
    <row r="27" spans="1:51">
      <c r="A27" s="3" t="s">
        <v>25</v>
      </c>
      <c r="B27" s="470">
        <v>9076</v>
      </c>
      <c r="C27" s="470">
        <v>39</v>
      </c>
      <c r="D27" s="471">
        <v>0.43</v>
      </c>
      <c r="E27" s="471">
        <v>0.43</v>
      </c>
      <c r="F27" s="3" t="s">
        <v>25</v>
      </c>
      <c r="G27" s="468">
        <v>8998</v>
      </c>
      <c r="H27" s="468">
        <v>-78</v>
      </c>
      <c r="I27" s="413">
        <v>-0.86</v>
      </c>
      <c r="J27" s="413">
        <v>0.43</v>
      </c>
      <c r="K27" s="3" t="s">
        <v>25</v>
      </c>
      <c r="L27" s="468">
        <v>8930</v>
      </c>
      <c r="M27" s="468">
        <v>-68</v>
      </c>
      <c r="N27" s="413">
        <v>-0.76</v>
      </c>
      <c r="O27" s="413">
        <v>0.43</v>
      </c>
      <c r="P27" s="3" t="s">
        <v>25</v>
      </c>
      <c r="Q27" s="468">
        <v>8873</v>
      </c>
      <c r="R27" s="468">
        <v>-57</v>
      </c>
      <c r="S27" s="413">
        <v>-0.64</v>
      </c>
      <c r="T27" s="413">
        <v>0.42</v>
      </c>
      <c r="U27" s="3" t="s">
        <v>25</v>
      </c>
      <c r="V27" s="468">
        <v>8873</v>
      </c>
      <c r="W27" s="468">
        <v>0</v>
      </c>
      <c r="X27" s="413">
        <v>0</v>
      </c>
      <c r="Y27" s="413">
        <v>0.42</v>
      </c>
      <c r="Z27" s="3" t="s">
        <v>25</v>
      </c>
      <c r="AA27" s="468">
        <v>8947</v>
      </c>
      <c r="AB27" s="468">
        <v>74</v>
      </c>
      <c r="AC27" s="413">
        <v>0.83</v>
      </c>
      <c r="AD27" s="413">
        <v>0.42</v>
      </c>
      <c r="AE27" s="3" t="s">
        <v>25</v>
      </c>
      <c r="AF27" s="468">
        <v>8934</v>
      </c>
      <c r="AG27" s="468">
        <v>-13</v>
      </c>
      <c r="AH27" s="413">
        <v>-0.15</v>
      </c>
      <c r="AI27" s="413">
        <v>0.41</v>
      </c>
      <c r="AJ27" s="3" t="s">
        <v>25</v>
      </c>
      <c r="AK27" s="468">
        <v>8940</v>
      </c>
      <c r="AL27" s="468">
        <v>6</v>
      </c>
      <c r="AM27" s="413">
        <v>7.0000000000000007E-2</v>
      </c>
      <c r="AN27" s="413">
        <v>0.41</v>
      </c>
      <c r="AO27" s="3" t="s">
        <v>25</v>
      </c>
      <c r="AP27" s="468">
        <v>8918</v>
      </c>
      <c r="AQ27" s="468">
        <v>-22</v>
      </c>
      <c r="AR27" s="413">
        <v>-0.25</v>
      </c>
      <c r="AS27" s="413">
        <v>0.41</v>
      </c>
      <c r="AT27" s="3" t="s">
        <v>25</v>
      </c>
      <c r="AU27" s="468">
        <v>9005</v>
      </c>
      <c r="AV27" s="468">
        <v>87</v>
      </c>
      <c r="AW27" s="413">
        <v>0.98</v>
      </c>
      <c r="AX27" s="413">
        <v>0.41</v>
      </c>
    </row>
    <row r="28" spans="1:51">
      <c r="A28" s="3" t="s">
        <v>26</v>
      </c>
      <c r="B28" s="470">
        <v>5082</v>
      </c>
      <c r="C28" s="470">
        <v>-37</v>
      </c>
      <c r="D28" s="471">
        <v>-0.72</v>
      </c>
      <c r="E28" s="471">
        <v>0.24</v>
      </c>
      <c r="F28" s="3" t="s">
        <v>26</v>
      </c>
      <c r="G28" s="468">
        <v>4727</v>
      </c>
      <c r="H28" s="468">
        <v>-355</v>
      </c>
      <c r="I28" s="413">
        <v>-6.99</v>
      </c>
      <c r="J28" s="413">
        <v>0.22</v>
      </c>
      <c r="K28" s="3" t="s">
        <v>26</v>
      </c>
      <c r="L28" s="468">
        <v>4805</v>
      </c>
      <c r="M28" s="468">
        <v>78</v>
      </c>
      <c r="N28" s="413">
        <v>1.65</v>
      </c>
      <c r="O28" s="413">
        <v>0.23</v>
      </c>
      <c r="P28" s="3" t="s">
        <v>26</v>
      </c>
      <c r="Q28" s="468">
        <v>4786</v>
      </c>
      <c r="R28" s="468">
        <v>-19</v>
      </c>
      <c r="S28" s="413">
        <v>-0.4</v>
      </c>
      <c r="T28" s="413">
        <v>0.23</v>
      </c>
      <c r="U28" s="3" t="s">
        <v>26</v>
      </c>
      <c r="V28" s="468">
        <v>4848</v>
      </c>
      <c r="W28" s="468">
        <v>62</v>
      </c>
      <c r="X28" s="413">
        <v>1.3</v>
      </c>
      <c r="Y28" s="413">
        <v>0.23</v>
      </c>
      <c r="Z28" s="3" t="s">
        <v>26</v>
      </c>
      <c r="AA28" s="468">
        <v>4757</v>
      </c>
      <c r="AB28" s="468">
        <v>-91</v>
      </c>
      <c r="AC28" s="413">
        <v>-1.88</v>
      </c>
      <c r="AD28" s="413">
        <v>0.22</v>
      </c>
      <c r="AE28" s="3" t="s">
        <v>26</v>
      </c>
      <c r="AF28" s="468">
        <v>4693</v>
      </c>
      <c r="AG28" s="468">
        <v>-64</v>
      </c>
      <c r="AH28" s="413">
        <v>-1.35</v>
      </c>
      <c r="AI28" s="413">
        <v>0.22</v>
      </c>
      <c r="AJ28" s="3" t="s">
        <v>26</v>
      </c>
      <c r="AK28" s="468">
        <v>4743</v>
      </c>
      <c r="AL28" s="468">
        <v>50</v>
      </c>
      <c r="AM28" s="413">
        <v>1.07</v>
      </c>
      <c r="AN28" s="413">
        <v>0.22</v>
      </c>
      <c r="AO28" s="3" t="s">
        <v>26</v>
      </c>
      <c r="AP28" s="468">
        <v>4692</v>
      </c>
      <c r="AQ28" s="468">
        <v>-51</v>
      </c>
      <c r="AR28" s="413">
        <v>-1.08</v>
      </c>
      <c r="AS28" s="413">
        <v>0.22</v>
      </c>
      <c r="AT28" s="3" t="s">
        <v>26</v>
      </c>
      <c r="AU28" s="468">
        <v>4644</v>
      </c>
      <c r="AV28" s="468">
        <v>-48</v>
      </c>
      <c r="AW28" s="413">
        <v>-1.02</v>
      </c>
      <c r="AX28" s="413">
        <v>0.21</v>
      </c>
    </row>
    <row r="29" spans="1:51">
      <c r="A29" s="3" t="s">
        <v>27</v>
      </c>
      <c r="B29" s="470">
        <v>23805</v>
      </c>
      <c r="C29" s="470">
        <v>87</v>
      </c>
      <c r="D29" s="471">
        <v>0.37</v>
      </c>
      <c r="E29" s="471">
        <v>1.1200000000000001</v>
      </c>
      <c r="F29" s="3" t="s">
        <v>27</v>
      </c>
      <c r="G29" s="468">
        <v>23929</v>
      </c>
      <c r="H29" s="468">
        <v>124</v>
      </c>
      <c r="I29" s="413">
        <v>0.52</v>
      </c>
      <c r="J29" s="413">
        <v>1.1399999999999999</v>
      </c>
      <c r="K29" s="3" t="s">
        <v>27</v>
      </c>
      <c r="L29" s="468">
        <v>23893</v>
      </c>
      <c r="M29" s="468">
        <v>-36</v>
      </c>
      <c r="N29" s="413">
        <v>-0.15</v>
      </c>
      <c r="O29" s="413">
        <v>1.1399999999999999</v>
      </c>
      <c r="P29" s="3" t="s">
        <v>27</v>
      </c>
      <c r="Q29" s="468">
        <v>23772</v>
      </c>
      <c r="R29" s="468">
        <v>-121</v>
      </c>
      <c r="S29" s="413">
        <v>-0.51</v>
      </c>
      <c r="T29" s="413">
        <v>1.1299999999999999</v>
      </c>
      <c r="U29" s="3" t="s">
        <v>27</v>
      </c>
      <c r="V29" s="468">
        <v>23812</v>
      </c>
      <c r="W29" s="468">
        <v>40</v>
      </c>
      <c r="X29" s="413">
        <v>0.17</v>
      </c>
      <c r="Y29" s="413">
        <v>1.1299999999999999</v>
      </c>
      <c r="Z29" s="3" t="s">
        <v>27</v>
      </c>
      <c r="AA29" s="468">
        <v>23961</v>
      </c>
      <c r="AB29" s="468">
        <v>149</v>
      </c>
      <c r="AC29" s="413">
        <v>0.63</v>
      </c>
      <c r="AD29" s="413">
        <v>1.1299999999999999</v>
      </c>
      <c r="AE29" s="3" t="s">
        <v>27</v>
      </c>
      <c r="AF29" s="468">
        <v>24134</v>
      </c>
      <c r="AG29" s="468">
        <v>173</v>
      </c>
      <c r="AH29" s="413">
        <v>0.72</v>
      </c>
      <c r="AI29" s="413">
        <v>1.1200000000000001</v>
      </c>
      <c r="AJ29" s="3" t="s">
        <v>27</v>
      </c>
      <c r="AK29" s="468">
        <v>24201</v>
      </c>
      <c r="AL29" s="468">
        <v>67</v>
      </c>
      <c r="AM29" s="413">
        <v>0.28000000000000003</v>
      </c>
      <c r="AN29" s="413">
        <v>1.1100000000000001</v>
      </c>
      <c r="AO29" s="3" t="s">
        <v>27</v>
      </c>
      <c r="AP29" s="468">
        <v>24346</v>
      </c>
      <c r="AQ29" s="468">
        <v>145</v>
      </c>
      <c r="AR29" s="413">
        <v>0.6</v>
      </c>
      <c r="AS29" s="413">
        <v>1.1200000000000001</v>
      </c>
      <c r="AT29" s="3" t="s">
        <v>27</v>
      </c>
      <c r="AU29" s="468">
        <v>24592</v>
      </c>
      <c r="AV29" s="468">
        <v>246</v>
      </c>
      <c r="AW29" s="413">
        <v>1.01</v>
      </c>
      <c r="AX29" s="413">
        <v>1.1299999999999999</v>
      </c>
    </row>
    <row r="30" spans="1:51">
      <c r="A30" s="3" t="s">
        <v>28</v>
      </c>
      <c r="B30" s="470">
        <v>2815</v>
      </c>
      <c r="C30" s="470">
        <v>-33</v>
      </c>
      <c r="D30" s="471">
        <v>-1.1599999999999999</v>
      </c>
      <c r="E30" s="471">
        <v>0.13</v>
      </c>
      <c r="F30" s="3" t="s">
        <v>28</v>
      </c>
      <c r="G30" s="468">
        <v>2775</v>
      </c>
      <c r="H30" s="468">
        <v>-40</v>
      </c>
      <c r="I30" s="413">
        <v>-1.42</v>
      </c>
      <c r="J30" s="413">
        <v>0.13</v>
      </c>
      <c r="K30" s="3" t="s">
        <v>28</v>
      </c>
      <c r="L30" s="468">
        <v>2698</v>
      </c>
      <c r="M30" s="468">
        <v>-77</v>
      </c>
      <c r="N30" s="413">
        <v>-2.77</v>
      </c>
      <c r="O30" s="413">
        <v>0.13</v>
      </c>
      <c r="P30" s="3" t="s">
        <v>28</v>
      </c>
      <c r="Q30" s="468">
        <v>2658</v>
      </c>
      <c r="R30" s="468">
        <v>-40</v>
      </c>
      <c r="S30" s="413">
        <v>-1.48</v>
      </c>
      <c r="T30" s="413">
        <v>0.13</v>
      </c>
      <c r="U30" s="3" t="s">
        <v>28</v>
      </c>
      <c r="V30" s="468">
        <v>2650</v>
      </c>
      <c r="W30" s="468">
        <v>-8</v>
      </c>
      <c r="X30" s="413">
        <v>-0.3</v>
      </c>
      <c r="Y30" s="413">
        <v>0.13</v>
      </c>
      <c r="Z30" s="3" t="s">
        <v>28</v>
      </c>
      <c r="AA30" s="468">
        <v>2670</v>
      </c>
      <c r="AB30" s="468">
        <v>20</v>
      </c>
      <c r="AC30" s="413">
        <v>0.75</v>
      </c>
      <c r="AD30" s="413">
        <v>0.13</v>
      </c>
      <c r="AE30" s="3" t="s">
        <v>28</v>
      </c>
      <c r="AF30" s="468">
        <v>2763</v>
      </c>
      <c r="AG30" s="468">
        <v>93</v>
      </c>
      <c r="AH30" s="413">
        <v>3.48</v>
      </c>
      <c r="AI30" s="413">
        <v>0.13</v>
      </c>
      <c r="AJ30" s="3" t="s">
        <v>28</v>
      </c>
      <c r="AK30" s="468">
        <v>2852</v>
      </c>
      <c r="AL30" s="468">
        <v>89</v>
      </c>
      <c r="AM30" s="413">
        <v>3.22</v>
      </c>
      <c r="AN30" s="413">
        <v>0.13</v>
      </c>
      <c r="AO30" s="3" t="s">
        <v>28</v>
      </c>
      <c r="AP30" s="468">
        <v>2829</v>
      </c>
      <c r="AQ30" s="468">
        <v>-23</v>
      </c>
      <c r="AR30" s="413">
        <v>-0.81</v>
      </c>
      <c r="AS30" s="413">
        <v>0.13</v>
      </c>
      <c r="AT30" s="3" t="s">
        <v>28</v>
      </c>
      <c r="AU30" s="468">
        <v>2813</v>
      </c>
      <c r="AV30" s="468">
        <v>-16</v>
      </c>
      <c r="AW30" s="413">
        <v>-0.56999999999999995</v>
      </c>
      <c r="AX30" s="413">
        <v>0.13</v>
      </c>
    </row>
    <row r="31" spans="1:51">
      <c r="A31" s="3" t="s">
        <v>29</v>
      </c>
      <c r="B31" s="470">
        <v>11078</v>
      </c>
      <c r="C31" s="470">
        <v>174</v>
      </c>
      <c r="D31" s="471">
        <v>1.6</v>
      </c>
      <c r="E31" s="471">
        <v>0.52</v>
      </c>
      <c r="F31" s="3" t="s">
        <v>29</v>
      </c>
      <c r="G31" s="468">
        <v>11097</v>
      </c>
      <c r="H31" s="468">
        <v>19</v>
      </c>
      <c r="I31" s="413">
        <v>0.17</v>
      </c>
      <c r="J31" s="413">
        <v>0.53</v>
      </c>
      <c r="K31" s="3" t="s">
        <v>29</v>
      </c>
      <c r="L31" s="468">
        <v>11107</v>
      </c>
      <c r="M31" s="468">
        <v>10</v>
      </c>
      <c r="N31" s="413">
        <v>0.09</v>
      </c>
      <c r="O31" s="413">
        <v>0.53</v>
      </c>
      <c r="P31" s="3" t="s">
        <v>29</v>
      </c>
      <c r="Q31" s="468">
        <v>11114</v>
      </c>
      <c r="R31" s="468">
        <v>7</v>
      </c>
      <c r="S31" s="413">
        <v>0.06</v>
      </c>
      <c r="T31" s="413">
        <v>0.53</v>
      </c>
      <c r="U31" s="3" t="s">
        <v>29</v>
      </c>
      <c r="V31" s="468">
        <v>11108</v>
      </c>
      <c r="W31" s="468">
        <v>-6</v>
      </c>
      <c r="X31" s="413">
        <v>-0.05</v>
      </c>
      <c r="Y31" s="413">
        <v>0.53</v>
      </c>
      <c r="Z31" s="3" t="s">
        <v>29</v>
      </c>
      <c r="AA31" s="468">
        <v>11203</v>
      </c>
      <c r="AB31" s="468">
        <v>95</v>
      </c>
      <c r="AC31" s="413">
        <v>0.86</v>
      </c>
      <c r="AD31" s="413">
        <v>0.53</v>
      </c>
      <c r="AE31" s="3" t="s">
        <v>29</v>
      </c>
      <c r="AF31" s="468">
        <v>11294</v>
      </c>
      <c r="AG31" s="468">
        <v>91</v>
      </c>
      <c r="AH31" s="413">
        <v>0.81</v>
      </c>
      <c r="AI31" s="413">
        <v>0.52</v>
      </c>
      <c r="AJ31" s="3" t="s">
        <v>29</v>
      </c>
      <c r="AK31" s="468">
        <v>11287</v>
      </c>
      <c r="AL31" s="468">
        <v>-7</v>
      </c>
      <c r="AM31" s="413">
        <v>-0.06</v>
      </c>
      <c r="AN31" s="413">
        <v>0.52</v>
      </c>
      <c r="AO31" s="3" t="s">
        <v>29</v>
      </c>
      <c r="AP31" s="468">
        <v>11326</v>
      </c>
      <c r="AQ31" s="468">
        <v>39</v>
      </c>
      <c r="AR31" s="413">
        <v>0.35</v>
      </c>
      <c r="AS31" s="413">
        <v>0.52</v>
      </c>
      <c r="AT31" s="3" t="s">
        <v>29</v>
      </c>
      <c r="AU31" s="468">
        <v>11359</v>
      </c>
      <c r="AV31" s="468">
        <v>33</v>
      </c>
      <c r="AW31" s="413">
        <v>0.28999999999999998</v>
      </c>
      <c r="AX31" s="413">
        <v>0.52</v>
      </c>
    </row>
    <row r="32" spans="1:51">
      <c r="A32" s="3" t="s">
        <v>30</v>
      </c>
      <c r="B32" s="470">
        <v>9069</v>
      </c>
      <c r="C32" s="470">
        <v>20</v>
      </c>
      <c r="D32" s="471">
        <v>0.22</v>
      </c>
      <c r="E32" s="471">
        <v>0.43</v>
      </c>
      <c r="F32" s="3" t="s">
        <v>30</v>
      </c>
      <c r="G32" s="468">
        <v>9026</v>
      </c>
      <c r="H32" s="468">
        <v>-43</v>
      </c>
      <c r="I32" s="413">
        <v>-0.47</v>
      </c>
      <c r="J32" s="413">
        <v>0.43</v>
      </c>
      <c r="K32" s="3" t="s">
        <v>30</v>
      </c>
      <c r="L32" s="468">
        <v>9026</v>
      </c>
      <c r="M32" s="468">
        <v>0</v>
      </c>
      <c r="N32" s="413">
        <v>0</v>
      </c>
      <c r="O32" s="413">
        <v>0.43</v>
      </c>
      <c r="P32" s="3" t="s">
        <v>30</v>
      </c>
      <c r="Q32" s="468">
        <v>8969</v>
      </c>
      <c r="R32" s="468">
        <v>-57</v>
      </c>
      <c r="S32" s="413">
        <v>-0.63</v>
      </c>
      <c r="T32" s="413">
        <v>0.43</v>
      </c>
      <c r="U32" s="3" t="s">
        <v>30</v>
      </c>
      <c r="V32" s="468">
        <v>8969</v>
      </c>
      <c r="W32" s="468">
        <v>0</v>
      </c>
      <c r="X32" s="413">
        <v>0</v>
      </c>
      <c r="Y32" s="413">
        <v>0.43</v>
      </c>
      <c r="Z32" s="3" t="s">
        <v>30</v>
      </c>
      <c r="AA32" s="468">
        <v>9040</v>
      </c>
      <c r="AB32" s="468">
        <v>71</v>
      </c>
      <c r="AC32" s="413">
        <v>0.79</v>
      </c>
      <c r="AD32" s="413">
        <v>0.42</v>
      </c>
      <c r="AE32" s="3" t="s">
        <v>30</v>
      </c>
      <c r="AF32" s="468">
        <v>9185</v>
      </c>
      <c r="AG32" s="468">
        <v>145</v>
      </c>
      <c r="AH32" s="413">
        <v>1.6</v>
      </c>
      <c r="AI32" s="413">
        <v>0.43</v>
      </c>
      <c r="AJ32" s="3" t="s">
        <v>30</v>
      </c>
      <c r="AK32" s="468">
        <v>9158</v>
      </c>
      <c r="AL32" s="468">
        <v>-27</v>
      </c>
      <c r="AM32" s="413">
        <v>-0.28999999999999998</v>
      </c>
      <c r="AN32" s="413">
        <v>0.42</v>
      </c>
      <c r="AO32" s="3" t="s">
        <v>30</v>
      </c>
      <c r="AP32" s="468">
        <v>9161</v>
      </c>
      <c r="AQ32" s="468">
        <v>3</v>
      </c>
      <c r="AR32" s="413">
        <v>0.03</v>
      </c>
      <c r="AS32" s="413">
        <v>0.42</v>
      </c>
      <c r="AT32" s="3" t="s">
        <v>30</v>
      </c>
      <c r="AU32" s="468">
        <v>9170</v>
      </c>
      <c r="AV32" s="468">
        <v>9</v>
      </c>
      <c r="AW32" s="413">
        <v>0.1</v>
      </c>
      <c r="AX32" s="413">
        <v>0.42</v>
      </c>
    </row>
    <row r="33" spans="1:50">
      <c r="A33" s="3" t="s">
        <v>31</v>
      </c>
      <c r="B33" s="470">
        <v>1804</v>
      </c>
      <c r="C33" s="470">
        <v>-21</v>
      </c>
      <c r="D33" s="471">
        <v>-1.1499999999999999</v>
      </c>
      <c r="E33" s="471">
        <v>0.09</v>
      </c>
      <c r="F33" s="3" t="s">
        <v>31</v>
      </c>
      <c r="G33" s="468">
        <v>1715</v>
      </c>
      <c r="H33" s="468">
        <v>-89</v>
      </c>
      <c r="I33" s="413">
        <v>-4.93</v>
      </c>
      <c r="J33" s="413">
        <v>0.08</v>
      </c>
      <c r="K33" s="3" t="s">
        <v>31</v>
      </c>
      <c r="L33" s="468">
        <v>1671</v>
      </c>
      <c r="M33" s="468">
        <v>-44</v>
      </c>
      <c r="N33" s="413">
        <v>-2.57</v>
      </c>
      <c r="O33" s="413">
        <v>0.08</v>
      </c>
      <c r="P33" s="3" t="s">
        <v>31</v>
      </c>
      <c r="Q33" s="468">
        <v>1630</v>
      </c>
      <c r="R33" s="468">
        <v>-41</v>
      </c>
      <c r="S33" s="413">
        <v>-2.4500000000000002</v>
      </c>
      <c r="T33" s="413">
        <v>0.08</v>
      </c>
      <c r="U33" s="3" t="s">
        <v>31</v>
      </c>
      <c r="V33" s="468">
        <v>1615</v>
      </c>
      <c r="W33" s="468">
        <v>-15</v>
      </c>
      <c r="X33" s="413">
        <v>-0.92</v>
      </c>
      <c r="Y33" s="413">
        <v>0.08</v>
      </c>
      <c r="Z33" s="3" t="s">
        <v>31</v>
      </c>
      <c r="AA33" s="468">
        <v>1645</v>
      </c>
      <c r="AB33" s="468">
        <v>30</v>
      </c>
      <c r="AC33" s="413">
        <v>1.86</v>
      </c>
      <c r="AD33" s="413">
        <v>0.08</v>
      </c>
      <c r="AE33" s="3" t="s">
        <v>31</v>
      </c>
      <c r="AF33" s="468">
        <v>1667</v>
      </c>
      <c r="AG33" s="468">
        <v>22</v>
      </c>
      <c r="AH33" s="413">
        <v>1.34</v>
      </c>
      <c r="AI33" s="413">
        <v>0.08</v>
      </c>
      <c r="AJ33" s="3" t="s">
        <v>31</v>
      </c>
      <c r="AK33" s="468">
        <v>1715</v>
      </c>
      <c r="AL33" s="468">
        <v>48</v>
      </c>
      <c r="AM33" s="413">
        <v>2.88</v>
      </c>
      <c r="AN33" s="413">
        <v>0.08</v>
      </c>
      <c r="AO33" s="3" t="s">
        <v>31</v>
      </c>
      <c r="AP33" s="468">
        <v>1789</v>
      </c>
      <c r="AQ33" s="468">
        <v>74</v>
      </c>
      <c r="AR33" s="413">
        <v>4.3099999999999996</v>
      </c>
      <c r="AS33" s="413">
        <v>0.08</v>
      </c>
      <c r="AT33" s="3" t="s">
        <v>31</v>
      </c>
      <c r="AU33" s="468">
        <v>1767</v>
      </c>
      <c r="AV33" s="468">
        <v>-22</v>
      </c>
      <c r="AW33" s="413">
        <v>-1.23</v>
      </c>
      <c r="AX33" s="413">
        <v>0.08</v>
      </c>
    </row>
    <row r="34" spans="1:50">
      <c r="A34" s="4" t="s">
        <v>0</v>
      </c>
      <c r="B34" s="5">
        <v>897582</v>
      </c>
      <c r="C34" s="5">
        <v>-1098</v>
      </c>
      <c r="D34" s="472">
        <v>-0.12</v>
      </c>
      <c r="E34" s="472">
        <v>42.37</v>
      </c>
      <c r="F34" s="4" t="s">
        <v>0</v>
      </c>
      <c r="G34" s="5">
        <v>889936</v>
      </c>
      <c r="H34" s="5">
        <v>-7646</v>
      </c>
      <c r="I34" s="472">
        <v>-0.85</v>
      </c>
      <c r="J34" s="472">
        <v>42.28</v>
      </c>
      <c r="K34" s="4" t="s">
        <v>0</v>
      </c>
      <c r="L34" s="5">
        <v>888184</v>
      </c>
      <c r="M34" s="5">
        <v>-1752</v>
      </c>
      <c r="N34" s="472">
        <v>-0.2</v>
      </c>
      <c r="O34" s="472">
        <v>42.29</v>
      </c>
      <c r="P34" s="4" t="s">
        <v>0</v>
      </c>
      <c r="Q34" s="5">
        <v>891111</v>
      </c>
      <c r="R34" s="5">
        <v>2927</v>
      </c>
      <c r="S34" s="472">
        <v>0.33</v>
      </c>
      <c r="T34" s="472">
        <v>42.4</v>
      </c>
      <c r="U34" s="4" t="s">
        <v>0</v>
      </c>
      <c r="V34" s="5">
        <v>894636</v>
      </c>
      <c r="W34" s="5">
        <v>3525</v>
      </c>
      <c r="X34" s="472">
        <v>0.4</v>
      </c>
      <c r="Y34" s="472">
        <v>42.44</v>
      </c>
      <c r="Z34" s="4" t="s">
        <v>0</v>
      </c>
      <c r="AA34" s="5">
        <v>904713</v>
      </c>
      <c r="AB34" s="5">
        <v>10077</v>
      </c>
      <c r="AC34" s="472">
        <v>1.1299999999999999</v>
      </c>
      <c r="AD34" s="472">
        <v>42.52</v>
      </c>
      <c r="AE34" s="4" t="s">
        <v>0</v>
      </c>
      <c r="AF34" s="5">
        <v>917841</v>
      </c>
      <c r="AG34" s="5">
        <v>13128</v>
      </c>
      <c r="AH34" s="472">
        <v>1.45</v>
      </c>
      <c r="AI34" s="472">
        <v>42.62</v>
      </c>
      <c r="AJ34" s="4" t="s">
        <v>0</v>
      </c>
      <c r="AK34" s="5">
        <v>928604</v>
      </c>
      <c r="AL34" s="5">
        <v>10763</v>
      </c>
      <c r="AM34" s="472">
        <v>1.17</v>
      </c>
      <c r="AN34" s="472">
        <v>42.68</v>
      </c>
      <c r="AO34" s="4" t="s">
        <v>0</v>
      </c>
      <c r="AP34" s="5">
        <v>927993</v>
      </c>
      <c r="AQ34" s="5">
        <v>-611</v>
      </c>
      <c r="AR34" s="472">
        <v>-7.0000000000000007E-2</v>
      </c>
      <c r="AS34" s="472">
        <v>42.71</v>
      </c>
      <c r="AT34" s="4" t="s">
        <v>0</v>
      </c>
      <c r="AU34" s="5">
        <v>931646</v>
      </c>
      <c r="AV34" s="5">
        <v>3653</v>
      </c>
      <c r="AW34" s="472">
        <v>0.39</v>
      </c>
      <c r="AX34" s="472">
        <v>42.78</v>
      </c>
    </row>
    <row r="37" spans="1:50">
      <c r="C37" s="8"/>
    </row>
    <row r="38" spans="1:50">
      <c r="C38" s="8"/>
    </row>
    <row r="39" spans="1:50">
      <c r="A39" s="8" t="s">
        <v>42</v>
      </c>
      <c r="B39" s="8"/>
    </row>
    <row r="40" spans="1:50">
      <c r="A40" s="8" t="s">
        <v>41</v>
      </c>
      <c r="B40" s="8"/>
    </row>
  </sheetData>
  <sheetProtection algorithmName="SHA-512" hashValue="pep8S0nICIdZ5Yq0FCMU4YFmslHUR+xLEpxD66ca4C04hN92lfwgFyTS7C4akOKByGWNAWsMvWCSrbm/dKNPUg==" saltValue="PBwQJclcjgurbU1V7UuMAQ==" spinCount="100000" sheet="1" objects="1" scenarios="1"/>
  <mergeCells count="1">
    <mergeCell ref="A1:AX1"/>
  </mergeCell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I29" sqref="I29"/>
    </sheetView>
  </sheetViews>
  <sheetFormatPr baseColWidth="10" defaultRowHeight="15"/>
  <cols>
    <col min="1" max="1" width="23.5703125" style="303" customWidth="1"/>
    <col min="2" max="2" width="13" style="303" customWidth="1"/>
    <col min="3" max="3" width="13.5703125" style="303" bestFit="1" customWidth="1"/>
    <col min="4" max="7" width="11.42578125" style="303"/>
    <col min="8" max="8" width="12.85546875" style="303" bestFit="1" customWidth="1"/>
    <col min="9" max="9" width="12.85546875" style="303" customWidth="1"/>
    <col min="10" max="10" width="11.42578125" style="303"/>
  </cols>
  <sheetData>
    <row r="1" spans="1:10">
      <c r="A1" s="579" t="s">
        <v>385</v>
      </c>
      <c r="B1" s="579"/>
      <c r="C1" s="579"/>
      <c r="D1" s="579"/>
      <c r="E1" s="579"/>
      <c r="F1" s="579"/>
      <c r="G1" s="579"/>
      <c r="H1" s="579"/>
      <c r="I1" s="579"/>
      <c r="J1" s="579"/>
    </row>
    <row r="2" spans="1:10">
      <c r="A2" s="286"/>
      <c r="B2" s="9" t="s">
        <v>526</v>
      </c>
      <c r="C2" s="286"/>
      <c r="D2" s="286"/>
      <c r="E2" s="286"/>
      <c r="F2" s="286"/>
      <c r="G2" s="286"/>
      <c r="H2" s="286"/>
      <c r="I2" s="286"/>
      <c r="J2" s="286"/>
    </row>
    <row r="3" spans="1:10">
      <c r="A3" s="308"/>
      <c r="B3" s="286"/>
      <c r="C3" s="286"/>
      <c r="D3" s="286"/>
      <c r="E3" s="286"/>
      <c r="F3" s="286"/>
      <c r="G3" s="286"/>
      <c r="H3" s="286"/>
      <c r="I3" s="286"/>
      <c r="J3" s="286"/>
    </row>
    <row r="4" spans="1:10">
      <c r="A4" s="308"/>
      <c r="B4" s="286"/>
      <c r="C4" s="286"/>
      <c r="D4" s="286"/>
      <c r="E4" s="286"/>
      <c r="F4" s="286"/>
      <c r="G4" s="286"/>
      <c r="H4" s="286"/>
      <c r="I4" s="286"/>
      <c r="J4" s="286"/>
    </row>
    <row r="5" spans="1:10">
      <c r="A5" s="287" t="s">
        <v>44</v>
      </c>
      <c r="B5" s="286"/>
      <c r="C5" s="473" t="s">
        <v>772</v>
      </c>
      <c r="D5" s="288"/>
      <c r="E5" s="286"/>
      <c r="F5" s="288" t="s">
        <v>45</v>
      </c>
      <c r="G5" s="289"/>
      <c r="H5" s="286"/>
      <c r="I5" s="473" t="s">
        <v>772</v>
      </c>
      <c r="J5" s="288"/>
    </row>
    <row r="6" spans="1:10">
      <c r="A6" s="286"/>
      <c r="B6" s="286"/>
      <c r="C6" s="290" t="s">
        <v>46</v>
      </c>
      <c r="D6" s="286"/>
      <c r="E6" s="286"/>
      <c r="F6" s="286"/>
      <c r="G6" s="286"/>
      <c r="H6" s="286"/>
      <c r="I6" s="290" t="s">
        <v>46</v>
      </c>
      <c r="J6" s="286"/>
    </row>
    <row r="7" spans="1:10">
      <c r="A7" s="290" t="s">
        <v>46</v>
      </c>
      <c r="B7" s="288" t="s">
        <v>47</v>
      </c>
      <c r="C7" s="291" t="s">
        <v>48</v>
      </c>
      <c r="D7" s="292"/>
      <c r="E7" s="286"/>
      <c r="F7" s="290" t="s">
        <v>46</v>
      </c>
      <c r="G7" s="286"/>
      <c r="H7" s="288" t="s">
        <v>47</v>
      </c>
      <c r="I7" s="291" t="s">
        <v>48</v>
      </c>
      <c r="J7" s="292"/>
    </row>
    <row r="8" spans="1:10">
      <c r="A8" s="286"/>
      <c r="B8" s="293" t="s">
        <v>49</v>
      </c>
      <c r="C8" s="291" t="s">
        <v>50</v>
      </c>
      <c r="D8" s="293" t="s">
        <v>51</v>
      </c>
      <c r="E8" s="286"/>
      <c r="F8" s="286"/>
      <c r="G8" s="286"/>
      <c r="H8" s="293" t="s">
        <v>49</v>
      </c>
      <c r="I8" s="291" t="s">
        <v>50</v>
      </c>
      <c r="J8" s="293" t="s">
        <v>51</v>
      </c>
    </row>
    <row r="9" spans="1:10">
      <c r="A9" s="286"/>
      <c r="B9" s="294"/>
      <c r="C9" s="286"/>
      <c r="D9" s="286"/>
      <c r="E9" s="286"/>
      <c r="F9" s="286"/>
      <c r="G9" s="286"/>
      <c r="H9" s="286"/>
      <c r="I9" s="286"/>
      <c r="J9" s="286"/>
    </row>
    <row r="10" spans="1:10">
      <c r="A10" s="295" t="s">
        <v>52</v>
      </c>
      <c r="B10" s="328">
        <v>352480</v>
      </c>
      <c r="C10" s="328">
        <v>350045</v>
      </c>
      <c r="D10" s="329">
        <v>6.9562484823379855E-3</v>
      </c>
      <c r="E10" s="286"/>
      <c r="F10" s="296"/>
      <c r="G10" s="295" t="s">
        <v>53</v>
      </c>
      <c r="H10" s="328">
        <v>17065</v>
      </c>
      <c r="I10" s="328">
        <v>15729</v>
      </c>
      <c r="J10" s="329">
        <v>8.4938648356538873E-2</v>
      </c>
    </row>
    <row r="11" spans="1:10">
      <c r="A11" s="295" t="s">
        <v>54</v>
      </c>
      <c r="B11" s="328">
        <v>2267780</v>
      </c>
      <c r="C11" s="328">
        <v>2258188</v>
      </c>
      <c r="D11" s="329">
        <v>4.247653428323948E-3</v>
      </c>
      <c r="E11" s="286"/>
      <c r="F11" s="330" t="s">
        <v>582</v>
      </c>
      <c r="G11" s="295" t="s">
        <v>55</v>
      </c>
      <c r="H11" s="328">
        <v>42581</v>
      </c>
      <c r="I11" s="328">
        <v>49123</v>
      </c>
      <c r="J11" s="329">
        <v>-0.13317590538037172</v>
      </c>
    </row>
    <row r="12" spans="1:10">
      <c r="A12" s="295" t="s">
        <v>56</v>
      </c>
      <c r="B12" s="331">
        <v>80.069999999999993</v>
      </c>
      <c r="C12" s="331">
        <v>82.83</v>
      </c>
      <c r="D12" s="332">
        <v>-2.7600000000000051</v>
      </c>
      <c r="E12" s="286"/>
      <c r="F12" s="333"/>
      <c r="G12" s="295" t="s">
        <v>56</v>
      </c>
      <c r="H12" s="331">
        <v>51.77</v>
      </c>
      <c r="I12" s="331">
        <v>60.67</v>
      </c>
      <c r="J12" s="332">
        <v>-8.8999999999999986</v>
      </c>
    </row>
    <row r="13" spans="1:10">
      <c r="A13" s="295" t="s">
        <v>57</v>
      </c>
      <c r="B13" s="331">
        <v>6.43</v>
      </c>
      <c r="C13" s="331">
        <v>6.45</v>
      </c>
      <c r="D13" s="332">
        <v>-2.0000000000000462E-2</v>
      </c>
      <c r="E13" s="286"/>
      <c r="F13" s="334"/>
      <c r="G13" s="335" t="s">
        <v>741</v>
      </c>
      <c r="H13" s="336">
        <v>2.4952241429827131</v>
      </c>
      <c r="I13" s="336">
        <v>3.1230847479178587</v>
      </c>
      <c r="J13" s="337">
        <v>-0.62786060493514562</v>
      </c>
    </row>
    <row r="14" spans="1:10">
      <c r="A14" s="295"/>
      <c r="B14" s="338"/>
      <c r="C14" s="338"/>
      <c r="D14" s="332"/>
      <c r="E14" s="286"/>
      <c r="F14" s="333"/>
      <c r="G14" s="295" t="s">
        <v>53</v>
      </c>
      <c r="H14" s="328">
        <v>3742</v>
      </c>
      <c r="I14" s="328">
        <v>4619</v>
      </c>
      <c r="J14" s="329">
        <v>-0.18986793678285344</v>
      </c>
    </row>
    <row r="15" spans="1:10">
      <c r="A15" s="295" t="s">
        <v>58</v>
      </c>
      <c r="B15" s="328">
        <v>99334</v>
      </c>
      <c r="C15" s="328">
        <v>107084</v>
      </c>
      <c r="D15" s="329">
        <v>-7.2373090284262823E-2</v>
      </c>
      <c r="E15" s="286"/>
      <c r="F15" s="330" t="s">
        <v>583</v>
      </c>
      <c r="G15" s="295" t="s">
        <v>55</v>
      </c>
      <c r="H15" s="328">
        <v>10018</v>
      </c>
      <c r="I15" s="328">
        <v>12527</v>
      </c>
      <c r="J15" s="329">
        <v>-0.20028737926079668</v>
      </c>
    </row>
    <row r="16" spans="1:10">
      <c r="A16" s="295" t="s">
        <v>54</v>
      </c>
      <c r="B16" s="328">
        <v>743250</v>
      </c>
      <c r="C16" s="328">
        <v>749178</v>
      </c>
      <c r="D16" s="329">
        <v>-7.9126722888285556E-3</v>
      </c>
      <c r="E16" s="286"/>
      <c r="F16" s="330"/>
      <c r="G16" s="295" t="s">
        <v>56</v>
      </c>
      <c r="H16" s="331">
        <v>36.6</v>
      </c>
      <c r="I16" s="331">
        <v>44.5</v>
      </c>
      <c r="J16" s="332">
        <v>-7.8999999999999986</v>
      </c>
    </row>
    <row r="17" spans="1:10">
      <c r="A17" s="295" t="s">
        <v>56</v>
      </c>
      <c r="B17" s="331">
        <v>59.81</v>
      </c>
      <c r="C17" s="331">
        <v>62.64</v>
      </c>
      <c r="D17" s="332">
        <v>-2.8299999999999983</v>
      </c>
      <c r="E17" s="286"/>
      <c r="F17" s="334"/>
      <c r="G17" s="335" t="s">
        <v>741</v>
      </c>
      <c r="H17" s="336">
        <v>2.6771779796900055</v>
      </c>
      <c r="I17" s="336">
        <v>2.7120588872050226</v>
      </c>
      <c r="J17" s="337">
        <v>-3.4880907515017157E-2</v>
      </c>
    </row>
    <row r="18" spans="1:10">
      <c r="A18" s="295" t="s">
        <v>57</v>
      </c>
      <c r="B18" s="331">
        <v>7.48</v>
      </c>
      <c r="C18" s="331">
        <v>7</v>
      </c>
      <c r="D18" s="332">
        <v>0.48000000000000043</v>
      </c>
      <c r="E18" s="286"/>
      <c r="F18" s="330"/>
      <c r="G18" s="295" t="s">
        <v>53</v>
      </c>
      <c r="H18" s="328">
        <v>89776</v>
      </c>
      <c r="I18" s="328">
        <v>87701</v>
      </c>
      <c r="J18" s="329">
        <v>2.3659935462537484E-2</v>
      </c>
    </row>
    <row r="19" spans="1:10">
      <c r="A19" s="295"/>
      <c r="B19" s="338"/>
      <c r="C19" s="338"/>
      <c r="D19" s="332"/>
      <c r="E19" s="286"/>
      <c r="F19" s="330" t="s">
        <v>584</v>
      </c>
      <c r="G19" s="295" t="s">
        <v>55</v>
      </c>
      <c r="H19" s="328">
        <v>504186</v>
      </c>
      <c r="I19" s="328">
        <v>494107</v>
      </c>
      <c r="J19" s="329">
        <v>2.0398415727767467E-2</v>
      </c>
    </row>
    <row r="20" spans="1:10">
      <c r="A20" s="295" t="s">
        <v>59</v>
      </c>
      <c r="B20" s="328">
        <v>451814</v>
      </c>
      <c r="C20" s="328">
        <v>457129</v>
      </c>
      <c r="D20" s="329">
        <v>-1.1626914940859144E-2</v>
      </c>
      <c r="E20" s="286"/>
      <c r="F20" s="330" t="s">
        <v>46</v>
      </c>
      <c r="G20" s="295" t="s">
        <v>56</v>
      </c>
      <c r="H20" s="331">
        <v>71.599999999999994</v>
      </c>
      <c r="I20" s="331">
        <v>70.900000000000006</v>
      </c>
      <c r="J20" s="332">
        <v>0.69999999999998863</v>
      </c>
    </row>
    <row r="21" spans="1:10">
      <c r="A21" s="295" t="s">
        <v>54</v>
      </c>
      <c r="B21" s="328">
        <v>3011030</v>
      </c>
      <c r="C21" s="328">
        <v>3007366</v>
      </c>
      <c r="D21" s="329">
        <v>1.2183418978601208E-3</v>
      </c>
      <c r="E21" s="286"/>
      <c r="F21" s="334"/>
      <c r="G21" s="335" t="s">
        <v>741</v>
      </c>
      <c r="H21" s="336">
        <v>5.6160443771163786</v>
      </c>
      <c r="I21" s="336">
        <v>5.6339950513677151</v>
      </c>
      <c r="J21" s="337">
        <v>-1.7950674251336451E-2</v>
      </c>
    </row>
    <row r="22" spans="1:10">
      <c r="A22" s="295" t="s">
        <v>56</v>
      </c>
      <c r="B22" s="331">
        <v>73.89</v>
      </c>
      <c r="C22" s="331">
        <v>76.67</v>
      </c>
      <c r="D22" s="332">
        <v>-2.7800000000000011</v>
      </c>
      <c r="E22" s="286"/>
      <c r="F22" s="330"/>
      <c r="G22" s="295" t="s">
        <v>53</v>
      </c>
      <c r="H22" s="328">
        <v>341231</v>
      </c>
      <c r="I22" s="328">
        <v>349080</v>
      </c>
      <c r="J22" s="329">
        <v>-2.2484817233871891E-2</v>
      </c>
    </row>
    <row r="23" spans="1:10">
      <c r="A23" s="295" t="s">
        <v>57</v>
      </c>
      <c r="B23" s="331">
        <v>6.66</v>
      </c>
      <c r="C23" s="331">
        <v>6.58</v>
      </c>
      <c r="D23" s="332">
        <v>8.0000000000000071E-2</v>
      </c>
      <c r="E23" s="286"/>
      <c r="F23" s="330" t="s">
        <v>60</v>
      </c>
      <c r="G23" s="295" t="s">
        <v>55</v>
      </c>
      <c r="H23" s="328">
        <v>2454245</v>
      </c>
      <c r="I23" s="328">
        <v>2451609</v>
      </c>
      <c r="J23" s="329">
        <v>1.0752122381668529E-3</v>
      </c>
    </row>
    <row r="24" spans="1:10">
      <c r="A24" s="286"/>
      <c r="B24" s="286"/>
      <c r="C24" s="286"/>
      <c r="D24" s="286"/>
      <c r="E24" s="286"/>
      <c r="F24" s="330"/>
      <c r="G24" s="295" t="s">
        <v>56</v>
      </c>
      <c r="H24" s="331">
        <v>75.260000000000005</v>
      </c>
      <c r="I24" s="331">
        <v>78.67</v>
      </c>
      <c r="J24" s="332">
        <v>-3.4099999999999966</v>
      </c>
    </row>
    <row r="25" spans="1:10">
      <c r="A25" s="286"/>
      <c r="B25" s="286"/>
      <c r="C25" s="286"/>
      <c r="D25" s="286"/>
      <c r="E25" s="286"/>
      <c r="F25" s="339"/>
      <c r="G25" s="340" t="s">
        <v>741</v>
      </c>
      <c r="H25" s="331">
        <v>7.1923271918436482</v>
      </c>
      <c r="I25" s="331">
        <v>7.0230577518047443</v>
      </c>
      <c r="J25" s="332">
        <v>0.16926944003890387</v>
      </c>
    </row>
    <row r="26" spans="1:10">
      <c r="A26" s="297" t="s">
        <v>61</v>
      </c>
      <c r="B26" s="297"/>
      <c r="C26" s="286"/>
      <c r="D26" s="286"/>
      <c r="E26" s="286"/>
      <c r="F26" s="290" t="s">
        <v>46</v>
      </c>
      <c r="G26" s="286"/>
      <c r="H26" s="286"/>
      <c r="I26" s="286"/>
      <c r="J26" s="286"/>
    </row>
    <row r="27" spans="1:10">
      <c r="A27" s="286"/>
      <c r="B27" s="290" t="s">
        <v>46</v>
      </c>
      <c r="C27" s="290" t="s">
        <v>46</v>
      </c>
      <c r="D27" s="286"/>
      <c r="E27" s="286"/>
      <c r="F27" s="290"/>
      <c r="G27" s="327"/>
      <c r="H27" s="327"/>
      <c r="I27" s="327"/>
      <c r="J27" s="327"/>
    </row>
    <row r="28" spans="1:10">
      <c r="A28" s="286"/>
      <c r="B28" s="288" t="s">
        <v>47</v>
      </c>
      <c r="C28" s="291" t="s">
        <v>48</v>
      </c>
      <c r="D28" s="292" t="s">
        <v>62</v>
      </c>
      <c r="E28" s="286"/>
      <c r="F28" s="286" t="s">
        <v>46</v>
      </c>
      <c r="G28" s="327"/>
      <c r="H28" s="327"/>
      <c r="I28" s="327"/>
      <c r="J28" s="327"/>
    </row>
    <row r="29" spans="1:10">
      <c r="A29" s="290" t="s">
        <v>46</v>
      </c>
      <c r="B29" s="293" t="s">
        <v>49</v>
      </c>
      <c r="C29" s="291" t="s">
        <v>50</v>
      </c>
      <c r="D29" s="293" t="s">
        <v>51</v>
      </c>
      <c r="E29" s="286"/>
      <c r="F29" s="286" t="s">
        <v>46</v>
      </c>
      <c r="G29" s="327"/>
      <c r="H29" s="327"/>
      <c r="I29" s="327"/>
      <c r="J29" s="327"/>
    </row>
    <row r="30" spans="1:10">
      <c r="A30" s="294"/>
      <c r="B30" s="286"/>
      <c r="C30" s="286"/>
      <c r="D30" s="286"/>
      <c r="E30" s="286"/>
      <c r="F30" s="286"/>
      <c r="G30" s="286"/>
      <c r="H30" s="286"/>
      <c r="I30" s="286"/>
      <c r="J30" s="286"/>
    </row>
    <row r="31" spans="1:10">
      <c r="A31" s="295" t="s">
        <v>63</v>
      </c>
      <c r="B31" s="328">
        <v>135749</v>
      </c>
      <c r="C31" s="328">
        <v>142746</v>
      </c>
      <c r="D31" s="332">
        <v>-4.901713533128774</v>
      </c>
      <c r="E31" s="286"/>
      <c r="F31" s="286"/>
      <c r="G31" s="316"/>
      <c r="H31" s="317"/>
      <c r="I31" s="316"/>
      <c r="J31" s="318"/>
    </row>
    <row r="32" spans="1:10">
      <c r="A32" s="295" t="s">
        <v>64</v>
      </c>
      <c r="B32" s="328">
        <v>164874</v>
      </c>
      <c r="C32" s="328">
        <v>162537</v>
      </c>
      <c r="D32" s="332">
        <v>1.4378264641281677</v>
      </c>
      <c r="E32" s="286"/>
      <c r="F32" s="286"/>
      <c r="G32" s="286"/>
      <c r="H32" s="319"/>
      <c r="I32" s="286"/>
      <c r="J32" s="286"/>
    </row>
    <row r="33" spans="1:11">
      <c r="A33" s="295" t="s">
        <v>65</v>
      </c>
      <c r="B33" s="328">
        <v>27052</v>
      </c>
      <c r="C33" s="328">
        <v>29377</v>
      </c>
      <c r="D33" s="332">
        <v>-7.9143547673349897</v>
      </c>
      <c r="E33" s="286"/>
      <c r="F33" s="286"/>
      <c r="G33" s="299"/>
      <c r="H33" s="300"/>
      <c r="I33" s="300"/>
      <c r="J33" s="320"/>
    </row>
    <row r="34" spans="1:11">
      <c r="A34" s="295" t="s">
        <v>66</v>
      </c>
      <c r="B34" s="328">
        <v>14814</v>
      </c>
      <c r="C34" s="328">
        <v>13844</v>
      </c>
      <c r="D34" s="332">
        <v>7.0066454781854954</v>
      </c>
      <c r="E34" s="286"/>
      <c r="F34" s="286"/>
      <c r="G34" s="299"/>
      <c r="H34" s="300"/>
      <c r="I34" s="300"/>
      <c r="J34" s="320"/>
    </row>
    <row r="35" spans="1:11">
      <c r="A35" s="295" t="s">
        <v>67</v>
      </c>
      <c r="B35" s="328">
        <v>14970</v>
      </c>
      <c r="C35" s="328">
        <v>14524</v>
      </c>
      <c r="D35" s="332">
        <v>3.0707793996144312</v>
      </c>
      <c r="E35" s="286"/>
      <c r="F35" s="286"/>
      <c r="G35" s="299"/>
      <c r="H35" s="320"/>
      <c r="I35" s="320"/>
      <c r="J35" s="320"/>
    </row>
    <row r="36" spans="1:11">
      <c r="A36" s="295" t="s">
        <v>68</v>
      </c>
      <c r="B36" s="328">
        <v>10195</v>
      </c>
      <c r="C36" s="328">
        <v>10627</v>
      </c>
      <c r="D36" s="332">
        <v>-4.065117154417992</v>
      </c>
      <c r="E36" s="286"/>
      <c r="F36" s="286"/>
      <c r="G36" s="299"/>
      <c r="H36" s="320"/>
      <c r="I36" s="320"/>
      <c r="J36" s="320"/>
    </row>
    <row r="37" spans="1:11">
      <c r="A37" s="295" t="s">
        <v>69</v>
      </c>
      <c r="B37" s="328">
        <v>3658</v>
      </c>
      <c r="C37" s="328">
        <v>3704</v>
      </c>
      <c r="D37" s="332">
        <v>-1.2419006479481642</v>
      </c>
      <c r="E37" s="286"/>
      <c r="F37" s="286"/>
      <c r="G37" s="299"/>
      <c r="H37" s="309"/>
      <c r="I37" s="286"/>
      <c r="J37" s="286"/>
    </row>
    <row r="38" spans="1:11" s="63" customFormat="1">
      <c r="A38" s="341" t="s">
        <v>70</v>
      </c>
      <c r="B38" s="328">
        <v>17094</v>
      </c>
      <c r="C38" s="328">
        <v>13016</v>
      </c>
      <c r="D38" s="332">
        <v>31.330669944683468</v>
      </c>
      <c r="E38" s="286"/>
      <c r="F38" s="286"/>
      <c r="G38" s="286"/>
      <c r="H38" s="286"/>
      <c r="I38" s="286"/>
      <c r="J38" s="286"/>
    </row>
    <row r="39" spans="1:11" s="283" customFormat="1">
      <c r="A39" s="301"/>
      <c r="B39" s="328"/>
      <c r="C39" s="300"/>
      <c r="D39" s="298"/>
      <c r="E39" s="286"/>
      <c r="F39" s="286"/>
      <c r="G39" s="286"/>
      <c r="H39" s="286"/>
      <c r="I39" s="286"/>
      <c r="J39" s="286"/>
    </row>
    <row r="40" spans="1:11" s="283" customFormat="1">
      <c r="A40" s="301"/>
      <c r="B40" s="300"/>
      <c r="C40" s="300"/>
      <c r="D40" s="298"/>
      <c r="E40" s="286"/>
      <c r="F40" s="286"/>
      <c r="G40" s="286"/>
      <c r="H40" s="286"/>
      <c r="I40" s="286"/>
      <c r="J40" s="286"/>
    </row>
    <row r="41" spans="1:11" ht="15" customHeight="1">
      <c r="A41" s="302"/>
      <c r="B41" s="580" t="s">
        <v>571</v>
      </c>
      <c r="C41" s="580"/>
      <c r="D41" s="580"/>
      <c r="E41" s="580"/>
      <c r="F41" s="580"/>
      <c r="G41" s="580"/>
      <c r="H41" s="580"/>
      <c r="I41" s="580"/>
      <c r="J41" s="580"/>
      <c r="K41" s="580"/>
    </row>
    <row r="42" spans="1:11">
      <c r="B42" s="580"/>
      <c r="C42" s="580"/>
      <c r="D42" s="580"/>
      <c r="E42" s="580"/>
      <c r="F42" s="580"/>
      <c r="G42" s="580"/>
      <c r="H42" s="580"/>
      <c r="I42" s="580"/>
      <c r="J42" s="580"/>
      <c r="K42" s="580"/>
    </row>
    <row r="43" spans="1:11">
      <c r="B43" s="580"/>
      <c r="C43" s="580"/>
      <c r="D43" s="580"/>
      <c r="E43" s="580"/>
      <c r="F43" s="580"/>
      <c r="G43" s="580"/>
      <c r="H43" s="580"/>
      <c r="I43" s="580"/>
      <c r="J43" s="580"/>
      <c r="K43" s="580"/>
    </row>
    <row r="44" spans="1:11">
      <c r="B44" s="580"/>
      <c r="C44" s="580"/>
      <c r="D44" s="580"/>
      <c r="E44" s="580"/>
      <c r="F44" s="580"/>
      <c r="G44" s="580"/>
      <c r="H44" s="580"/>
      <c r="I44" s="580"/>
      <c r="J44" s="580"/>
      <c r="K44" s="580"/>
    </row>
    <row r="45" spans="1:11">
      <c r="B45" s="580"/>
      <c r="C45" s="580"/>
      <c r="D45" s="580"/>
      <c r="E45" s="580"/>
      <c r="F45" s="580"/>
      <c r="G45" s="580"/>
      <c r="H45" s="580"/>
      <c r="I45" s="580"/>
      <c r="J45" s="580"/>
      <c r="K45" s="580"/>
    </row>
    <row r="46" spans="1:11">
      <c r="B46" s="580"/>
      <c r="C46" s="580"/>
      <c r="D46" s="580"/>
      <c r="E46" s="580"/>
      <c r="F46" s="580"/>
      <c r="G46" s="580"/>
      <c r="H46" s="580"/>
      <c r="I46" s="580"/>
      <c r="J46" s="580"/>
      <c r="K46" s="580"/>
    </row>
    <row r="47" spans="1:11">
      <c r="B47" s="580"/>
      <c r="C47" s="580"/>
      <c r="D47" s="580"/>
      <c r="E47" s="580"/>
      <c r="F47" s="580"/>
      <c r="G47" s="580"/>
      <c r="H47" s="580"/>
      <c r="I47" s="580"/>
      <c r="J47" s="580"/>
      <c r="K47" s="580"/>
    </row>
    <row r="48" spans="1:11">
      <c r="B48" s="580"/>
      <c r="C48" s="580"/>
      <c r="D48" s="580"/>
      <c r="E48" s="580"/>
      <c r="F48" s="580"/>
      <c r="G48" s="580"/>
      <c r="H48" s="580"/>
      <c r="I48" s="580"/>
      <c r="J48" s="580"/>
      <c r="K48" s="580"/>
    </row>
    <row r="49" spans="2:11">
      <c r="B49" s="580"/>
      <c r="C49" s="580"/>
      <c r="D49" s="580"/>
      <c r="E49" s="580"/>
      <c r="F49" s="580"/>
      <c r="G49" s="580"/>
      <c r="H49" s="580"/>
      <c r="I49" s="580"/>
      <c r="J49" s="580"/>
      <c r="K49" s="580"/>
    </row>
    <row r="50" spans="2:11">
      <c r="B50" s="14" t="s">
        <v>38</v>
      </c>
      <c r="C50" s="14" t="s">
        <v>40</v>
      </c>
    </row>
    <row r="51" spans="2:11">
      <c r="B51" s="14" t="s">
        <v>39</v>
      </c>
      <c r="C51" s="14" t="s">
        <v>40</v>
      </c>
    </row>
  </sheetData>
  <sheetProtection algorithmName="SHA-512" hashValue="TzNIgx3vIZ3U0Zjqtw3WfHsZXrhocw2Sn+MfR1BozOAiw1TaBemmIhnqEWDt4fLegExYADkzE0Ctl1qqlezk7A==" saltValue="TBf7yuU/kSW5heq2DR9sOQ==" spinCount="100000" sheet="1" objects="1" scenarios="1"/>
  <mergeCells count="2">
    <mergeCell ref="A1:J1"/>
    <mergeCell ref="B41:K49"/>
  </mergeCells>
  <pageMargins left="0.7" right="0.7" top="0.75" bottom="0.75" header="0.3" footer="0.3"/>
  <pageSetup paperSize="9" orientation="portrait" horizontalDpi="1200" verticalDpi="12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Q52" sqref="Q52"/>
    </sheetView>
  </sheetViews>
  <sheetFormatPr baseColWidth="10" defaultRowHeight="15"/>
  <cols>
    <col min="1" max="1" width="14.42578125" style="513" customWidth="1"/>
    <col min="2" max="2" width="11.7109375" style="513" customWidth="1"/>
    <col min="3" max="7" width="12.7109375" style="513" customWidth="1"/>
    <col min="8" max="8" width="12.7109375" style="516" customWidth="1"/>
    <col min="9" max="26" width="12.7109375" style="513" customWidth="1"/>
    <col min="27" max="29" width="9.5703125" style="513" bestFit="1" customWidth="1"/>
    <col min="31" max="32" width="11.42578125" customWidth="1"/>
    <col min="33" max="33" width="12.42578125" bestFit="1" customWidth="1"/>
  </cols>
  <sheetData>
    <row r="1" spans="1:36">
      <c r="A1" s="582" t="s">
        <v>536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row>
    <row r="2" spans="1:36" ht="15" customHeight="1">
      <c r="A2" s="512"/>
      <c r="B2" s="583" t="s">
        <v>59</v>
      </c>
      <c r="C2" s="583"/>
      <c r="D2" s="583"/>
      <c r="E2" s="583"/>
      <c r="F2" s="583"/>
      <c r="G2" s="583"/>
      <c r="H2" s="583"/>
      <c r="I2" s="583" t="s">
        <v>54</v>
      </c>
      <c r="J2" s="583"/>
      <c r="K2" s="583"/>
      <c r="L2" s="583"/>
      <c r="M2" s="583"/>
      <c r="N2" s="583"/>
      <c r="O2" s="583"/>
      <c r="P2" s="583" t="s">
        <v>71</v>
      </c>
      <c r="Q2" s="583"/>
      <c r="R2" s="583"/>
      <c r="S2" s="583"/>
      <c r="T2" s="583"/>
      <c r="U2" s="583"/>
      <c r="V2" s="583"/>
      <c r="W2" s="583" t="s">
        <v>57</v>
      </c>
      <c r="X2" s="583"/>
      <c r="Y2" s="583"/>
      <c r="Z2" s="583"/>
      <c r="AA2" s="583"/>
      <c r="AB2" s="583"/>
      <c r="AC2" s="583"/>
    </row>
    <row r="3" spans="1:36" ht="15" customHeight="1">
      <c r="A3" s="512" t="s">
        <v>47</v>
      </c>
      <c r="B3" s="82">
        <v>2020</v>
      </c>
      <c r="C3" s="11">
        <v>2021</v>
      </c>
      <c r="D3" s="82">
        <v>2022</v>
      </c>
      <c r="E3" s="11">
        <v>2023</v>
      </c>
      <c r="F3" s="12" t="s">
        <v>535</v>
      </c>
      <c r="G3" s="12" t="s">
        <v>635</v>
      </c>
      <c r="H3" s="514" t="s">
        <v>689</v>
      </c>
      <c r="I3" s="82">
        <v>2020</v>
      </c>
      <c r="J3" s="11">
        <v>2021</v>
      </c>
      <c r="K3" s="82">
        <v>2022</v>
      </c>
      <c r="L3" s="11">
        <v>2023</v>
      </c>
      <c r="M3" s="12" t="s">
        <v>690</v>
      </c>
      <c r="N3" s="12" t="s">
        <v>635</v>
      </c>
      <c r="O3" s="12" t="s">
        <v>689</v>
      </c>
      <c r="P3" s="82">
        <v>2020</v>
      </c>
      <c r="Q3" s="11">
        <v>2021</v>
      </c>
      <c r="R3" s="82">
        <v>2022</v>
      </c>
      <c r="S3" s="11">
        <v>2023</v>
      </c>
      <c r="T3" s="12" t="s">
        <v>636</v>
      </c>
      <c r="U3" s="12" t="s">
        <v>637</v>
      </c>
      <c r="V3" s="12" t="s">
        <v>691</v>
      </c>
      <c r="W3" s="82">
        <v>2020</v>
      </c>
      <c r="X3" s="11">
        <v>2021</v>
      </c>
      <c r="Y3" s="82">
        <v>2022</v>
      </c>
      <c r="Z3" s="11">
        <v>2023</v>
      </c>
      <c r="AA3" s="12" t="s">
        <v>636</v>
      </c>
      <c r="AB3" s="12" t="s">
        <v>637</v>
      </c>
      <c r="AC3" s="12" t="s">
        <v>691</v>
      </c>
      <c r="AE3" s="581" t="s">
        <v>570</v>
      </c>
      <c r="AF3" s="581"/>
      <c r="AG3" s="581"/>
      <c r="AH3" s="581"/>
      <c r="AI3" s="581"/>
      <c r="AJ3" s="581"/>
    </row>
    <row r="4" spans="1:36">
      <c r="A4" s="83" t="s">
        <v>72</v>
      </c>
      <c r="B4" s="564">
        <v>456593</v>
      </c>
      <c r="C4" s="178">
        <v>53566</v>
      </c>
      <c r="D4" s="178">
        <v>253428</v>
      </c>
      <c r="E4" s="178">
        <v>369672</v>
      </c>
      <c r="F4" s="179">
        <f t="shared" ref="F4:H10" si="0">((C4-B4)/B4)*100</f>
        <v>-88.268326496464027</v>
      </c>
      <c r="G4" s="179">
        <f t="shared" si="0"/>
        <v>373.11354217227347</v>
      </c>
      <c r="H4" s="179">
        <f t="shared" si="0"/>
        <v>45.868649083763437</v>
      </c>
      <c r="I4" s="564">
        <v>3671749</v>
      </c>
      <c r="J4" s="178">
        <v>253061</v>
      </c>
      <c r="K4" s="178">
        <v>1876995</v>
      </c>
      <c r="L4" s="178">
        <v>2756791</v>
      </c>
      <c r="M4" s="179">
        <f t="shared" ref="M4:O10" si="1">((J4-I4)/I4)*100</f>
        <v>-93.107889455406678</v>
      </c>
      <c r="N4" s="179">
        <f t="shared" si="1"/>
        <v>641.71642410327945</v>
      </c>
      <c r="O4" s="179">
        <f t="shared" si="1"/>
        <v>46.872580907248022</v>
      </c>
      <c r="P4" s="179">
        <v>66.47</v>
      </c>
      <c r="Q4" s="180">
        <v>15.36</v>
      </c>
      <c r="R4" s="180">
        <v>53.2</v>
      </c>
      <c r="S4" s="180">
        <v>69.7</v>
      </c>
      <c r="T4" s="179">
        <f>Q4-P4</f>
        <v>-51.11</v>
      </c>
      <c r="U4" s="179">
        <f>R4-Q4</f>
        <v>37.840000000000003</v>
      </c>
      <c r="V4" s="179">
        <f>S4-R4</f>
        <v>16.5</v>
      </c>
      <c r="W4" s="179">
        <v>8.0399999999999991</v>
      </c>
      <c r="X4" s="180">
        <v>4.72</v>
      </c>
      <c r="Y4" s="180">
        <v>7.41</v>
      </c>
      <c r="Z4" s="180">
        <v>7.46</v>
      </c>
      <c r="AA4" s="179">
        <f>X4-W4</f>
        <v>-3.3199999999999994</v>
      </c>
      <c r="AB4" s="179">
        <f>Y4-X4</f>
        <v>2.6900000000000004</v>
      </c>
      <c r="AC4" s="180">
        <f>Z4-Y4</f>
        <v>4.9999999999999822E-2</v>
      </c>
      <c r="AD4" s="244"/>
      <c r="AE4" s="581"/>
      <c r="AF4" s="581"/>
      <c r="AG4" s="581"/>
      <c r="AH4" s="581"/>
      <c r="AI4" s="581"/>
      <c r="AJ4" s="581"/>
    </row>
    <row r="5" spans="1:36">
      <c r="A5" s="83" t="s">
        <v>73</v>
      </c>
      <c r="B5" s="564">
        <v>480425</v>
      </c>
      <c r="C5" s="178">
        <v>61600</v>
      </c>
      <c r="D5" s="178">
        <v>323103</v>
      </c>
      <c r="E5" s="178">
        <v>371781</v>
      </c>
      <c r="F5" s="179">
        <f t="shared" si="0"/>
        <v>-87.178019461934738</v>
      </c>
      <c r="G5" s="179">
        <f t="shared" si="0"/>
        <v>424.51785714285711</v>
      </c>
      <c r="H5" s="179">
        <f t="shared" si="0"/>
        <v>15.065783976007651</v>
      </c>
      <c r="I5" s="564">
        <v>3525167</v>
      </c>
      <c r="J5" s="178">
        <v>248236</v>
      </c>
      <c r="K5" s="178">
        <v>2070779</v>
      </c>
      <c r="L5" s="178">
        <v>2389627</v>
      </c>
      <c r="M5" s="179">
        <f t="shared" si="1"/>
        <v>-92.958177584210901</v>
      </c>
      <c r="N5" s="179">
        <f t="shared" si="1"/>
        <v>734.19769896388925</v>
      </c>
      <c r="O5" s="179">
        <f t="shared" si="1"/>
        <v>15.397490509610151</v>
      </c>
      <c r="P5" s="179">
        <v>68.22</v>
      </c>
      <c r="Q5" s="180">
        <v>20.23</v>
      </c>
      <c r="R5" s="180">
        <v>64.92</v>
      </c>
      <c r="S5" s="180">
        <v>67.14</v>
      </c>
      <c r="T5" s="179">
        <f t="shared" ref="T5:T15" si="2">Q5-P5</f>
        <v>-47.989999999999995</v>
      </c>
      <c r="U5" s="179">
        <f>R5-Q5</f>
        <v>44.69</v>
      </c>
      <c r="V5" s="179">
        <f t="shared" ref="V5:V10" si="3">S5-R5</f>
        <v>2.2199999999999989</v>
      </c>
      <c r="W5" s="179">
        <v>7.34</v>
      </c>
      <c r="X5" s="180">
        <v>4.03</v>
      </c>
      <c r="Y5" s="180">
        <v>6.41</v>
      </c>
      <c r="Z5" s="180">
        <v>6.43</v>
      </c>
      <c r="AA5" s="179">
        <f t="shared" ref="AA5:AA15" si="4">X5-W5</f>
        <v>-3.3099999999999996</v>
      </c>
      <c r="AB5" s="179">
        <f>Y5-X5</f>
        <v>2.38</v>
      </c>
      <c r="AC5" s="180">
        <f t="shared" ref="AC5:AC10" si="5">Z5-Y5</f>
        <v>1.9999999999999574E-2</v>
      </c>
      <c r="AD5" s="244"/>
      <c r="AE5" s="581"/>
      <c r="AF5" s="581"/>
      <c r="AG5" s="581"/>
      <c r="AH5" s="581"/>
      <c r="AI5" s="581"/>
      <c r="AJ5" s="581"/>
    </row>
    <row r="6" spans="1:36">
      <c r="A6" s="83" t="s">
        <v>74</v>
      </c>
      <c r="B6" s="564">
        <v>183869</v>
      </c>
      <c r="C6" s="178">
        <v>78821</v>
      </c>
      <c r="D6" s="178">
        <v>354116</v>
      </c>
      <c r="E6" s="178">
        <v>418360</v>
      </c>
      <c r="F6" s="179">
        <f t="shared" si="0"/>
        <v>-57.131979833468392</v>
      </c>
      <c r="G6" s="179">
        <f t="shared" si="0"/>
        <v>349.26605853769934</v>
      </c>
      <c r="H6" s="179">
        <f t="shared" si="0"/>
        <v>18.142077737238647</v>
      </c>
      <c r="I6" s="564">
        <v>1606420</v>
      </c>
      <c r="J6" s="178">
        <v>325585</v>
      </c>
      <c r="K6" s="178">
        <v>2395706</v>
      </c>
      <c r="L6" s="178">
        <v>2937734</v>
      </c>
      <c r="M6" s="179">
        <f>((J6-I6)/I6)*100</f>
        <v>-79.732261799529397</v>
      </c>
      <c r="N6" s="179">
        <f>((K6-J6)/J6)*100</f>
        <v>635.81583918178058</v>
      </c>
      <c r="O6" s="179">
        <f t="shared" si="1"/>
        <v>22.624979859799158</v>
      </c>
      <c r="P6" s="179">
        <v>34.673684201438128</v>
      </c>
      <c r="Q6" s="180">
        <v>23.33</v>
      </c>
      <c r="R6" s="180">
        <v>67.540000000000006</v>
      </c>
      <c r="S6" s="180">
        <v>74.56</v>
      </c>
      <c r="T6" s="179">
        <f t="shared" si="2"/>
        <v>-11.34368420143813</v>
      </c>
      <c r="U6" s="179">
        <f>R6-Q6</f>
        <v>44.210000000000008</v>
      </c>
      <c r="V6" s="179">
        <f t="shared" si="3"/>
        <v>7.019999999999996</v>
      </c>
      <c r="W6" s="179">
        <v>8.74</v>
      </c>
      <c r="X6" s="180">
        <v>4.13</v>
      </c>
      <c r="Y6" s="180">
        <v>6.77</v>
      </c>
      <c r="Z6" s="180">
        <v>7.02</v>
      </c>
      <c r="AA6" s="179">
        <f t="shared" si="4"/>
        <v>-4.6100000000000003</v>
      </c>
      <c r="AB6" s="179">
        <f>Y6-X6</f>
        <v>2.6399999999999997</v>
      </c>
      <c r="AC6" s="180">
        <f t="shared" si="5"/>
        <v>0.25</v>
      </c>
      <c r="AD6" s="244"/>
      <c r="AE6" s="581"/>
      <c r="AF6" s="581"/>
      <c r="AG6" s="581"/>
      <c r="AH6" s="581"/>
      <c r="AI6" s="581"/>
      <c r="AJ6" s="581"/>
    </row>
    <row r="7" spans="1:36">
      <c r="A7" s="83" t="s">
        <v>75</v>
      </c>
      <c r="B7" s="565" t="s">
        <v>95</v>
      </c>
      <c r="C7" s="178">
        <v>94957</v>
      </c>
      <c r="D7" s="178">
        <v>406424</v>
      </c>
      <c r="E7" s="178">
        <v>435988</v>
      </c>
      <c r="F7" s="304" t="s">
        <v>95</v>
      </c>
      <c r="G7" s="304" t="s">
        <v>95</v>
      </c>
      <c r="H7" s="179">
        <f t="shared" si="0"/>
        <v>7.2741767218471347</v>
      </c>
      <c r="I7" s="304" t="s">
        <v>95</v>
      </c>
      <c r="J7" s="304">
        <v>378866</v>
      </c>
      <c r="K7" s="178">
        <v>2575372</v>
      </c>
      <c r="L7" s="178">
        <v>2709797</v>
      </c>
      <c r="M7" s="304" t="s">
        <v>95</v>
      </c>
      <c r="N7" s="304" t="s">
        <v>95</v>
      </c>
      <c r="O7" s="179">
        <f t="shared" si="1"/>
        <v>5.2196342897259118</v>
      </c>
      <c r="P7" s="304" t="s">
        <v>95</v>
      </c>
      <c r="Q7" s="479">
        <v>26.7</v>
      </c>
      <c r="R7" s="180">
        <v>68.84</v>
      </c>
      <c r="S7" s="180">
        <v>71.23</v>
      </c>
      <c r="T7" s="304" t="s">
        <v>95</v>
      </c>
      <c r="U7" s="304" t="s">
        <v>95</v>
      </c>
      <c r="V7" s="179">
        <f t="shared" si="3"/>
        <v>2.3900000000000006</v>
      </c>
      <c r="W7" s="304" t="s">
        <v>95</v>
      </c>
      <c r="X7" s="479">
        <v>3.99</v>
      </c>
      <c r="Y7" s="180">
        <v>6.34</v>
      </c>
      <c r="Z7" s="180">
        <v>6.22</v>
      </c>
      <c r="AA7" s="304" t="s">
        <v>95</v>
      </c>
      <c r="AB7" s="304" t="s">
        <v>95</v>
      </c>
      <c r="AC7" s="180">
        <f t="shared" si="5"/>
        <v>-0.12000000000000011</v>
      </c>
      <c r="AD7" s="244"/>
      <c r="AE7" s="581"/>
      <c r="AF7" s="581"/>
      <c r="AG7" s="581"/>
      <c r="AH7" s="581"/>
      <c r="AI7" s="581"/>
      <c r="AJ7" s="581"/>
    </row>
    <row r="8" spans="1:36">
      <c r="A8" s="83" t="s">
        <v>76</v>
      </c>
      <c r="B8" s="565" t="s">
        <v>95</v>
      </c>
      <c r="C8" s="178">
        <v>116337</v>
      </c>
      <c r="D8" s="178">
        <v>387980</v>
      </c>
      <c r="E8" s="178">
        <v>393498</v>
      </c>
      <c r="F8" s="304" t="s">
        <v>95</v>
      </c>
      <c r="G8" s="304" t="s">
        <v>95</v>
      </c>
      <c r="H8" s="179">
        <f t="shared" si="0"/>
        <v>1.4222382597041086</v>
      </c>
      <c r="I8" s="304" t="s">
        <v>95</v>
      </c>
      <c r="J8" s="304">
        <v>467656</v>
      </c>
      <c r="K8" s="178">
        <v>2413872</v>
      </c>
      <c r="L8" s="178">
        <v>2616813</v>
      </c>
      <c r="M8" s="304" t="s">
        <v>95</v>
      </c>
      <c r="N8" s="304" t="s">
        <v>95</v>
      </c>
      <c r="O8" s="179">
        <f t="shared" si="1"/>
        <v>8.4072809163037636</v>
      </c>
      <c r="P8" s="304" t="s">
        <v>95</v>
      </c>
      <c r="Q8" s="479">
        <v>31.24</v>
      </c>
      <c r="R8" s="180">
        <v>61.741746719060409</v>
      </c>
      <c r="S8" s="180">
        <v>66.739999999999995</v>
      </c>
      <c r="T8" s="304" t="s">
        <v>95</v>
      </c>
      <c r="U8" s="304" t="s">
        <v>95</v>
      </c>
      <c r="V8" s="179">
        <f t="shared" si="3"/>
        <v>4.9982532809395863</v>
      </c>
      <c r="W8" s="304" t="s">
        <v>95</v>
      </c>
      <c r="X8" s="479">
        <v>4.0199999999999996</v>
      </c>
      <c r="Y8" s="180">
        <v>6.2216402907366355</v>
      </c>
      <c r="Z8" s="180">
        <v>6.65</v>
      </c>
      <c r="AA8" s="304" t="s">
        <v>95</v>
      </c>
      <c r="AB8" s="304" t="s">
        <v>95</v>
      </c>
      <c r="AC8" s="180">
        <f t="shared" si="5"/>
        <v>0.42835970926336486</v>
      </c>
      <c r="AD8" s="244"/>
      <c r="AE8" s="581"/>
      <c r="AF8" s="581"/>
      <c r="AG8" s="581"/>
      <c r="AH8" s="581"/>
      <c r="AI8" s="581"/>
      <c r="AJ8" s="581"/>
    </row>
    <row r="9" spans="1:36">
      <c r="A9" s="83" t="s">
        <v>77</v>
      </c>
      <c r="B9" s="565" t="s">
        <v>95</v>
      </c>
      <c r="C9" s="178">
        <v>151737</v>
      </c>
      <c r="D9" s="178">
        <v>388451</v>
      </c>
      <c r="E9" s="178">
        <v>421968</v>
      </c>
      <c r="F9" s="304" t="s">
        <v>95</v>
      </c>
      <c r="G9" s="304" t="s">
        <v>95</v>
      </c>
      <c r="H9" s="179">
        <f t="shared" si="0"/>
        <v>8.6283726905066533</v>
      </c>
      <c r="I9" s="304" t="s">
        <v>95</v>
      </c>
      <c r="J9" s="304">
        <v>663886</v>
      </c>
      <c r="K9" s="178">
        <v>2439491</v>
      </c>
      <c r="L9" s="178">
        <v>2669144</v>
      </c>
      <c r="M9" s="304" t="s">
        <v>95</v>
      </c>
      <c r="N9" s="304" t="s">
        <v>95</v>
      </c>
      <c r="O9" s="179">
        <f t="shared" si="1"/>
        <v>9.41397201301419</v>
      </c>
      <c r="P9" s="304" t="s">
        <v>95</v>
      </c>
      <c r="Q9" s="479">
        <v>33.380000000000003</v>
      </c>
      <c r="R9" s="180">
        <v>64.33</v>
      </c>
      <c r="S9" s="180">
        <v>68.41</v>
      </c>
      <c r="T9" s="304" t="s">
        <v>95</v>
      </c>
      <c r="U9" s="304" t="s">
        <v>95</v>
      </c>
      <c r="V9" s="179">
        <f t="shared" si="3"/>
        <v>4.0799999999999983</v>
      </c>
      <c r="W9" s="304" t="s">
        <v>95</v>
      </c>
      <c r="X9" s="479">
        <v>4.38</v>
      </c>
      <c r="Y9" s="180">
        <v>6.28</v>
      </c>
      <c r="Z9" s="180">
        <v>6.33</v>
      </c>
      <c r="AA9" s="304" t="s">
        <v>95</v>
      </c>
      <c r="AB9" s="304" t="s">
        <v>95</v>
      </c>
      <c r="AC9" s="180">
        <f t="shared" si="5"/>
        <v>4.9999999999999822E-2</v>
      </c>
      <c r="AD9" s="244"/>
      <c r="AE9" s="581"/>
      <c r="AF9" s="581"/>
      <c r="AG9" s="581"/>
      <c r="AH9" s="581"/>
      <c r="AI9" s="581"/>
      <c r="AJ9" s="581"/>
    </row>
    <row r="10" spans="1:36">
      <c r="A10" s="83" t="s">
        <v>78</v>
      </c>
      <c r="B10" s="564">
        <v>106729</v>
      </c>
      <c r="C10" s="178">
        <v>231574</v>
      </c>
      <c r="D10" s="178">
        <v>457129</v>
      </c>
      <c r="E10" s="566">
        <v>451814</v>
      </c>
      <c r="F10" s="179">
        <f t="shared" ref="F10:G15" si="6">((C10-B10)/B10)*100</f>
        <v>116.97383091755755</v>
      </c>
      <c r="G10" s="179">
        <f t="shared" si="6"/>
        <v>97.400830835931501</v>
      </c>
      <c r="H10" s="567">
        <f t="shared" si="0"/>
        <v>-1.1626914940859145</v>
      </c>
      <c r="I10" s="564">
        <v>463154</v>
      </c>
      <c r="J10" s="178">
        <v>1188881</v>
      </c>
      <c r="K10" s="178">
        <v>3007366</v>
      </c>
      <c r="L10" s="566">
        <v>3011030</v>
      </c>
      <c r="M10" s="179">
        <f t="shared" ref="M10:M15" si="7">((J10-I10)/I10)*100</f>
        <v>156.69237445860341</v>
      </c>
      <c r="N10" s="179">
        <f t="shared" ref="N10:N15" si="8">((K10-J10)/J10)*100</f>
        <v>152.95769719593466</v>
      </c>
      <c r="O10" s="568">
        <f t="shared" si="1"/>
        <v>0.12183418978601208</v>
      </c>
      <c r="P10" s="179">
        <v>25.35</v>
      </c>
      <c r="Q10" s="180">
        <v>44.57</v>
      </c>
      <c r="R10" s="180">
        <v>76.67</v>
      </c>
      <c r="S10" s="569">
        <v>73.89</v>
      </c>
      <c r="T10" s="179">
        <f t="shared" si="2"/>
        <v>19.22</v>
      </c>
      <c r="U10" s="179">
        <f t="shared" ref="U10:U15" si="9">R10-Q10</f>
        <v>32.1</v>
      </c>
      <c r="V10" s="568">
        <f t="shared" si="3"/>
        <v>-2.7800000000000011</v>
      </c>
      <c r="W10" s="179">
        <v>4.34</v>
      </c>
      <c r="X10" s="180">
        <v>5.13</v>
      </c>
      <c r="Y10" s="180">
        <v>6.58</v>
      </c>
      <c r="Z10" s="569">
        <v>6.66</v>
      </c>
      <c r="AA10" s="179">
        <f t="shared" si="4"/>
        <v>0.79</v>
      </c>
      <c r="AB10" s="179">
        <f t="shared" ref="AB10:AB15" si="10">Y10-X10</f>
        <v>1.4500000000000002</v>
      </c>
      <c r="AC10" s="569">
        <f t="shared" si="5"/>
        <v>8.0000000000000071E-2</v>
      </c>
      <c r="AD10" s="244"/>
      <c r="AE10" s="581"/>
      <c r="AF10" s="581"/>
      <c r="AG10" s="581"/>
      <c r="AH10" s="581"/>
      <c r="AI10" s="581"/>
      <c r="AJ10" s="581"/>
    </row>
    <row r="11" spans="1:36">
      <c r="A11" s="83" t="s">
        <v>79</v>
      </c>
      <c r="B11" s="564">
        <v>168422</v>
      </c>
      <c r="C11" s="178">
        <v>314509</v>
      </c>
      <c r="D11" s="178">
        <v>443543</v>
      </c>
      <c r="E11" s="178"/>
      <c r="F11" s="179">
        <f t="shared" si="6"/>
        <v>86.738668344990558</v>
      </c>
      <c r="G11" s="179">
        <f t="shared" si="6"/>
        <v>41.027124819957457</v>
      </c>
      <c r="H11" s="515"/>
      <c r="I11" s="564">
        <v>806665</v>
      </c>
      <c r="J11" s="178">
        <v>1755838</v>
      </c>
      <c r="K11" s="178">
        <v>3074078</v>
      </c>
      <c r="L11" s="178"/>
      <c r="M11" s="179">
        <f t="shared" si="7"/>
        <v>117.66631749239151</v>
      </c>
      <c r="N11" s="179">
        <f t="shared" si="8"/>
        <v>75.077541322149315</v>
      </c>
      <c r="O11" s="179"/>
      <c r="P11" s="179">
        <v>39.86</v>
      </c>
      <c r="Q11" s="180">
        <v>58.94</v>
      </c>
      <c r="R11" s="180">
        <v>78.349999999999994</v>
      </c>
      <c r="S11" s="180"/>
      <c r="T11" s="179">
        <f t="shared" si="2"/>
        <v>19.079999999999998</v>
      </c>
      <c r="U11" s="179">
        <f t="shared" si="9"/>
        <v>19.409999999999997</v>
      </c>
      <c r="V11" s="179"/>
      <c r="W11" s="179">
        <v>4.79</v>
      </c>
      <c r="X11" s="180">
        <v>5.58</v>
      </c>
      <c r="Y11" s="180">
        <v>6.93</v>
      </c>
      <c r="Z11" s="180"/>
      <c r="AA11" s="179">
        <f t="shared" si="4"/>
        <v>0.79</v>
      </c>
      <c r="AB11" s="179">
        <f t="shared" si="10"/>
        <v>1.3499999999999996</v>
      </c>
      <c r="AC11" s="180"/>
      <c r="AD11" s="244"/>
      <c r="AE11" s="581"/>
      <c r="AF11" s="581"/>
      <c r="AG11" s="581"/>
      <c r="AH11" s="581"/>
      <c r="AI11" s="581"/>
      <c r="AJ11" s="581"/>
    </row>
    <row r="12" spans="1:36">
      <c r="A12" s="83" t="s">
        <v>80</v>
      </c>
      <c r="B12" s="564">
        <v>128582</v>
      </c>
      <c r="C12" s="178">
        <v>280395</v>
      </c>
      <c r="D12" s="178">
        <v>393540</v>
      </c>
      <c r="E12" s="178"/>
      <c r="F12" s="179">
        <f t="shared" si="6"/>
        <v>118.06707004090775</v>
      </c>
      <c r="G12" s="179">
        <f t="shared" si="6"/>
        <v>40.352003423741508</v>
      </c>
      <c r="H12" s="515"/>
      <c r="I12" s="564">
        <v>534743</v>
      </c>
      <c r="J12" s="178">
        <v>1758516</v>
      </c>
      <c r="K12" s="178">
        <v>2625689</v>
      </c>
      <c r="L12" s="178"/>
      <c r="M12" s="179">
        <f t="shared" si="7"/>
        <v>228.85255159955341</v>
      </c>
      <c r="N12" s="179">
        <f t="shared" si="8"/>
        <v>49.312772815260139</v>
      </c>
      <c r="O12" s="179"/>
      <c r="P12" s="179">
        <v>26.28</v>
      </c>
      <c r="Q12" s="180">
        <v>58.35</v>
      </c>
      <c r="R12" s="180">
        <v>69.16</v>
      </c>
      <c r="S12" s="180"/>
      <c r="T12" s="179">
        <f t="shared" si="2"/>
        <v>32.07</v>
      </c>
      <c r="U12" s="179">
        <f t="shared" si="9"/>
        <v>10.809999999999995</v>
      </c>
      <c r="V12" s="179"/>
      <c r="W12" s="179">
        <v>4.16</v>
      </c>
      <c r="X12" s="180">
        <v>6.27</v>
      </c>
      <c r="Y12" s="180">
        <v>6.67</v>
      </c>
      <c r="Z12" s="180"/>
      <c r="AA12" s="179">
        <f t="shared" si="4"/>
        <v>2.1099999999999994</v>
      </c>
      <c r="AB12" s="179">
        <f t="shared" si="10"/>
        <v>0.40000000000000036</v>
      </c>
      <c r="AC12" s="180"/>
      <c r="AD12" s="244"/>
      <c r="AE12" s="581"/>
      <c r="AF12" s="581"/>
      <c r="AG12" s="581"/>
      <c r="AH12" s="581"/>
      <c r="AI12" s="581"/>
      <c r="AJ12" s="581"/>
    </row>
    <row r="13" spans="1:36">
      <c r="A13" s="83" t="s">
        <v>81</v>
      </c>
      <c r="B13" s="564">
        <v>120141</v>
      </c>
      <c r="C13" s="178">
        <v>359960</v>
      </c>
      <c r="D13" s="178">
        <v>431401</v>
      </c>
      <c r="E13" s="178"/>
      <c r="F13" s="179">
        <f t="shared" si="6"/>
        <v>199.61461948876737</v>
      </c>
      <c r="G13" s="179">
        <f t="shared" si="6"/>
        <v>19.846927436381819</v>
      </c>
      <c r="H13" s="515"/>
      <c r="I13" s="564">
        <v>413433</v>
      </c>
      <c r="J13" s="178">
        <v>2165724</v>
      </c>
      <c r="K13" s="178">
        <v>2788371</v>
      </c>
      <c r="L13" s="178"/>
      <c r="M13" s="179">
        <f t="shared" si="7"/>
        <v>423.83917103859636</v>
      </c>
      <c r="N13" s="179">
        <f t="shared" si="8"/>
        <v>28.75006233481275</v>
      </c>
      <c r="O13" s="179"/>
      <c r="P13" s="179">
        <v>19.23</v>
      </c>
      <c r="Q13" s="180">
        <v>64.72</v>
      </c>
      <c r="R13" s="180">
        <v>70.84</v>
      </c>
      <c r="S13" s="180"/>
      <c r="T13" s="179">
        <f t="shared" si="2"/>
        <v>45.489999999999995</v>
      </c>
      <c r="U13" s="179">
        <f t="shared" si="9"/>
        <v>6.1200000000000045</v>
      </c>
      <c r="V13" s="179"/>
      <c r="W13" s="179">
        <v>3.44</v>
      </c>
      <c r="X13" s="180">
        <v>6.02</v>
      </c>
      <c r="Y13" s="180">
        <v>6.46</v>
      </c>
      <c r="Z13" s="180"/>
      <c r="AA13" s="179">
        <f t="shared" si="4"/>
        <v>2.5799999999999996</v>
      </c>
      <c r="AB13" s="179">
        <f t="shared" si="10"/>
        <v>0.44000000000000039</v>
      </c>
      <c r="AC13" s="180"/>
      <c r="AD13" s="244"/>
      <c r="AE13" s="581"/>
      <c r="AF13" s="581"/>
      <c r="AG13" s="581"/>
      <c r="AH13" s="581"/>
      <c r="AI13" s="581"/>
      <c r="AJ13" s="581"/>
    </row>
    <row r="14" spans="1:36">
      <c r="A14" s="83" t="s">
        <v>82</v>
      </c>
      <c r="B14" s="564">
        <v>83774</v>
      </c>
      <c r="C14" s="178">
        <v>315502</v>
      </c>
      <c r="D14" s="178">
        <v>386194</v>
      </c>
      <c r="E14" s="178"/>
      <c r="F14" s="179">
        <f t="shared" si="6"/>
        <v>276.61088165779358</v>
      </c>
      <c r="G14" s="179">
        <f t="shared" si="6"/>
        <v>22.406197108100741</v>
      </c>
      <c r="H14" s="515"/>
      <c r="I14" s="564">
        <v>436995</v>
      </c>
      <c r="J14" s="178">
        <v>2129877</v>
      </c>
      <c r="K14" s="178">
        <v>2644919</v>
      </c>
      <c r="L14" s="178"/>
      <c r="M14" s="179">
        <f t="shared" si="7"/>
        <v>387.39161775306354</v>
      </c>
      <c r="N14" s="179">
        <f t="shared" si="8"/>
        <v>24.181771999040318</v>
      </c>
      <c r="O14" s="179"/>
      <c r="P14" s="179">
        <v>21.61</v>
      </c>
      <c r="Q14" s="180">
        <v>64.39</v>
      </c>
      <c r="R14" s="180">
        <v>68.959999999999994</v>
      </c>
      <c r="S14" s="180"/>
      <c r="T14" s="179">
        <f t="shared" si="2"/>
        <v>42.78</v>
      </c>
      <c r="U14" s="179">
        <f t="shared" si="9"/>
        <v>4.5699999999999932</v>
      </c>
      <c r="V14" s="179"/>
      <c r="W14" s="179">
        <v>5.22</v>
      </c>
      <c r="X14" s="180">
        <v>6.75</v>
      </c>
      <c r="Y14" s="180">
        <v>6.85</v>
      </c>
      <c r="Z14" s="180"/>
      <c r="AA14" s="179">
        <f t="shared" si="4"/>
        <v>1.5300000000000002</v>
      </c>
      <c r="AB14" s="179">
        <f t="shared" si="10"/>
        <v>9.9999999999999645E-2</v>
      </c>
      <c r="AC14" s="180"/>
      <c r="AD14" s="244"/>
      <c r="AE14" s="581"/>
      <c r="AF14" s="581"/>
      <c r="AG14" s="581"/>
      <c r="AH14" s="581"/>
      <c r="AI14" s="581"/>
      <c r="AJ14" s="581"/>
    </row>
    <row r="15" spans="1:36">
      <c r="A15" s="83" t="s">
        <v>83</v>
      </c>
      <c r="B15" s="564">
        <v>96118</v>
      </c>
      <c r="C15" s="178">
        <v>295047</v>
      </c>
      <c r="D15" s="178">
        <v>420095</v>
      </c>
      <c r="E15" s="178"/>
      <c r="F15" s="179">
        <f t="shared" si="6"/>
        <v>206.96331592417653</v>
      </c>
      <c r="G15" s="179">
        <f t="shared" si="6"/>
        <v>42.382400092188703</v>
      </c>
      <c r="H15" s="515"/>
      <c r="I15" s="564">
        <v>526651</v>
      </c>
      <c r="J15" s="178">
        <v>1936020</v>
      </c>
      <c r="K15" s="178">
        <v>2782675</v>
      </c>
      <c r="L15" s="178"/>
      <c r="M15" s="179">
        <f t="shared" si="7"/>
        <v>267.60966940155811</v>
      </c>
      <c r="N15" s="179">
        <f t="shared" si="8"/>
        <v>43.731727978016757</v>
      </c>
      <c r="O15" s="179"/>
      <c r="P15" s="179">
        <v>26.06</v>
      </c>
      <c r="Q15" s="180">
        <v>55.45</v>
      </c>
      <c r="R15" s="180">
        <v>69.83</v>
      </c>
      <c r="S15" s="180"/>
      <c r="T15" s="179">
        <f t="shared" si="2"/>
        <v>29.390000000000004</v>
      </c>
      <c r="U15" s="179">
        <f t="shared" si="9"/>
        <v>14.379999999999995</v>
      </c>
      <c r="V15" s="179"/>
      <c r="W15" s="179">
        <v>5.48</v>
      </c>
      <c r="X15" s="180">
        <v>6.56</v>
      </c>
      <c r="Y15" s="180">
        <v>6.62</v>
      </c>
      <c r="Z15" s="180"/>
      <c r="AA15" s="179">
        <f t="shared" si="4"/>
        <v>1.0799999999999992</v>
      </c>
      <c r="AB15" s="179">
        <f t="shared" si="10"/>
        <v>6.0000000000000497E-2</v>
      </c>
      <c r="AC15" s="180"/>
      <c r="AD15" s="244"/>
      <c r="AE15" s="581"/>
      <c r="AF15" s="581"/>
      <c r="AG15" s="581"/>
      <c r="AH15" s="581"/>
      <c r="AI15" s="581"/>
      <c r="AJ15" s="581"/>
    </row>
    <row r="16" spans="1:36">
      <c r="K16" s="517"/>
      <c r="L16" s="517"/>
      <c r="M16" s="328"/>
      <c r="AD16" s="244"/>
      <c r="AE16" s="581"/>
      <c r="AF16" s="581"/>
      <c r="AG16" s="581"/>
      <c r="AH16" s="581"/>
      <c r="AI16" s="581"/>
      <c r="AJ16" s="581"/>
    </row>
    <row r="17" spans="1:36" ht="15" customHeight="1">
      <c r="A17" s="9" t="s">
        <v>43</v>
      </c>
      <c r="K17" s="178"/>
      <c r="L17" s="178"/>
      <c r="M17" s="331"/>
      <c r="N17" s="517"/>
      <c r="O17" s="517"/>
      <c r="P17" s="517"/>
      <c r="Q17" s="423"/>
      <c r="R17" s="517"/>
      <c r="S17" s="517"/>
      <c r="AE17" s="581"/>
      <c r="AF17" s="581"/>
      <c r="AG17" s="581"/>
      <c r="AH17" s="581"/>
      <c r="AI17" s="581"/>
      <c r="AJ17" s="581"/>
    </row>
    <row r="18" spans="1:36">
      <c r="K18" s="178"/>
      <c r="L18" s="178"/>
      <c r="M18" s="331"/>
      <c r="N18" s="331"/>
      <c r="O18" s="328"/>
      <c r="P18" s="517"/>
      <c r="Q18" s="328"/>
      <c r="R18" s="328"/>
      <c r="S18" s="328"/>
      <c r="T18" s="329"/>
      <c r="X18" s="13"/>
      <c r="Y18" s="13"/>
      <c r="Z18" s="13"/>
      <c r="AE18" s="581"/>
      <c r="AF18" s="581"/>
      <c r="AG18" s="581"/>
      <c r="AH18" s="581"/>
      <c r="AI18" s="581"/>
      <c r="AJ18" s="581"/>
    </row>
    <row r="19" spans="1:36">
      <c r="J19" s="10"/>
      <c r="K19" s="517"/>
      <c r="L19" s="517"/>
      <c r="M19" s="331"/>
      <c r="N19" s="180"/>
      <c r="O19" s="180"/>
      <c r="P19" s="517"/>
      <c r="Q19" s="328"/>
      <c r="R19" s="328"/>
      <c r="S19" s="328"/>
      <c r="T19" s="329"/>
      <c r="X19" s="13"/>
      <c r="Y19" s="13"/>
      <c r="Z19" s="13"/>
      <c r="AE19" s="581"/>
      <c r="AF19" s="581"/>
      <c r="AG19" s="581"/>
      <c r="AH19" s="581"/>
      <c r="AI19" s="581"/>
      <c r="AJ19" s="581"/>
    </row>
    <row r="20" spans="1:36">
      <c r="K20" s="517"/>
      <c r="L20" s="517"/>
      <c r="M20" s="331"/>
      <c r="N20" s="180"/>
      <c r="O20" s="180"/>
      <c r="P20" s="517"/>
      <c r="Q20" s="331"/>
      <c r="R20" s="331"/>
      <c r="S20" s="331"/>
      <c r="T20" s="332"/>
      <c r="AE20" s="581"/>
      <c r="AF20" s="581"/>
      <c r="AG20" s="581"/>
      <c r="AH20" s="581"/>
      <c r="AI20" s="581"/>
      <c r="AJ20" s="581"/>
    </row>
    <row r="21" spans="1:36">
      <c r="AE21" s="581"/>
      <c r="AF21" s="581"/>
      <c r="AG21" s="581"/>
      <c r="AH21" s="581"/>
      <c r="AI21" s="581"/>
      <c r="AJ21" s="581"/>
    </row>
    <row r="22" spans="1:36">
      <c r="AE22" s="581"/>
      <c r="AF22" s="581"/>
      <c r="AG22" s="581"/>
      <c r="AH22" s="581"/>
      <c r="AI22" s="581"/>
      <c r="AJ22" s="581"/>
    </row>
    <row r="23" spans="1:36">
      <c r="AE23" s="581"/>
      <c r="AF23" s="581"/>
      <c r="AG23" s="581"/>
      <c r="AH23" s="581"/>
      <c r="AI23" s="581"/>
      <c r="AJ23" s="581"/>
    </row>
    <row r="24" spans="1:36">
      <c r="AE24" s="581"/>
      <c r="AF24" s="581"/>
      <c r="AG24" s="581"/>
      <c r="AH24" s="581"/>
      <c r="AI24" s="581"/>
      <c r="AJ24" s="581"/>
    </row>
    <row r="27" spans="1:36">
      <c r="AF27" s="178"/>
      <c r="AG27" s="178"/>
    </row>
    <row r="28" spans="1:36">
      <c r="AF28" s="178"/>
      <c r="AG28" s="178"/>
    </row>
    <row r="52" spans="1:2">
      <c r="A52" s="14"/>
    </row>
    <row r="63" spans="1:2">
      <c r="A63" s="14" t="s">
        <v>38</v>
      </c>
      <c r="B63" s="14" t="s">
        <v>40</v>
      </c>
    </row>
    <row r="64" spans="1:2">
      <c r="A64" s="14" t="s">
        <v>39</v>
      </c>
      <c r="B64" s="14" t="s">
        <v>40</v>
      </c>
    </row>
  </sheetData>
  <sheetProtection algorithmName="SHA-512" hashValue="GH4LA6ItPO1ZLa0ShcSNLkEAnlsq46/pteGd2wRtrLKrSFCjq4BjMrdaJlgfTZhA5C6n9IN9RnUDV689Xongdw==" saltValue="+3dZCCLs+jNKbAtue+arrg=="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80" zoomScaleNormal="80" workbookViewId="0">
      <selection activeCell="C26" sqref="C26"/>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81"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87" t="s">
        <v>259</v>
      </c>
      <c r="B1" s="587"/>
      <c r="C1" s="587"/>
      <c r="L1" s="586" t="s">
        <v>260</v>
      </c>
      <c r="M1" s="586"/>
      <c r="N1" s="586"/>
      <c r="P1" s="586" t="s">
        <v>261</v>
      </c>
      <c r="Q1" s="586"/>
      <c r="R1" s="586"/>
      <c r="T1" s="586" t="s">
        <v>516</v>
      </c>
      <c r="U1" s="586"/>
      <c r="V1" s="586"/>
      <c r="W1" s="584" t="s">
        <v>625</v>
      </c>
      <c r="X1" s="584"/>
      <c r="Y1" s="584"/>
      <c r="Z1" s="584"/>
    </row>
    <row r="2" spans="1:33" ht="29.25" customHeight="1">
      <c r="A2" s="134" t="s">
        <v>761</v>
      </c>
      <c r="B2" s="135" t="s">
        <v>262</v>
      </c>
      <c r="C2" s="135" t="s">
        <v>263</v>
      </c>
      <c r="L2" s="134" t="s">
        <v>87</v>
      </c>
      <c r="M2" s="135" t="s">
        <v>262</v>
      </c>
      <c r="N2" s="135" t="s">
        <v>263</v>
      </c>
      <c r="P2" s="134" t="s">
        <v>515</v>
      </c>
      <c r="Q2" s="135" t="s">
        <v>264</v>
      </c>
      <c r="R2" s="135" t="s">
        <v>265</v>
      </c>
      <c r="T2" s="134" t="s">
        <v>87</v>
      </c>
      <c r="U2" s="135" t="s">
        <v>264</v>
      </c>
      <c r="V2" s="135" t="s">
        <v>265</v>
      </c>
      <c r="W2" s="584"/>
      <c r="X2" s="584"/>
      <c r="Y2" s="584"/>
      <c r="Z2" s="584"/>
    </row>
    <row r="3" spans="1:33">
      <c r="A3" s="136" t="s">
        <v>266</v>
      </c>
      <c r="B3" s="137">
        <v>478</v>
      </c>
      <c r="C3" s="137">
        <v>1096</v>
      </c>
      <c r="D3" s="138"/>
      <c r="E3" s="138"/>
      <c r="F3" s="138"/>
      <c r="G3" s="138"/>
      <c r="H3" s="138"/>
      <c r="I3" s="138"/>
      <c r="J3" s="138"/>
      <c r="L3" s="139" t="s">
        <v>311</v>
      </c>
      <c r="M3" s="6">
        <v>13234</v>
      </c>
      <c r="N3" s="6">
        <v>20615</v>
      </c>
      <c r="P3" s="139" t="s">
        <v>268</v>
      </c>
      <c r="Q3" s="6">
        <v>61119</v>
      </c>
      <c r="R3" s="6">
        <v>6000</v>
      </c>
      <c r="T3" s="139" t="s">
        <v>502</v>
      </c>
      <c r="U3" s="6">
        <v>72140</v>
      </c>
      <c r="V3" s="6">
        <v>5983</v>
      </c>
      <c r="W3" s="584"/>
      <c r="X3" s="584"/>
      <c r="Y3" s="584"/>
      <c r="Z3" s="584"/>
    </row>
    <row r="4" spans="1:33">
      <c r="A4" s="136" t="s">
        <v>267</v>
      </c>
      <c r="B4" s="137">
        <v>103</v>
      </c>
      <c r="C4" s="137">
        <v>116</v>
      </c>
      <c r="D4" s="138"/>
      <c r="E4" s="138"/>
      <c r="F4" s="138"/>
      <c r="G4" s="138"/>
      <c r="H4" s="138"/>
      <c r="I4" s="138"/>
      <c r="J4" s="138"/>
      <c r="L4" s="139" t="s">
        <v>314</v>
      </c>
      <c r="M4" s="6">
        <v>12224</v>
      </c>
      <c r="N4" s="6">
        <v>20933</v>
      </c>
      <c r="P4" s="139" t="s">
        <v>270</v>
      </c>
      <c r="Q4" s="6">
        <v>63389</v>
      </c>
      <c r="R4" s="6">
        <v>6050</v>
      </c>
      <c r="T4" s="139" t="s">
        <v>505</v>
      </c>
      <c r="U4" s="6">
        <v>71620</v>
      </c>
      <c r="V4" s="6">
        <v>6028</v>
      </c>
    </row>
    <row r="5" spans="1:33">
      <c r="A5" s="136" t="s">
        <v>269</v>
      </c>
      <c r="B5" s="137">
        <v>36</v>
      </c>
      <c r="C5" s="137">
        <v>93</v>
      </c>
      <c r="D5" s="138"/>
      <c r="E5" s="138"/>
      <c r="F5" s="138"/>
      <c r="G5" s="138"/>
      <c r="H5" s="138"/>
      <c r="I5" s="138"/>
      <c r="J5" s="138"/>
      <c r="L5" s="139" t="s">
        <v>317</v>
      </c>
      <c r="M5" s="6">
        <v>11253</v>
      </c>
      <c r="N5" s="6">
        <v>20409</v>
      </c>
      <c r="P5" s="139" t="s">
        <v>272</v>
      </c>
      <c r="Q5" s="6">
        <v>65786</v>
      </c>
      <c r="R5" s="6">
        <v>6184</v>
      </c>
      <c r="T5" s="139" t="s">
        <v>513</v>
      </c>
      <c r="U5" s="6">
        <v>71630</v>
      </c>
      <c r="V5" s="6">
        <v>6037</v>
      </c>
      <c r="W5" s="138"/>
      <c r="X5" s="138"/>
      <c r="Y5" s="138"/>
      <c r="Z5" s="138"/>
      <c r="AA5" s="138"/>
      <c r="AB5" s="142"/>
      <c r="AC5" s="142"/>
      <c r="AD5" s="6"/>
      <c r="AE5" s="6"/>
      <c r="AF5" s="6"/>
      <c r="AG5" s="6"/>
    </row>
    <row r="6" spans="1:33">
      <c r="A6" s="136" t="s">
        <v>271</v>
      </c>
      <c r="B6" s="137">
        <v>4334</v>
      </c>
      <c r="C6" s="137">
        <v>2875</v>
      </c>
      <c r="D6" s="138"/>
      <c r="E6" s="138"/>
      <c r="F6" s="138"/>
      <c r="G6" s="138"/>
      <c r="H6" s="138"/>
      <c r="I6" s="138"/>
      <c r="J6" s="138"/>
      <c r="L6" s="139" t="s">
        <v>320</v>
      </c>
      <c r="M6" s="6">
        <v>6636</v>
      </c>
      <c r="N6" s="6">
        <v>24951</v>
      </c>
      <c r="P6" s="139" t="s">
        <v>274</v>
      </c>
      <c r="Q6" s="6">
        <v>65673</v>
      </c>
      <c r="R6" s="6">
        <v>6179</v>
      </c>
      <c r="T6" s="139" t="s">
        <v>524</v>
      </c>
      <c r="U6" s="6">
        <v>71450</v>
      </c>
      <c r="V6" s="6">
        <v>6059</v>
      </c>
    </row>
    <row r="7" spans="1:33">
      <c r="A7" s="136" t="s">
        <v>273</v>
      </c>
      <c r="B7" s="137">
        <v>3868</v>
      </c>
      <c r="C7" s="137">
        <v>8336</v>
      </c>
      <c r="D7" s="138"/>
      <c r="E7" s="138"/>
      <c r="F7" s="138"/>
      <c r="G7" s="138"/>
      <c r="H7" s="138"/>
      <c r="I7" s="138"/>
      <c r="J7" s="138"/>
      <c r="L7" s="139" t="s">
        <v>360</v>
      </c>
      <c r="M7" s="6">
        <v>604</v>
      </c>
      <c r="N7" s="6">
        <v>29121</v>
      </c>
      <c r="P7" s="139" t="s">
        <v>276</v>
      </c>
      <c r="Q7" s="6">
        <v>63722</v>
      </c>
      <c r="R7" s="6">
        <v>6098</v>
      </c>
      <c r="T7" s="139" t="s">
        <v>527</v>
      </c>
      <c r="U7" s="6">
        <v>70313</v>
      </c>
      <c r="V7" s="6">
        <v>6076</v>
      </c>
    </row>
    <row r="8" spans="1:33">
      <c r="A8" s="136" t="s">
        <v>275</v>
      </c>
      <c r="B8" s="137">
        <v>87</v>
      </c>
      <c r="C8" s="137">
        <v>580</v>
      </c>
      <c r="D8" s="138"/>
      <c r="E8" s="138"/>
      <c r="F8" s="138"/>
      <c r="G8" s="138"/>
      <c r="H8" s="138"/>
      <c r="I8" s="138"/>
      <c r="J8" s="138"/>
      <c r="L8" s="139" t="s">
        <v>440</v>
      </c>
      <c r="M8" s="6">
        <v>788</v>
      </c>
      <c r="N8" s="6">
        <v>29874</v>
      </c>
      <c r="P8" s="139" t="s">
        <v>278</v>
      </c>
      <c r="Q8" s="6">
        <v>65653</v>
      </c>
      <c r="R8" s="6">
        <v>6139</v>
      </c>
      <c r="S8" s="6"/>
      <c r="T8" s="139" t="s">
        <v>528</v>
      </c>
      <c r="U8" s="6">
        <v>68917</v>
      </c>
      <c r="V8" s="6">
        <v>5957</v>
      </c>
    </row>
    <row r="9" spans="1:33">
      <c r="A9" s="136" t="s">
        <v>277</v>
      </c>
      <c r="B9" s="137">
        <v>278</v>
      </c>
      <c r="C9" s="137">
        <v>418</v>
      </c>
      <c r="D9" s="138"/>
      <c r="E9" s="138"/>
      <c r="F9" s="138"/>
      <c r="G9" s="138"/>
      <c r="H9" s="138"/>
      <c r="I9" s="138"/>
      <c r="J9" s="138"/>
      <c r="L9" s="139" t="s">
        <v>452</v>
      </c>
      <c r="M9" s="6">
        <v>2087</v>
      </c>
      <c r="N9" s="6">
        <v>29817</v>
      </c>
      <c r="P9" s="139" t="s">
        <v>280</v>
      </c>
      <c r="Q9" s="6">
        <v>67744</v>
      </c>
      <c r="R9" s="6">
        <v>6237</v>
      </c>
      <c r="S9" s="6"/>
      <c r="T9" s="139" t="s">
        <v>529</v>
      </c>
      <c r="U9" s="6">
        <v>67851</v>
      </c>
      <c r="V9" s="6">
        <v>5886</v>
      </c>
    </row>
    <row r="10" spans="1:33">
      <c r="A10" s="136" t="s">
        <v>279</v>
      </c>
      <c r="B10" s="143">
        <v>95</v>
      </c>
      <c r="C10" s="143">
        <v>257</v>
      </c>
      <c r="D10" s="142"/>
      <c r="E10" s="142"/>
      <c r="F10" s="142"/>
      <c r="G10" s="142"/>
      <c r="H10" s="142"/>
      <c r="I10" s="142"/>
      <c r="J10" s="142"/>
      <c r="L10" s="139" t="s">
        <v>502</v>
      </c>
      <c r="M10" s="6">
        <v>3688</v>
      </c>
      <c r="N10" s="6">
        <v>28751</v>
      </c>
      <c r="P10" s="139" t="s">
        <v>282</v>
      </c>
      <c r="Q10" s="6">
        <v>67588</v>
      </c>
      <c r="R10" s="6">
        <v>6212</v>
      </c>
      <c r="S10" s="6"/>
      <c r="T10" s="139" t="s">
        <v>534</v>
      </c>
      <c r="U10" s="6">
        <v>67726</v>
      </c>
      <c r="V10" s="6">
        <v>5902</v>
      </c>
    </row>
    <row r="11" spans="1:33">
      <c r="A11" s="136" t="s">
        <v>281</v>
      </c>
      <c r="B11" s="143">
        <v>581</v>
      </c>
      <c r="C11" s="143">
        <v>421</v>
      </c>
      <c r="D11" s="142"/>
      <c r="E11" s="142"/>
      <c r="F11" s="142"/>
      <c r="G11" s="142"/>
      <c r="H11" s="142"/>
      <c r="I11" s="142"/>
      <c r="J11" s="142"/>
      <c r="L11" s="139" t="s">
        <v>505</v>
      </c>
      <c r="M11" s="6">
        <v>3548</v>
      </c>
      <c r="N11" s="6">
        <v>28413</v>
      </c>
      <c r="P11" s="139" t="s">
        <v>284</v>
      </c>
      <c r="Q11" s="6">
        <v>65347</v>
      </c>
      <c r="R11" s="6">
        <v>6111</v>
      </c>
      <c r="S11" s="6"/>
      <c r="T11" s="139" t="s">
        <v>538</v>
      </c>
      <c r="U11" s="6">
        <v>67340</v>
      </c>
      <c r="V11" s="6">
        <v>5862</v>
      </c>
    </row>
    <row r="12" spans="1:33">
      <c r="A12" s="136" t="s">
        <v>283</v>
      </c>
      <c r="B12" s="29">
        <v>16</v>
      </c>
      <c r="C12" s="29">
        <v>54</v>
      </c>
      <c r="D12" s="6"/>
      <c r="E12" s="6"/>
      <c r="F12" s="6"/>
      <c r="G12" s="6"/>
      <c r="H12" s="6"/>
      <c r="I12" s="6"/>
      <c r="J12" s="6"/>
      <c r="L12" s="139" t="s">
        <v>513</v>
      </c>
      <c r="M12" s="6">
        <v>3913</v>
      </c>
      <c r="N12" s="6">
        <v>28199</v>
      </c>
      <c r="P12" s="139" t="s">
        <v>286</v>
      </c>
      <c r="Q12" s="6">
        <v>67927</v>
      </c>
      <c r="R12" s="6">
        <v>6200</v>
      </c>
      <c r="S12" s="6"/>
      <c r="T12" s="139" t="s">
        <v>541</v>
      </c>
      <c r="U12" s="6">
        <v>67121</v>
      </c>
      <c r="V12" s="6">
        <v>5855</v>
      </c>
    </row>
    <row r="13" spans="1:33">
      <c r="A13" s="136" t="s">
        <v>285</v>
      </c>
      <c r="B13" s="29">
        <v>14</v>
      </c>
      <c r="C13" s="29">
        <v>111</v>
      </c>
      <c r="D13" s="6"/>
      <c r="E13" s="6"/>
      <c r="F13" s="6"/>
      <c r="G13" s="6"/>
      <c r="H13" s="6"/>
      <c r="I13" s="6"/>
      <c r="J13" s="6"/>
      <c r="L13" s="139" t="s">
        <v>524</v>
      </c>
      <c r="M13" s="6">
        <v>3490</v>
      </c>
      <c r="N13" s="6">
        <v>29323</v>
      </c>
      <c r="P13" s="139" t="s">
        <v>288</v>
      </c>
      <c r="Q13" s="6">
        <v>70772</v>
      </c>
      <c r="R13" s="6">
        <v>6369</v>
      </c>
      <c r="S13" s="6"/>
      <c r="T13" s="139" t="s">
        <v>572</v>
      </c>
      <c r="U13" s="6">
        <v>67593</v>
      </c>
      <c r="V13" s="6">
        <v>5947</v>
      </c>
    </row>
    <row r="14" spans="1:33">
      <c r="A14" s="136" t="s">
        <v>287</v>
      </c>
      <c r="B14" s="29">
        <v>1002</v>
      </c>
      <c r="C14" s="29">
        <v>946</v>
      </c>
      <c r="D14" s="6"/>
      <c r="E14" s="6"/>
      <c r="F14" s="6"/>
      <c r="G14" s="6"/>
      <c r="H14" s="6"/>
      <c r="I14" s="6"/>
      <c r="J14" s="6"/>
      <c r="L14" s="139" t="s">
        <v>527</v>
      </c>
      <c r="M14" s="6">
        <v>3136</v>
      </c>
      <c r="N14" s="6">
        <v>30095</v>
      </c>
      <c r="P14" s="139" t="s">
        <v>289</v>
      </c>
      <c r="Q14" s="6">
        <v>70668</v>
      </c>
      <c r="R14" s="6">
        <v>6356</v>
      </c>
      <c r="S14" s="6"/>
      <c r="T14" s="139" t="s">
        <v>586</v>
      </c>
      <c r="U14" s="6">
        <v>67172</v>
      </c>
      <c r="V14" s="360">
        <v>5947</v>
      </c>
    </row>
    <row r="15" spans="1:33">
      <c r="A15" s="147" t="s">
        <v>132</v>
      </c>
      <c r="B15" s="148">
        <f>SUM(B3:B14)</f>
        <v>10892</v>
      </c>
      <c r="C15" s="148">
        <f>SUM(C3:C14)</f>
        <v>15303</v>
      </c>
      <c r="D15" s="6"/>
      <c r="E15" s="6"/>
      <c r="F15" s="6"/>
      <c r="G15" s="6"/>
      <c r="H15" s="6"/>
      <c r="I15" s="6"/>
      <c r="J15" s="6"/>
      <c r="L15" s="139" t="s">
        <v>528</v>
      </c>
      <c r="M15" s="6">
        <v>2950</v>
      </c>
      <c r="N15" s="6">
        <v>30324</v>
      </c>
      <c r="P15" s="139" t="s">
        <v>290</v>
      </c>
      <c r="Q15" s="6">
        <v>69985</v>
      </c>
      <c r="R15" s="6">
        <v>6323</v>
      </c>
      <c r="S15" s="6"/>
      <c r="T15" s="139" t="s">
        <v>619</v>
      </c>
      <c r="U15" s="6">
        <v>69094</v>
      </c>
      <c r="V15" s="360">
        <v>6039</v>
      </c>
    </row>
    <row r="16" spans="1:33">
      <c r="L16" s="139" t="s">
        <v>529</v>
      </c>
      <c r="M16" s="6">
        <v>2208</v>
      </c>
      <c r="N16" s="6">
        <v>31282</v>
      </c>
      <c r="P16" s="139" t="s">
        <v>292</v>
      </c>
      <c r="Q16" s="6">
        <v>72657</v>
      </c>
      <c r="R16" s="6">
        <v>6410</v>
      </c>
      <c r="S16" s="6"/>
      <c r="T16" s="139" t="s">
        <v>588</v>
      </c>
      <c r="U16" s="6">
        <v>70123</v>
      </c>
      <c r="V16" s="360">
        <v>6055</v>
      </c>
    </row>
    <row r="17" spans="1:27">
      <c r="A17" s="32" t="s">
        <v>291</v>
      </c>
      <c r="B17" s="32"/>
      <c r="L17" s="139" t="s">
        <v>534</v>
      </c>
      <c r="M17" s="6">
        <v>2564</v>
      </c>
      <c r="N17" s="6">
        <v>31640</v>
      </c>
      <c r="P17" s="139" t="s">
        <v>294</v>
      </c>
      <c r="Q17" s="6">
        <v>75727</v>
      </c>
      <c r="R17" s="6">
        <v>6657</v>
      </c>
      <c r="S17" s="6"/>
      <c r="T17" s="139" t="s">
        <v>617</v>
      </c>
      <c r="U17" s="6">
        <v>72856</v>
      </c>
      <c r="V17" s="6">
        <v>6181</v>
      </c>
    </row>
    <row r="18" spans="1:27">
      <c r="A18" s="32" t="s">
        <v>293</v>
      </c>
      <c r="B18" s="32"/>
      <c r="L18" s="139" t="s">
        <v>538</v>
      </c>
      <c r="M18" s="6">
        <v>3532</v>
      </c>
      <c r="N18" s="6">
        <v>31328</v>
      </c>
      <c r="P18" s="139" t="s">
        <v>295</v>
      </c>
      <c r="Q18" s="6">
        <v>75348</v>
      </c>
      <c r="R18" s="6">
        <v>6627</v>
      </c>
      <c r="S18" s="6"/>
      <c r="T18" s="139" t="s">
        <v>623</v>
      </c>
      <c r="U18" s="6">
        <v>76257</v>
      </c>
      <c r="V18" s="6">
        <v>6337</v>
      </c>
    </row>
    <row r="19" spans="1:27">
      <c r="D19" s="138"/>
      <c r="L19" s="139" t="s">
        <v>541</v>
      </c>
      <c r="M19" s="6">
        <v>3056</v>
      </c>
      <c r="N19" s="6">
        <v>31238</v>
      </c>
      <c r="P19" s="139" t="s">
        <v>296</v>
      </c>
      <c r="Q19" s="6">
        <v>74267</v>
      </c>
      <c r="R19" s="6">
        <v>6529</v>
      </c>
      <c r="S19" s="6"/>
      <c r="T19" s="139" t="s">
        <v>624</v>
      </c>
      <c r="U19" s="6">
        <v>77571</v>
      </c>
      <c r="V19" s="6">
        <v>6413</v>
      </c>
    </row>
    <row r="20" spans="1:27" ht="18" customHeight="1">
      <c r="A20" s="588" t="s">
        <v>517</v>
      </c>
      <c r="B20" s="588"/>
      <c r="C20" s="588"/>
      <c r="D20" s="138"/>
      <c r="L20" s="139" t="s">
        <v>572</v>
      </c>
      <c r="M20" s="6">
        <v>4116</v>
      </c>
      <c r="N20" s="6">
        <v>30397</v>
      </c>
      <c r="P20" s="139" t="s">
        <v>297</v>
      </c>
      <c r="Q20" s="6">
        <v>77781</v>
      </c>
      <c r="R20" s="6">
        <v>6607</v>
      </c>
      <c r="S20" s="6"/>
      <c r="T20" s="139" t="s">
        <v>627</v>
      </c>
      <c r="U20" s="6">
        <v>77861</v>
      </c>
      <c r="V20" s="360">
        <v>6486</v>
      </c>
    </row>
    <row r="21" spans="1:27" ht="33">
      <c r="A21" s="134" t="s">
        <v>763</v>
      </c>
      <c r="B21" s="135" t="s">
        <v>773</v>
      </c>
      <c r="C21" s="135" t="s">
        <v>628</v>
      </c>
      <c r="D21" s="144"/>
      <c r="L21" s="498" t="s">
        <v>573</v>
      </c>
      <c r="M21" s="499">
        <v>5517</v>
      </c>
      <c r="N21" s="499">
        <v>29863</v>
      </c>
      <c r="P21" s="139" t="s">
        <v>299</v>
      </c>
      <c r="Q21" s="6">
        <v>78744</v>
      </c>
      <c r="R21" s="6">
        <v>6745</v>
      </c>
      <c r="S21" s="6"/>
      <c r="T21" s="139" t="s">
        <v>629</v>
      </c>
      <c r="U21" s="6">
        <v>76418</v>
      </c>
      <c r="V21" s="6">
        <v>6412</v>
      </c>
    </row>
    <row r="22" spans="1:27" ht="15" customHeight="1">
      <c r="A22" s="145" t="s">
        <v>298</v>
      </c>
      <c r="B22" s="138">
        <v>372331</v>
      </c>
      <c r="C22" s="138">
        <v>27422</v>
      </c>
      <c r="D22" s="144"/>
      <c r="L22" s="139" t="s">
        <v>585</v>
      </c>
      <c r="M22" s="6">
        <v>6589</v>
      </c>
      <c r="N22" s="6">
        <v>26844</v>
      </c>
      <c r="P22" s="139" t="s">
        <v>301</v>
      </c>
      <c r="Q22" s="6">
        <v>79025</v>
      </c>
      <c r="R22" s="6">
        <v>6746</v>
      </c>
      <c r="S22" s="6"/>
      <c r="T22" s="139" t="s">
        <v>638</v>
      </c>
      <c r="U22" s="6">
        <v>78244</v>
      </c>
      <c r="V22" s="6">
        <v>6446</v>
      </c>
    </row>
    <row r="23" spans="1:27" ht="26.25">
      <c r="A23" s="149" t="s">
        <v>300</v>
      </c>
      <c r="B23" s="148">
        <v>86177</v>
      </c>
      <c r="C23" s="148">
        <v>6580</v>
      </c>
      <c r="D23" s="144"/>
      <c r="L23" s="139" t="s">
        <v>588</v>
      </c>
      <c r="M23" s="6">
        <v>7960</v>
      </c>
      <c r="N23" s="6">
        <v>23866</v>
      </c>
      <c r="P23" s="139" t="s">
        <v>303</v>
      </c>
      <c r="Q23" s="6">
        <v>77908</v>
      </c>
      <c r="R23" s="6">
        <v>6690</v>
      </c>
      <c r="S23" s="6"/>
      <c r="T23" s="139" t="s">
        <v>639</v>
      </c>
      <c r="U23" s="6">
        <v>79652</v>
      </c>
      <c r="V23" s="360">
        <v>6491</v>
      </c>
    </row>
    <row r="24" spans="1:27">
      <c r="A24" s="145" t="s">
        <v>302</v>
      </c>
      <c r="B24" s="137">
        <v>28399</v>
      </c>
      <c r="C24" s="144">
        <v>456</v>
      </c>
      <c r="D24" s="144"/>
      <c r="L24" s="139" t="s">
        <v>617</v>
      </c>
      <c r="M24" s="6">
        <v>9719</v>
      </c>
      <c r="N24" s="6">
        <v>20960</v>
      </c>
      <c r="P24" s="139" t="s">
        <v>305</v>
      </c>
      <c r="Q24" s="6">
        <v>79828</v>
      </c>
      <c r="R24" s="6">
        <v>6686</v>
      </c>
      <c r="S24" s="6"/>
      <c r="T24" s="139" t="s">
        <v>641</v>
      </c>
      <c r="U24" s="360">
        <v>80460</v>
      </c>
      <c r="V24" s="360">
        <v>6533</v>
      </c>
    </row>
    <row r="25" spans="1:27">
      <c r="A25" s="146" t="s">
        <v>304</v>
      </c>
      <c r="B25" s="138">
        <v>23236</v>
      </c>
      <c r="C25" s="144">
        <v>207</v>
      </c>
      <c r="D25" s="144"/>
      <c r="L25" s="139" t="s">
        <v>623</v>
      </c>
      <c r="M25" s="6">
        <v>11492</v>
      </c>
      <c r="N25" s="6">
        <v>19636</v>
      </c>
      <c r="P25" s="139" t="s">
        <v>307</v>
      </c>
      <c r="Q25" s="6">
        <v>81309</v>
      </c>
      <c r="R25" s="6">
        <v>6794</v>
      </c>
      <c r="S25" s="6"/>
      <c r="T25" s="139" t="s">
        <v>660</v>
      </c>
      <c r="U25" s="6">
        <v>80434</v>
      </c>
      <c r="V25" s="6">
        <v>6494</v>
      </c>
    </row>
    <row r="26" spans="1:27">
      <c r="A26" s="146" t="s">
        <v>306</v>
      </c>
      <c r="B26" s="138">
        <v>4983</v>
      </c>
      <c r="C26" s="144">
        <v>232</v>
      </c>
      <c r="D26" s="138"/>
      <c r="L26" s="139" t="s">
        <v>624</v>
      </c>
      <c r="M26" s="6">
        <v>12804</v>
      </c>
      <c r="N26" s="6">
        <v>19255</v>
      </c>
      <c r="P26" s="139" t="s">
        <v>309</v>
      </c>
      <c r="Q26" s="6">
        <v>81481</v>
      </c>
      <c r="R26" s="6">
        <v>6748</v>
      </c>
      <c r="S26" s="6"/>
      <c r="T26" s="139" t="s">
        <v>661</v>
      </c>
      <c r="U26" s="6">
        <v>80126</v>
      </c>
      <c r="V26" s="6">
        <v>6441</v>
      </c>
    </row>
    <row r="27" spans="1:27">
      <c r="A27" s="146" t="s">
        <v>308</v>
      </c>
      <c r="B27" s="138">
        <v>31</v>
      </c>
      <c r="C27" s="144">
        <v>3</v>
      </c>
      <c r="D27" s="138"/>
      <c r="L27" s="139" t="s">
        <v>627</v>
      </c>
      <c r="M27" s="6">
        <v>9201</v>
      </c>
      <c r="N27" s="6">
        <v>18853</v>
      </c>
      <c r="P27" s="139" t="s">
        <v>312</v>
      </c>
      <c r="Q27" s="6">
        <v>80384</v>
      </c>
      <c r="R27" s="6">
        <v>6695</v>
      </c>
      <c r="S27" s="6"/>
      <c r="T27" s="139" t="s">
        <v>662</v>
      </c>
      <c r="U27" s="360">
        <v>81572</v>
      </c>
      <c r="V27" s="6">
        <v>6468</v>
      </c>
    </row>
    <row r="28" spans="1:27">
      <c r="A28" s="146" t="s">
        <v>310</v>
      </c>
      <c r="B28" s="138">
        <v>149</v>
      </c>
      <c r="C28" s="144">
        <v>14</v>
      </c>
      <c r="D28" s="144"/>
      <c r="L28" s="139" t="s">
        <v>629</v>
      </c>
      <c r="M28" s="6">
        <v>7342</v>
      </c>
      <c r="N28" s="6">
        <v>19438</v>
      </c>
      <c r="P28" s="139" t="s">
        <v>315</v>
      </c>
      <c r="Q28" s="6">
        <v>81715</v>
      </c>
      <c r="R28" s="6">
        <v>6652</v>
      </c>
      <c r="S28" s="6"/>
      <c r="T28" s="139" t="s">
        <v>663</v>
      </c>
      <c r="U28" s="360">
        <v>81803</v>
      </c>
      <c r="V28" s="6">
        <v>6461</v>
      </c>
    </row>
    <row r="29" spans="1:27">
      <c r="A29" s="145" t="s">
        <v>313</v>
      </c>
      <c r="B29" s="137">
        <v>35808</v>
      </c>
      <c r="C29" s="138">
        <v>4184</v>
      </c>
      <c r="D29" s="144"/>
      <c r="L29" s="139" t="s">
        <v>638</v>
      </c>
      <c r="M29" s="6">
        <v>9116</v>
      </c>
      <c r="N29" s="6">
        <v>18845</v>
      </c>
      <c r="P29" s="139" t="s">
        <v>318</v>
      </c>
      <c r="Q29" s="6">
        <v>83328</v>
      </c>
      <c r="R29" s="6">
        <v>6802</v>
      </c>
      <c r="S29" s="6"/>
      <c r="T29" s="139" t="s">
        <v>664</v>
      </c>
      <c r="U29" s="360">
        <v>83090</v>
      </c>
      <c r="V29" s="6">
        <v>6507</v>
      </c>
      <c r="X29" s="265"/>
    </row>
    <row r="30" spans="1:27">
      <c r="A30" s="146" t="s">
        <v>316</v>
      </c>
      <c r="B30" s="138">
        <v>22206</v>
      </c>
      <c r="C30" s="138">
        <v>2228</v>
      </c>
      <c r="D30" s="138"/>
      <c r="L30" s="139" t="s">
        <v>639</v>
      </c>
      <c r="M30" s="6">
        <v>12712</v>
      </c>
      <c r="N30" s="6">
        <v>18385</v>
      </c>
      <c r="P30" s="139" t="s">
        <v>321</v>
      </c>
      <c r="Q30" s="6">
        <v>72704</v>
      </c>
      <c r="R30" s="6">
        <v>5780</v>
      </c>
      <c r="S30" s="6"/>
      <c r="T30" s="139" t="s">
        <v>665</v>
      </c>
      <c r="U30" s="360">
        <v>84209</v>
      </c>
      <c r="V30" s="6">
        <v>6565</v>
      </c>
    </row>
    <row r="31" spans="1:27">
      <c r="A31" s="146" t="s">
        <v>319</v>
      </c>
      <c r="B31" s="138">
        <v>643</v>
      </c>
      <c r="C31" s="144">
        <v>78</v>
      </c>
      <c r="D31" s="144"/>
      <c r="L31" s="139" t="s">
        <v>641</v>
      </c>
      <c r="M31" s="6">
        <v>11572</v>
      </c>
      <c r="N31" s="6">
        <v>17978</v>
      </c>
      <c r="P31" s="139" t="s">
        <v>497</v>
      </c>
      <c r="Q31" s="6">
        <v>72265</v>
      </c>
      <c r="R31" s="6">
        <v>5818</v>
      </c>
      <c r="S31" s="6"/>
      <c r="T31" s="139" t="s">
        <v>666</v>
      </c>
      <c r="U31" s="360">
        <v>84918</v>
      </c>
      <c r="V31" s="6">
        <v>6621</v>
      </c>
      <c r="AA31" s="460"/>
    </row>
    <row r="32" spans="1:27">
      <c r="A32" s="146" t="s">
        <v>322</v>
      </c>
      <c r="B32" s="138">
        <v>1200</v>
      </c>
      <c r="C32" s="144">
        <v>114</v>
      </c>
      <c r="D32" s="144"/>
      <c r="L32" s="139" t="s">
        <v>660</v>
      </c>
      <c r="M32" s="6">
        <v>10669</v>
      </c>
      <c r="N32" s="6">
        <v>17827</v>
      </c>
      <c r="O32" s="278"/>
      <c r="P32" s="372"/>
      <c r="T32" s="139" t="s">
        <v>667</v>
      </c>
      <c r="U32" s="360">
        <v>85567</v>
      </c>
      <c r="V32" s="6">
        <v>6652</v>
      </c>
      <c r="AA32" s="460"/>
    </row>
    <row r="33" spans="1:27">
      <c r="A33" s="146" t="s">
        <v>323</v>
      </c>
      <c r="B33" s="138">
        <v>11759</v>
      </c>
      <c r="C33" s="138">
        <v>1764</v>
      </c>
      <c r="D33" s="144"/>
      <c r="L33" s="139" t="s">
        <v>661</v>
      </c>
      <c r="M33" s="6">
        <v>12810</v>
      </c>
      <c r="N33" s="6">
        <v>17431</v>
      </c>
      <c r="P33" s="372"/>
      <c r="T33" s="139" t="s">
        <v>668</v>
      </c>
      <c r="U33" s="360">
        <v>85035</v>
      </c>
      <c r="V33" s="360">
        <v>6574</v>
      </c>
      <c r="AA33" s="460"/>
    </row>
    <row r="34" spans="1:27">
      <c r="A34" s="145" t="s">
        <v>324</v>
      </c>
      <c r="B34" s="138">
        <v>0</v>
      </c>
      <c r="C34" s="144">
        <v>0</v>
      </c>
      <c r="D34" s="144"/>
      <c r="L34" s="139" t="s">
        <v>662</v>
      </c>
      <c r="M34" s="6">
        <v>12268</v>
      </c>
      <c r="N34" s="6">
        <v>17365</v>
      </c>
      <c r="P34" s="141"/>
      <c r="T34" s="139" t="s">
        <v>692</v>
      </c>
      <c r="U34" s="360">
        <v>85722</v>
      </c>
      <c r="V34" s="6">
        <v>6592</v>
      </c>
      <c r="AA34" s="460"/>
    </row>
    <row r="35" spans="1:27">
      <c r="A35" s="146" t="s">
        <v>325</v>
      </c>
      <c r="B35" s="138">
        <v>0</v>
      </c>
      <c r="C35" s="144">
        <v>0</v>
      </c>
      <c r="D35" s="144"/>
      <c r="L35" s="139" t="s">
        <v>663</v>
      </c>
      <c r="M35" s="6">
        <v>12773</v>
      </c>
      <c r="N35" s="6">
        <v>17217</v>
      </c>
      <c r="P35" s="141"/>
      <c r="T35" s="139" t="s">
        <v>697</v>
      </c>
      <c r="U35" s="360">
        <v>86820</v>
      </c>
      <c r="V35" s="6">
        <v>6618</v>
      </c>
      <c r="AA35" s="460"/>
    </row>
    <row r="36" spans="1:27">
      <c r="A36" s="145" t="s">
        <v>326</v>
      </c>
      <c r="B36" s="138">
        <v>6876</v>
      </c>
      <c r="C36" s="144">
        <v>960</v>
      </c>
      <c r="D36" s="144"/>
      <c r="L36" s="139" t="s">
        <v>664</v>
      </c>
      <c r="M36" s="6">
        <v>12773</v>
      </c>
      <c r="N36" s="6">
        <v>17430</v>
      </c>
      <c r="T36" s="139" t="s">
        <v>703</v>
      </c>
      <c r="U36" s="282">
        <v>86869</v>
      </c>
      <c r="V36" s="282">
        <v>6662</v>
      </c>
      <c r="AA36" s="460"/>
    </row>
    <row r="37" spans="1:27">
      <c r="A37" s="146" t="s">
        <v>327</v>
      </c>
      <c r="B37" s="138">
        <v>523</v>
      </c>
      <c r="C37" s="144">
        <v>14</v>
      </c>
      <c r="D37" s="144"/>
      <c r="L37" s="139" t="s">
        <v>665</v>
      </c>
      <c r="M37" s="6">
        <v>13056</v>
      </c>
      <c r="N37" s="6">
        <v>17259</v>
      </c>
      <c r="T37" s="139" t="s">
        <v>705</v>
      </c>
      <c r="U37" s="282">
        <v>86472</v>
      </c>
      <c r="V37" s="282">
        <v>6612</v>
      </c>
      <c r="AA37" s="460"/>
    </row>
    <row r="38" spans="1:27">
      <c r="A38" s="146" t="s">
        <v>328</v>
      </c>
      <c r="B38" s="138">
        <v>3536</v>
      </c>
      <c r="C38" s="144">
        <v>879</v>
      </c>
      <c r="D38" s="144"/>
      <c r="L38" s="139" t="s">
        <v>666</v>
      </c>
      <c r="M38" s="6">
        <v>12069</v>
      </c>
      <c r="N38" s="6">
        <v>16910</v>
      </c>
      <c r="T38" s="139" t="s">
        <v>738</v>
      </c>
      <c r="U38" s="282">
        <v>86177</v>
      </c>
      <c r="V38" s="282">
        <v>6581</v>
      </c>
      <c r="W38" s="123"/>
      <c r="AA38" s="460"/>
    </row>
    <row r="39" spans="1:27">
      <c r="A39" s="146" t="s">
        <v>329</v>
      </c>
      <c r="B39" s="138">
        <v>2817</v>
      </c>
      <c r="C39" s="144">
        <v>67</v>
      </c>
      <c r="D39" s="144"/>
      <c r="L39" s="139" t="s">
        <v>667</v>
      </c>
      <c r="M39" s="6">
        <v>11365</v>
      </c>
      <c r="N39" s="6">
        <v>16348</v>
      </c>
      <c r="T39" s="139" t="s">
        <v>762</v>
      </c>
      <c r="V39" s="6">
        <v>6580</v>
      </c>
    </row>
    <row r="40" spans="1:27">
      <c r="A40" s="145" t="s">
        <v>330</v>
      </c>
      <c r="B40" s="138">
        <v>1428</v>
      </c>
      <c r="C40" s="144">
        <v>69</v>
      </c>
      <c r="D40" s="144"/>
      <c r="L40" s="139" t="s">
        <v>668</v>
      </c>
      <c r="M40" s="6">
        <v>10223</v>
      </c>
      <c r="N40" s="6">
        <v>16584</v>
      </c>
    </row>
    <row r="41" spans="1:27">
      <c r="A41" s="146" t="s">
        <v>331</v>
      </c>
      <c r="B41" s="138">
        <v>1355</v>
      </c>
      <c r="C41" s="144">
        <v>60</v>
      </c>
      <c r="D41" s="144"/>
      <c r="L41" s="139" t="s">
        <v>692</v>
      </c>
      <c r="M41" s="6">
        <v>8734</v>
      </c>
      <c r="N41" s="6">
        <v>16619</v>
      </c>
    </row>
    <row r="42" spans="1:27">
      <c r="A42" s="146" t="s">
        <v>332</v>
      </c>
      <c r="B42" s="138">
        <v>73</v>
      </c>
      <c r="C42" s="144">
        <v>9</v>
      </c>
      <c r="D42" s="144"/>
      <c r="L42" s="139" t="s">
        <v>697</v>
      </c>
      <c r="M42" s="511">
        <v>10918</v>
      </c>
      <c r="N42" s="511">
        <v>16313</v>
      </c>
    </row>
    <row r="43" spans="1:27">
      <c r="A43" s="145" t="s">
        <v>333</v>
      </c>
      <c r="B43" s="138">
        <v>2943</v>
      </c>
      <c r="C43" s="144">
        <v>41</v>
      </c>
      <c r="D43" s="144"/>
      <c r="L43" s="139" t="s">
        <v>703</v>
      </c>
      <c r="M43" s="511">
        <v>8301</v>
      </c>
      <c r="N43" s="511">
        <v>16116</v>
      </c>
    </row>
    <row r="44" spans="1:27">
      <c r="A44" s="146" t="s">
        <v>334</v>
      </c>
      <c r="B44" s="138">
        <v>985</v>
      </c>
      <c r="C44" s="144">
        <v>13</v>
      </c>
      <c r="D44" s="144"/>
      <c r="L44" s="139" t="s">
        <v>705</v>
      </c>
      <c r="M44" s="511">
        <v>8833</v>
      </c>
      <c r="N44" s="511">
        <v>15893</v>
      </c>
    </row>
    <row r="45" spans="1:27">
      <c r="A45" s="146" t="s">
        <v>335</v>
      </c>
      <c r="B45" s="138">
        <v>1958</v>
      </c>
      <c r="C45" s="144">
        <v>28</v>
      </c>
      <c r="D45" s="144"/>
      <c r="L45" s="139" t="s">
        <v>738</v>
      </c>
      <c r="M45" s="511">
        <v>10360</v>
      </c>
      <c r="N45" s="511">
        <v>15629</v>
      </c>
    </row>
    <row r="46" spans="1:27" ht="15" customHeight="1">
      <c r="A46" s="145" t="s">
        <v>336</v>
      </c>
      <c r="B46" s="138">
        <v>1303</v>
      </c>
      <c r="C46" s="144">
        <v>111</v>
      </c>
      <c r="D46" s="144"/>
      <c r="L46" s="139" t="s">
        <v>762</v>
      </c>
      <c r="M46" s="500">
        <v>10892</v>
      </c>
      <c r="N46" s="500">
        <v>15303</v>
      </c>
      <c r="O46" s="244"/>
      <c r="P46" s="244"/>
      <c r="Q46" s="244"/>
    </row>
    <row r="47" spans="1:27">
      <c r="A47" s="146" t="s">
        <v>337</v>
      </c>
      <c r="B47" s="138">
        <v>1203</v>
      </c>
      <c r="C47" s="144">
        <v>92</v>
      </c>
      <c r="D47" s="144"/>
      <c r="L47" s="244"/>
      <c r="M47" s="244"/>
      <c r="N47" s="244"/>
      <c r="O47" s="244"/>
      <c r="P47" s="244"/>
      <c r="Q47" s="244"/>
    </row>
    <row r="48" spans="1:27">
      <c r="A48" s="146" t="s">
        <v>338</v>
      </c>
      <c r="B48" s="138">
        <v>99</v>
      </c>
      <c r="C48" s="144">
        <v>19</v>
      </c>
      <c r="D48" s="144"/>
      <c r="L48" s="244"/>
      <c r="M48" s="244"/>
      <c r="N48" s="244"/>
      <c r="O48" s="244"/>
      <c r="P48" s="244"/>
      <c r="Q48" s="244"/>
    </row>
    <row r="49" spans="1:4" ht="15" customHeight="1">
      <c r="A49" s="146" t="s">
        <v>339</v>
      </c>
      <c r="B49" s="138">
        <v>1</v>
      </c>
      <c r="C49" s="144">
        <v>0</v>
      </c>
      <c r="D49" s="144"/>
    </row>
    <row r="50" spans="1:4">
      <c r="A50" s="145" t="s">
        <v>340</v>
      </c>
      <c r="B50" s="137">
        <v>2475</v>
      </c>
      <c r="C50" s="144">
        <v>200</v>
      </c>
      <c r="D50" s="144"/>
    </row>
    <row r="51" spans="1:4">
      <c r="A51" s="146" t="s">
        <v>341</v>
      </c>
      <c r="B51" s="138">
        <v>1699</v>
      </c>
      <c r="C51" s="144">
        <v>161</v>
      </c>
      <c r="D51" s="144"/>
    </row>
    <row r="52" spans="1:4">
      <c r="A52" s="146" t="s">
        <v>342</v>
      </c>
      <c r="B52" s="138">
        <v>176</v>
      </c>
      <c r="C52" s="144">
        <v>9</v>
      </c>
      <c r="D52" s="144"/>
    </row>
    <row r="53" spans="1:4">
      <c r="A53" s="146" t="s">
        <v>343</v>
      </c>
      <c r="B53" s="138">
        <v>600</v>
      </c>
      <c r="C53" s="144">
        <v>30</v>
      </c>
      <c r="D53" s="144"/>
    </row>
    <row r="54" spans="1:4">
      <c r="A54" s="145" t="s">
        <v>344</v>
      </c>
      <c r="B54" s="138">
        <v>2293</v>
      </c>
      <c r="C54" s="144">
        <v>133</v>
      </c>
      <c r="D54" s="144"/>
    </row>
    <row r="55" spans="1:4">
      <c r="A55" s="146" t="s">
        <v>345</v>
      </c>
      <c r="B55" s="138">
        <v>1087</v>
      </c>
      <c r="C55" s="144">
        <v>59</v>
      </c>
      <c r="D55" s="144"/>
    </row>
    <row r="56" spans="1:4">
      <c r="A56" s="146" t="s">
        <v>346</v>
      </c>
      <c r="B56" s="138">
        <v>304</v>
      </c>
      <c r="C56" s="144">
        <v>27</v>
      </c>
      <c r="D56" s="144"/>
    </row>
    <row r="57" spans="1:4">
      <c r="A57" s="146" t="s">
        <v>347</v>
      </c>
      <c r="B57" s="138">
        <v>349</v>
      </c>
      <c r="C57" s="144">
        <v>15</v>
      </c>
      <c r="D57" s="144"/>
    </row>
    <row r="58" spans="1:4">
      <c r="A58" s="146" t="s">
        <v>348</v>
      </c>
      <c r="B58" s="138">
        <v>193</v>
      </c>
      <c r="C58" s="144">
        <v>13</v>
      </c>
      <c r="D58" s="144"/>
    </row>
    <row r="59" spans="1:4">
      <c r="A59" s="146" t="s">
        <v>349</v>
      </c>
      <c r="B59" s="138">
        <v>191</v>
      </c>
      <c r="C59" s="144">
        <v>12</v>
      </c>
      <c r="D59" s="144"/>
    </row>
    <row r="60" spans="1:4">
      <c r="A60" s="146" t="s">
        <v>350</v>
      </c>
      <c r="B60" s="138">
        <v>18</v>
      </c>
      <c r="C60" s="144">
        <v>2</v>
      </c>
      <c r="D60" s="144"/>
    </row>
    <row r="61" spans="1:4">
      <c r="A61" s="146" t="s">
        <v>351</v>
      </c>
      <c r="B61" s="138">
        <v>151</v>
      </c>
      <c r="C61" s="144">
        <v>5</v>
      </c>
      <c r="D61" s="144"/>
    </row>
    <row r="62" spans="1:4">
      <c r="A62" s="145" t="s">
        <v>352</v>
      </c>
      <c r="B62" s="138">
        <v>4652</v>
      </c>
      <c r="C62" s="144">
        <v>426</v>
      </c>
      <c r="D62" s="144"/>
    </row>
    <row r="63" spans="1:4">
      <c r="A63" s="146" t="s">
        <v>353</v>
      </c>
      <c r="B63" s="138">
        <v>130</v>
      </c>
      <c r="C63" s="144">
        <v>20</v>
      </c>
      <c r="D63" s="144"/>
    </row>
    <row r="64" spans="1:4">
      <c r="A64" s="146" t="s">
        <v>354</v>
      </c>
      <c r="B64" s="138">
        <v>677</v>
      </c>
      <c r="C64" s="144">
        <v>87</v>
      </c>
      <c r="D64" s="144"/>
    </row>
    <row r="65" spans="1:16">
      <c r="A65" s="146" t="s">
        <v>355</v>
      </c>
      <c r="B65" s="138">
        <v>1108</v>
      </c>
      <c r="C65" s="144">
        <v>73</v>
      </c>
      <c r="D65" s="144"/>
    </row>
    <row r="66" spans="1:16">
      <c r="A66" s="146" t="s">
        <v>356</v>
      </c>
      <c r="B66" s="138">
        <v>819</v>
      </c>
      <c r="C66" s="144">
        <v>91</v>
      </c>
    </row>
    <row r="67" spans="1:16">
      <c r="A67" s="146" t="s">
        <v>357</v>
      </c>
      <c r="B67" s="138">
        <v>280</v>
      </c>
      <c r="C67" s="144">
        <v>31</v>
      </c>
    </row>
    <row r="68" spans="1:16">
      <c r="A68" s="146" t="s">
        <v>358</v>
      </c>
      <c r="B68" s="138">
        <v>1638</v>
      </c>
      <c r="C68" s="144">
        <v>124</v>
      </c>
    </row>
    <row r="69" spans="1:16">
      <c r="A69" s="146"/>
      <c r="B69" s="138"/>
      <c r="C69" s="144"/>
    </row>
    <row r="70" spans="1:16">
      <c r="C70" s="144"/>
    </row>
    <row r="71" spans="1:16">
      <c r="C71" s="144"/>
    </row>
    <row r="72" spans="1:16">
      <c r="C72" s="144"/>
    </row>
    <row r="73" spans="1:16">
      <c r="C73" s="144"/>
      <c r="K73" s="585" t="s">
        <v>767</v>
      </c>
      <c r="L73" s="585"/>
      <c r="M73" s="585"/>
      <c r="N73" s="585"/>
      <c r="O73" s="585"/>
      <c r="P73" s="585"/>
    </row>
    <row r="74" spans="1:16">
      <c r="B74" s="487"/>
      <c r="C74" s="144"/>
      <c r="K74" s="585"/>
      <c r="L74" s="585"/>
      <c r="M74" s="585"/>
      <c r="N74" s="585"/>
      <c r="O74" s="585"/>
      <c r="P74" s="585"/>
    </row>
    <row r="75" spans="1:16">
      <c r="K75" s="585"/>
      <c r="L75" s="585"/>
      <c r="M75" s="585"/>
      <c r="N75" s="585"/>
      <c r="O75" s="585"/>
      <c r="P75" s="585"/>
    </row>
    <row r="76" spans="1:16">
      <c r="K76" s="585"/>
      <c r="L76" s="585"/>
      <c r="M76" s="585"/>
      <c r="N76" s="585"/>
      <c r="O76" s="585"/>
      <c r="P76" s="585"/>
    </row>
    <row r="77" spans="1:16">
      <c r="K77" s="585"/>
      <c r="L77" s="585"/>
      <c r="M77" s="585"/>
      <c r="N77" s="585"/>
      <c r="O77" s="585"/>
      <c r="P77" s="585"/>
    </row>
    <row r="78" spans="1:16">
      <c r="K78" s="585"/>
      <c r="L78" s="585"/>
      <c r="M78" s="585"/>
      <c r="N78" s="585"/>
      <c r="O78" s="585"/>
      <c r="P78" s="585"/>
    </row>
    <row r="79" spans="1:16">
      <c r="K79" s="585"/>
      <c r="L79" s="585"/>
      <c r="M79" s="585"/>
      <c r="N79" s="585"/>
      <c r="O79" s="585"/>
      <c r="P79" s="585"/>
    </row>
    <row r="80" spans="1:16">
      <c r="K80" s="585"/>
      <c r="L80" s="585"/>
      <c r="M80" s="585"/>
      <c r="N80" s="585"/>
      <c r="O80" s="585"/>
      <c r="P80" s="585"/>
    </row>
    <row r="81" spans="1:16">
      <c r="K81" s="585"/>
      <c r="L81" s="585"/>
      <c r="M81" s="585"/>
      <c r="N81" s="585"/>
      <c r="O81" s="585"/>
      <c r="P81" s="585"/>
    </row>
    <row r="82" spans="1:16">
      <c r="A82" s="379" t="s">
        <v>537</v>
      </c>
      <c r="B82" s="138"/>
      <c r="C82" s="144"/>
      <c r="K82" s="585"/>
      <c r="L82" s="585"/>
      <c r="M82" s="585"/>
      <c r="N82" s="585"/>
      <c r="O82" s="585"/>
      <c r="P82" s="585"/>
    </row>
    <row r="83" spans="1:16" ht="45.75">
      <c r="A83" s="439" t="s">
        <v>769</v>
      </c>
      <c r="K83" s="585"/>
      <c r="L83" s="585"/>
      <c r="M83" s="585"/>
      <c r="N83" s="585"/>
      <c r="O83" s="585"/>
      <c r="P83" s="585"/>
    </row>
    <row r="84" spans="1:16">
      <c r="K84" s="585"/>
      <c r="L84" s="585"/>
      <c r="M84" s="585"/>
      <c r="N84" s="585"/>
      <c r="O84" s="585"/>
      <c r="P84" s="585"/>
    </row>
    <row r="85" spans="1:16">
      <c r="K85" s="585"/>
      <c r="L85" s="585"/>
      <c r="M85" s="585"/>
      <c r="N85" s="585"/>
      <c r="O85" s="585"/>
      <c r="P85" s="585"/>
    </row>
    <row r="86" spans="1:16">
      <c r="A86" s="32" t="s">
        <v>359</v>
      </c>
      <c r="K86" s="585"/>
      <c r="L86" s="585"/>
      <c r="M86" s="585"/>
      <c r="N86" s="585"/>
      <c r="O86" s="585"/>
      <c r="P86" s="585"/>
    </row>
    <row r="87" spans="1:16">
      <c r="A87" s="32" t="s">
        <v>293</v>
      </c>
      <c r="K87" s="585"/>
      <c r="L87" s="585"/>
      <c r="M87" s="585"/>
      <c r="N87" s="585"/>
      <c r="O87" s="585"/>
      <c r="P87" s="585"/>
    </row>
    <row r="88" spans="1:16">
      <c r="K88" s="585"/>
      <c r="L88" s="585"/>
      <c r="M88" s="585"/>
      <c r="N88" s="585"/>
      <c r="O88" s="585"/>
      <c r="P88" s="585"/>
    </row>
  </sheetData>
  <sheetProtection algorithmName="SHA-512" hashValue="beBjZ0HMVUPBz4mOHasXGy81ROrJk9eLDzJKhrHwcDpqqzPT4LT8jr54HTy8urvH9L5xtATtjuk1cplNEVYDAA==" saltValue="VXS7vYwOMFfiWE4508xAww==" spinCount="100000"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zoomScale="90" zoomScaleNormal="90" workbookViewId="0">
      <selection activeCell="M27" sqref="M27"/>
    </sheetView>
  </sheetViews>
  <sheetFormatPr baseColWidth="10" defaultRowHeight="15"/>
  <cols>
    <col min="1" max="1" width="13.42578125" customWidth="1"/>
    <col min="2" max="2" width="14.5703125" customWidth="1"/>
    <col min="3" max="3" width="12.42578125" customWidth="1"/>
    <col min="4" max="6" width="14.42578125" customWidth="1"/>
    <col min="7" max="7" width="12.42578125" customWidth="1"/>
    <col min="8" max="9" width="14.42578125" customWidth="1"/>
    <col min="10" max="10" width="12.85546875" bestFit="1" customWidth="1"/>
    <col min="13" max="13" width="14.140625" customWidth="1"/>
    <col min="14" max="14" width="7.85546875" customWidth="1"/>
    <col min="15" max="15" width="12.28515625" customWidth="1"/>
    <col min="17" max="17" width="13.28515625" customWidth="1"/>
  </cols>
  <sheetData>
    <row r="1" spans="1:10" ht="18.75" customHeight="1">
      <c r="A1" s="589" t="s">
        <v>735</v>
      </c>
      <c r="B1" s="589"/>
      <c r="C1" s="589"/>
      <c r="D1" s="589"/>
      <c r="E1" s="589"/>
      <c r="F1" s="589"/>
      <c r="G1" s="589"/>
      <c r="H1" s="589"/>
      <c r="I1" s="589"/>
      <c r="J1" s="589"/>
    </row>
    <row r="2" spans="1:10" s="507" customFormat="1" ht="18.75" customHeight="1">
      <c r="A2" s="589"/>
      <c r="B2" s="589"/>
      <c r="C2" s="589"/>
      <c r="D2" s="589"/>
      <c r="E2" s="589"/>
      <c r="F2" s="589"/>
      <c r="G2" s="589"/>
      <c r="H2" s="589"/>
      <c r="I2" s="589"/>
      <c r="J2" s="589"/>
    </row>
    <row r="3" spans="1:10">
      <c r="A3" s="582">
        <v>2023</v>
      </c>
      <c r="B3" s="582"/>
      <c r="C3" s="582"/>
      <c r="D3" s="582"/>
      <c r="E3" s="582"/>
      <c r="F3" s="582"/>
      <c r="G3" s="582"/>
      <c r="H3" s="582"/>
      <c r="I3" s="582"/>
      <c r="J3" s="582"/>
    </row>
    <row r="4" spans="1:10" ht="51" customHeight="1">
      <c r="A4" s="592" t="s">
        <v>47</v>
      </c>
      <c r="B4" s="583" t="s">
        <v>732</v>
      </c>
      <c r="C4" s="583"/>
      <c r="D4" s="583"/>
      <c r="E4" s="583"/>
      <c r="F4" s="593" t="s">
        <v>733</v>
      </c>
      <c r="G4" s="593"/>
      <c r="H4" s="593"/>
      <c r="I4" s="593"/>
      <c r="J4" s="590" t="s">
        <v>734</v>
      </c>
    </row>
    <row r="5" spans="1:10" ht="25.5">
      <c r="A5" s="592" t="s">
        <v>47</v>
      </c>
      <c r="B5" s="526" t="s">
        <v>731</v>
      </c>
      <c r="C5" s="555" t="s">
        <v>728</v>
      </c>
      <c r="D5" s="556" t="s">
        <v>729</v>
      </c>
      <c r="E5" s="548" t="s">
        <v>730</v>
      </c>
      <c r="F5" s="526" t="s">
        <v>731</v>
      </c>
      <c r="G5" s="555" t="s">
        <v>728</v>
      </c>
      <c r="H5" s="556" t="s">
        <v>729</v>
      </c>
      <c r="I5" s="548" t="s">
        <v>730</v>
      </c>
      <c r="J5" s="591"/>
    </row>
    <row r="6" spans="1:10" s="506" customFormat="1">
      <c r="A6" s="83" t="s">
        <v>525</v>
      </c>
      <c r="B6" s="527">
        <v>23</v>
      </c>
      <c r="C6" s="529">
        <v>41012</v>
      </c>
      <c r="D6" s="529">
        <v>22711</v>
      </c>
      <c r="E6" s="529">
        <v>63723</v>
      </c>
      <c r="F6" s="529">
        <v>25</v>
      </c>
      <c r="G6" s="529">
        <v>52706</v>
      </c>
      <c r="H6" s="529">
        <v>1988</v>
      </c>
      <c r="I6" s="529">
        <v>54694</v>
      </c>
      <c r="J6" s="530">
        <f>SUM(E6+I6)</f>
        <v>118417</v>
      </c>
    </row>
    <row r="7" spans="1:10">
      <c r="A7" s="83" t="s">
        <v>73</v>
      </c>
      <c r="B7" s="527">
        <v>17</v>
      </c>
      <c r="C7" s="529">
        <v>44106</v>
      </c>
      <c r="D7" s="529">
        <v>15270</v>
      </c>
      <c r="E7" s="529">
        <v>59376</v>
      </c>
      <c r="F7" s="529">
        <v>23</v>
      </c>
      <c r="G7" s="529">
        <v>50581</v>
      </c>
      <c r="H7" s="529">
        <v>4357</v>
      </c>
      <c r="I7" s="529">
        <v>54938</v>
      </c>
      <c r="J7" s="530">
        <f>SUM(E7+I7)</f>
        <v>114314</v>
      </c>
    </row>
    <row r="8" spans="1:10">
      <c r="A8" s="83" t="s">
        <v>74</v>
      </c>
      <c r="B8" s="527">
        <v>25</v>
      </c>
      <c r="C8" s="529">
        <v>43756</v>
      </c>
      <c r="D8" s="529">
        <v>20714</v>
      </c>
      <c r="E8" s="529">
        <v>64470</v>
      </c>
      <c r="F8" s="529">
        <v>30</v>
      </c>
      <c r="G8" s="529">
        <v>46464</v>
      </c>
      <c r="H8" s="529">
        <v>5700</v>
      </c>
      <c r="I8" s="529">
        <v>52164</v>
      </c>
      <c r="J8" s="530">
        <f>SUM(E8+I8)</f>
        <v>116634</v>
      </c>
    </row>
    <row r="9" spans="1:10" s="123" customFormat="1">
      <c r="A9" s="83" t="s">
        <v>75</v>
      </c>
      <c r="B9" s="527">
        <v>27</v>
      </c>
      <c r="C9" s="557">
        <v>27517</v>
      </c>
      <c r="D9" s="557">
        <v>35491</v>
      </c>
      <c r="E9" s="529">
        <v>63008</v>
      </c>
      <c r="F9" s="528">
        <v>26</v>
      </c>
      <c r="G9" s="557">
        <v>23569</v>
      </c>
      <c r="H9" s="557">
        <v>1042</v>
      </c>
      <c r="I9" s="529">
        <v>24611</v>
      </c>
      <c r="J9" s="530">
        <f>(E9+I9)</f>
        <v>87619</v>
      </c>
    </row>
    <row r="10" spans="1:10">
      <c r="A10" s="83" t="s">
        <v>76</v>
      </c>
      <c r="B10" s="527">
        <v>6</v>
      </c>
      <c r="C10" s="557">
        <v>4181</v>
      </c>
      <c r="D10" s="557">
        <v>3622</v>
      </c>
      <c r="E10" s="529">
        <f>C10+D10</f>
        <v>7803</v>
      </c>
      <c r="F10" s="528">
        <v>10</v>
      </c>
      <c r="G10" s="563">
        <v>358</v>
      </c>
      <c r="H10" s="563">
        <v>30</v>
      </c>
      <c r="I10" s="528">
        <f>G10+H10</f>
        <v>388</v>
      </c>
      <c r="J10" s="530">
        <f>(E10+I10)</f>
        <v>8191</v>
      </c>
    </row>
    <row r="11" spans="1:10">
      <c r="A11" s="83" t="s">
        <v>77</v>
      </c>
      <c r="B11" s="527">
        <v>5</v>
      </c>
      <c r="C11" s="529">
        <v>8053</v>
      </c>
      <c r="D11" s="529">
        <v>2336</v>
      </c>
      <c r="E11" s="529">
        <f>C11+D11</f>
        <v>10389</v>
      </c>
      <c r="F11" s="528">
        <v>9</v>
      </c>
      <c r="G11" s="528">
        <v>50</v>
      </c>
      <c r="H11" s="528">
        <v>7</v>
      </c>
      <c r="I11" s="528">
        <f>G11+H11</f>
        <v>57</v>
      </c>
      <c r="J11" s="530">
        <f>(E11+I11)</f>
        <v>10446</v>
      </c>
    </row>
    <row r="12" spans="1:10">
      <c r="A12" s="83" t="s">
        <v>78</v>
      </c>
      <c r="B12" s="531">
        <v>2</v>
      </c>
      <c r="C12" s="532">
        <v>3924</v>
      </c>
      <c r="D12" s="533"/>
      <c r="E12" s="532">
        <f>SUM(C12+D12)</f>
        <v>3924</v>
      </c>
      <c r="F12" s="533">
        <v>3</v>
      </c>
      <c r="G12" s="533">
        <v>19</v>
      </c>
      <c r="H12" s="533"/>
      <c r="I12" s="533">
        <f>SUM(H12+G12)</f>
        <v>19</v>
      </c>
      <c r="J12" s="530">
        <f>SUM(I12+E12)</f>
        <v>3943</v>
      </c>
    </row>
    <row r="13" spans="1:10">
      <c r="A13" s="83" t="s">
        <v>79</v>
      </c>
      <c r="B13" s="527"/>
      <c r="C13" s="528"/>
      <c r="D13" s="528"/>
      <c r="E13" s="528"/>
      <c r="F13" s="528"/>
      <c r="G13" s="528"/>
      <c r="H13" s="528"/>
      <c r="I13" s="528"/>
      <c r="J13" s="534"/>
    </row>
    <row r="14" spans="1:10">
      <c r="A14" s="83" t="s">
        <v>80</v>
      </c>
      <c r="B14" s="527"/>
      <c r="C14" s="528"/>
      <c r="D14" s="528"/>
      <c r="E14" s="528"/>
      <c r="F14" s="528"/>
      <c r="G14" s="528"/>
      <c r="H14" s="528"/>
      <c r="I14" s="528"/>
      <c r="J14" s="534"/>
    </row>
    <row r="15" spans="1:10">
      <c r="A15" s="83" t="s">
        <v>81</v>
      </c>
      <c r="B15" s="527"/>
      <c r="C15" s="528"/>
      <c r="D15" s="528"/>
      <c r="E15" s="528"/>
      <c r="F15" s="528"/>
      <c r="G15" s="528"/>
      <c r="H15" s="528"/>
      <c r="I15" s="528"/>
      <c r="J15" s="534"/>
    </row>
    <row r="16" spans="1:10">
      <c r="A16" s="83" t="s">
        <v>82</v>
      </c>
      <c r="B16" s="527"/>
      <c r="C16" s="528"/>
      <c r="D16" s="528"/>
      <c r="E16" s="528"/>
      <c r="F16" s="528"/>
      <c r="G16" s="528"/>
      <c r="H16" s="528"/>
      <c r="I16" s="528"/>
      <c r="J16" s="534"/>
    </row>
    <row r="17" spans="1:15">
      <c r="A17" s="83" t="s">
        <v>83</v>
      </c>
      <c r="B17" s="527"/>
      <c r="C17" s="528"/>
      <c r="D17" s="528"/>
      <c r="E17" s="528"/>
      <c r="F17" s="528"/>
      <c r="G17" s="528"/>
      <c r="H17" s="528"/>
      <c r="I17" s="528"/>
      <c r="J17" s="534"/>
    </row>
    <row r="18" spans="1:15">
      <c r="A18" s="535" t="s">
        <v>700</v>
      </c>
      <c r="B18" s="536">
        <f t="shared" ref="B18:F18" si="0">SUM(B6:B17)</f>
        <v>105</v>
      </c>
      <c r="C18" s="537">
        <f>SUM(C6:C17)</f>
        <v>172549</v>
      </c>
      <c r="D18" s="537">
        <f>SUM(D6:D17)</f>
        <v>100144</v>
      </c>
      <c r="E18" s="537">
        <f>SUM(E6:E17)</f>
        <v>272693</v>
      </c>
      <c r="F18" s="537">
        <f t="shared" si="0"/>
        <v>126</v>
      </c>
      <c r="G18" s="537">
        <f>SUM(G6:G17)</f>
        <v>173747</v>
      </c>
      <c r="H18" s="537">
        <f>SUM(H6:H17)</f>
        <v>13124</v>
      </c>
      <c r="I18" s="537">
        <f>SUM(I6:I17)</f>
        <v>186871</v>
      </c>
      <c r="J18" s="538">
        <f>SUM(J6:J17)</f>
        <v>459564</v>
      </c>
    </row>
    <row r="19" spans="1:15">
      <c r="B19" s="510"/>
      <c r="C19" s="510"/>
      <c r="D19" s="510"/>
    </row>
    <row r="20" spans="1:15">
      <c r="A20" s="502"/>
      <c r="B20" s="510"/>
      <c r="C20" s="510"/>
      <c r="D20" s="510"/>
      <c r="E20" s="505"/>
      <c r="F20" s="503"/>
      <c r="G20" s="503"/>
      <c r="H20" s="504"/>
      <c r="I20" s="505"/>
      <c r="J20" s="501"/>
      <c r="L20" s="510"/>
    </row>
    <row r="21" spans="1:15">
      <c r="L21" s="510"/>
      <c r="M21" s="510"/>
      <c r="N21" s="510"/>
      <c r="O21" s="510"/>
    </row>
    <row r="22" spans="1:15">
      <c r="L22" s="510"/>
      <c r="M22" s="510"/>
      <c r="N22" s="510"/>
      <c r="O22" s="510"/>
    </row>
    <row r="23" spans="1:15">
      <c r="A23" s="582">
        <v>2022</v>
      </c>
      <c r="B23" s="582"/>
      <c r="C23" s="582"/>
      <c r="D23" s="582"/>
      <c r="E23" s="582"/>
      <c r="F23" s="582"/>
      <c r="G23" s="582"/>
      <c r="H23" s="582"/>
      <c r="I23" s="582"/>
      <c r="J23" s="582"/>
      <c r="L23" s="510"/>
      <c r="M23" s="510"/>
      <c r="N23" s="510"/>
      <c r="O23" s="510"/>
    </row>
    <row r="24" spans="1:15" ht="15.75" customHeight="1">
      <c r="A24" s="592" t="s">
        <v>47</v>
      </c>
      <c r="B24" s="583" t="s">
        <v>698</v>
      </c>
      <c r="C24" s="583"/>
      <c r="D24" s="583"/>
      <c r="E24" s="583"/>
      <c r="F24" s="593" t="s">
        <v>699</v>
      </c>
      <c r="G24" s="593"/>
      <c r="H24" s="593"/>
      <c r="I24" s="593"/>
      <c r="J24" s="590" t="s">
        <v>734</v>
      </c>
      <c r="L24" s="510"/>
      <c r="M24" s="268"/>
      <c r="N24" s="510"/>
      <c r="O24" s="510"/>
    </row>
    <row r="25" spans="1:15" ht="50.25" customHeight="1">
      <c r="A25" s="592"/>
      <c r="B25" s="526" t="s">
        <v>731</v>
      </c>
      <c r="C25" s="555" t="s">
        <v>728</v>
      </c>
      <c r="D25" s="556" t="s">
        <v>729</v>
      </c>
      <c r="E25" s="548" t="s">
        <v>730</v>
      </c>
      <c r="F25" s="526" t="s">
        <v>731</v>
      </c>
      <c r="G25" s="555" t="s">
        <v>728</v>
      </c>
      <c r="H25" s="556" t="s">
        <v>729</v>
      </c>
      <c r="I25" s="548" t="s">
        <v>730</v>
      </c>
      <c r="J25" s="591"/>
      <c r="L25" s="510"/>
      <c r="M25" s="510"/>
      <c r="N25" s="510"/>
      <c r="O25" s="510"/>
    </row>
    <row r="26" spans="1:15">
      <c r="A26" s="83" t="s">
        <v>525</v>
      </c>
      <c r="B26" s="539">
        <v>20</v>
      </c>
      <c r="C26" s="558">
        <v>18449</v>
      </c>
      <c r="D26" s="558">
        <v>9334</v>
      </c>
      <c r="E26" s="541">
        <v>27783</v>
      </c>
      <c r="F26" s="542">
        <v>20</v>
      </c>
      <c r="G26" s="559">
        <v>13240</v>
      </c>
      <c r="H26" s="559">
        <v>1156</v>
      </c>
      <c r="I26" s="541">
        <v>14396</v>
      </c>
      <c r="J26" s="543">
        <f>SUM(E26+I26)</f>
        <v>42179</v>
      </c>
      <c r="L26" s="510"/>
      <c r="M26" s="510"/>
      <c r="N26" s="510"/>
      <c r="O26" s="510"/>
    </row>
    <row r="27" spans="1:15">
      <c r="A27" s="83" t="s">
        <v>73</v>
      </c>
      <c r="B27" s="539">
        <v>16</v>
      </c>
      <c r="C27" s="558">
        <v>17373</v>
      </c>
      <c r="D27" s="558">
        <v>8119</v>
      </c>
      <c r="E27" s="541">
        <v>25492</v>
      </c>
      <c r="F27" s="544">
        <v>20</v>
      </c>
      <c r="G27" s="558">
        <v>13660</v>
      </c>
      <c r="H27" s="558">
        <v>1708</v>
      </c>
      <c r="I27" s="541">
        <v>15368</v>
      </c>
      <c r="J27" s="543">
        <f t="shared" ref="J27:J38" si="1">SUM(E27+I27)</f>
        <v>40860</v>
      </c>
    </row>
    <row r="28" spans="1:15">
      <c r="A28" s="83" t="s">
        <v>74</v>
      </c>
      <c r="B28" s="539">
        <v>28</v>
      </c>
      <c r="C28" s="558">
        <v>24200</v>
      </c>
      <c r="D28" s="558">
        <v>9844</v>
      </c>
      <c r="E28" s="541">
        <v>34044</v>
      </c>
      <c r="F28" s="544">
        <v>34</v>
      </c>
      <c r="G28" s="558">
        <v>19187</v>
      </c>
      <c r="H28" s="558">
        <v>4745</v>
      </c>
      <c r="I28" s="541">
        <v>23932</v>
      </c>
      <c r="J28" s="543">
        <f t="shared" si="1"/>
        <v>57976</v>
      </c>
    </row>
    <row r="29" spans="1:15">
      <c r="A29" s="83" t="s">
        <v>75</v>
      </c>
      <c r="B29" s="539">
        <v>27</v>
      </c>
      <c r="C29" s="558">
        <v>25091</v>
      </c>
      <c r="D29" s="558">
        <v>7052</v>
      </c>
      <c r="E29" s="541">
        <v>32143</v>
      </c>
      <c r="F29" s="544">
        <v>26</v>
      </c>
      <c r="G29" s="558">
        <v>17998</v>
      </c>
      <c r="H29" s="540">
        <v>301</v>
      </c>
      <c r="I29" s="541">
        <v>18299</v>
      </c>
      <c r="J29" s="543">
        <f t="shared" si="1"/>
        <v>50442</v>
      </c>
    </row>
    <row r="30" spans="1:15">
      <c r="A30" s="83" t="s">
        <v>76</v>
      </c>
      <c r="B30" s="539">
        <v>9</v>
      </c>
      <c r="C30" s="558">
        <v>8203</v>
      </c>
      <c r="D30" s="558">
        <v>2245</v>
      </c>
      <c r="E30" s="541">
        <v>10448</v>
      </c>
      <c r="F30" s="540">
        <v>11</v>
      </c>
      <c r="G30" s="540">
        <v>633</v>
      </c>
      <c r="H30" s="540">
        <v>237</v>
      </c>
      <c r="I30" s="541">
        <v>870</v>
      </c>
      <c r="J30" s="543">
        <f t="shared" si="1"/>
        <v>11318</v>
      </c>
    </row>
    <row r="31" spans="1:15">
      <c r="A31" s="83" t="s">
        <v>77</v>
      </c>
      <c r="B31" s="539">
        <v>2</v>
      </c>
      <c r="C31" s="558">
        <v>6279</v>
      </c>
      <c r="D31" s="540"/>
      <c r="E31" s="541">
        <v>6279</v>
      </c>
      <c r="F31" s="540">
        <v>4</v>
      </c>
      <c r="G31" s="540">
        <v>11</v>
      </c>
      <c r="H31" s="540"/>
      <c r="I31" s="541">
        <v>11</v>
      </c>
      <c r="J31" s="543">
        <f t="shared" si="1"/>
        <v>6290</v>
      </c>
    </row>
    <row r="32" spans="1:15">
      <c r="A32" s="83" t="s">
        <v>78</v>
      </c>
      <c r="B32" s="539">
        <v>1</v>
      </c>
      <c r="C32" s="558">
        <v>2647</v>
      </c>
      <c r="D32" s="540"/>
      <c r="E32" s="541">
        <v>2647</v>
      </c>
      <c r="F32" s="540">
        <v>2</v>
      </c>
      <c r="G32" s="540">
        <v>5</v>
      </c>
      <c r="H32" s="540"/>
      <c r="I32" s="541">
        <v>5</v>
      </c>
      <c r="J32" s="543">
        <f t="shared" si="1"/>
        <v>2652</v>
      </c>
    </row>
    <row r="33" spans="1:10">
      <c r="A33" s="83" t="s">
        <v>79</v>
      </c>
      <c r="B33" s="539">
        <v>4</v>
      </c>
      <c r="C33" s="558">
        <v>11885</v>
      </c>
      <c r="D33" s="540"/>
      <c r="E33" s="541">
        <v>11885</v>
      </c>
      <c r="F33" s="540">
        <v>5</v>
      </c>
      <c r="G33" s="540">
        <v>16</v>
      </c>
      <c r="H33" s="540"/>
      <c r="I33" s="541">
        <v>16</v>
      </c>
      <c r="J33" s="543">
        <f t="shared" si="1"/>
        <v>11901</v>
      </c>
    </row>
    <row r="34" spans="1:10">
      <c r="A34" s="83" t="s">
        <v>80</v>
      </c>
      <c r="B34" s="539">
        <v>4</v>
      </c>
      <c r="C34" s="558">
        <v>15302</v>
      </c>
      <c r="D34" s="540"/>
      <c r="E34" s="541">
        <v>15302</v>
      </c>
      <c r="F34" s="540">
        <v>6</v>
      </c>
      <c r="G34" s="540">
        <v>160</v>
      </c>
      <c r="H34" s="540">
        <v>132</v>
      </c>
      <c r="I34" s="541">
        <v>292</v>
      </c>
      <c r="J34" s="543">
        <f t="shared" si="1"/>
        <v>15594</v>
      </c>
    </row>
    <row r="35" spans="1:10">
      <c r="A35" s="83" t="s">
        <v>81</v>
      </c>
      <c r="B35" s="539">
        <v>23</v>
      </c>
      <c r="C35" s="558">
        <v>15416</v>
      </c>
      <c r="D35" s="558">
        <v>26772</v>
      </c>
      <c r="E35" s="541">
        <v>42188</v>
      </c>
      <c r="F35" s="540">
        <v>26</v>
      </c>
      <c r="G35" s="558">
        <v>9453</v>
      </c>
      <c r="H35" s="558">
        <v>1569</v>
      </c>
      <c r="I35" s="541">
        <v>11022</v>
      </c>
      <c r="J35" s="543">
        <f>SUM(E35+I35)</f>
        <v>53210</v>
      </c>
    </row>
    <row r="36" spans="1:10">
      <c r="A36" s="83" t="s">
        <v>82</v>
      </c>
      <c r="B36" s="539">
        <v>41</v>
      </c>
      <c r="C36" s="558">
        <v>59455</v>
      </c>
      <c r="D36" s="558">
        <v>22182</v>
      </c>
      <c r="E36" s="541">
        <v>81637</v>
      </c>
      <c r="F36" s="540">
        <v>37</v>
      </c>
      <c r="G36" s="558">
        <v>45448</v>
      </c>
      <c r="H36" s="558">
        <v>1380</v>
      </c>
      <c r="I36" s="541">
        <v>48118</v>
      </c>
      <c r="J36" s="543">
        <f t="shared" si="1"/>
        <v>129755</v>
      </c>
    </row>
    <row r="37" spans="1:10">
      <c r="A37" s="83" t="s">
        <v>83</v>
      </c>
      <c r="B37" s="539">
        <v>29</v>
      </c>
      <c r="C37" s="558">
        <v>51415</v>
      </c>
      <c r="D37" s="558">
        <v>17589</v>
      </c>
      <c r="E37" s="541">
        <v>69004</v>
      </c>
      <c r="F37" s="540">
        <v>28</v>
      </c>
      <c r="G37" s="558">
        <v>47264</v>
      </c>
      <c r="H37" s="558">
        <v>3845</v>
      </c>
      <c r="I37" s="541">
        <v>51109</v>
      </c>
      <c r="J37" s="543">
        <f t="shared" si="1"/>
        <v>120113</v>
      </c>
    </row>
    <row r="38" spans="1:10">
      <c r="A38" s="535" t="s">
        <v>655</v>
      </c>
      <c r="B38" s="545">
        <f>SUM(B26:B37)</f>
        <v>204</v>
      </c>
      <c r="C38" s="546">
        <f t="shared" ref="C38" si="2">SUM(C26:C37)</f>
        <v>255715</v>
      </c>
      <c r="D38" s="546">
        <f t="shared" ref="D38" si="3">SUM(D26:D37)</f>
        <v>103137</v>
      </c>
      <c r="E38" s="547">
        <f t="shared" ref="E38" si="4">SUM(E26:E37)</f>
        <v>358852</v>
      </c>
      <c r="F38" s="546">
        <f t="shared" ref="F38" si="5">SUM(F26:F37)</f>
        <v>219</v>
      </c>
      <c r="G38" s="546">
        <f t="shared" ref="G38" si="6">SUM(G26:G37)</f>
        <v>167075</v>
      </c>
      <c r="H38" s="546">
        <f t="shared" ref="H38" si="7">SUM(H26:H37)</f>
        <v>15073</v>
      </c>
      <c r="I38" s="547">
        <f t="shared" ref="I38" si="8">SUM(I26:I37)</f>
        <v>183438</v>
      </c>
      <c r="J38" s="547">
        <f t="shared" si="1"/>
        <v>542290</v>
      </c>
    </row>
    <row r="42" spans="1:10">
      <c r="A42" s="8" t="s">
        <v>736</v>
      </c>
    </row>
    <row r="43" spans="1:10">
      <c r="A43" s="8" t="s">
        <v>41</v>
      </c>
    </row>
  </sheetData>
  <sheetProtection algorithmName="SHA-512" hashValue="PuSAz6DLv1ZTvqD9SwBIzOqY/HYEFw6DcS5mqzvefsP01pamPMJHAqjOiF3ttpU8gsti17vKTOLhPW7Efaj/KQ==" saltValue="AIJmbtljlQ+D4HZYUkfZTg==" spinCount="100000" sheet="1" objects="1" scenarios="1"/>
  <mergeCells count="11">
    <mergeCell ref="A1:J2"/>
    <mergeCell ref="J4:J5"/>
    <mergeCell ref="A24:A25"/>
    <mergeCell ref="J24:J25"/>
    <mergeCell ref="B24:E24"/>
    <mergeCell ref="F24:I24"/>
    <mergeCell ref="A3:J3"/>
    <mergeCell ref="B4:E4"/>
    <mergeCell ref="F4:I4"/>
    <mergeCell ref="A23:J23"/>
    <mergeCell ref="A4:A5"/>
  </mergeCell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I56" sqref="I56"/>
    </sheetView>
  </sheetViews>
  <sheetFormatPr baseColWidth="10" defaultRowHeight="15"/>
  <cols>
    <col min="1" max="2" width="11.42578125" style="242"/>
    <col min="3" max="3" width="11.42578125" style="242" customWidth="1"/>
    <col min="4" max="7" width="11.42578125" style="242"/>
    <col min="8" max="8" width="0" style="242" hidden="1" customWidth="1"/>
    <col min="9" max="13" width="11.42578125" style="242"/>
    <col min="14" max="14" width="22.7109375" style="242" customWidth="1"/>
    <col min="15" max="15" width="22.5703125" style="242" customWidth="1"/>
    <col min="16" max="17" width="22.7109375" style="242" customWidth="1"/>
    <col min="18" max="16384" width="11.42578125" style="242"/>
  </cols>
  <sheetData>
    <row r="1" spans="1:19" s="132" customFormat="1" ht="22.5" customHeight="1">
      <c r="A1" s="594" t="s">
        <v>84</v>
      </c>
      <c r="B1" s="594"/>
      <c r="C1" s="594"/>
      <c r="D1" s="594"/>
      <c r="E1" s="594"/>
      <c r="F1" s="594"/>
      <c r="G1" s="594"/>
      <c r="H1" s="594"/>
      <c r="I1" s="594"/>
      <c r="J1" s="594"/>
      <c r="K1" s="594"/>
      <c r="L1" s="594"/>
      <c r="M1" s="594"/>
      <c r="N1" s="594"/>
      <c r="O1" s="594"/>
      <c r="P1" s="594"/>
      <c r="Q1" s="131"/>
      <c r="R1" s="131"/>
      <c r="S1" s="131"/>
    </row>
    <row r="2" spans="1:19">
      <c r="A2" s="16"/>
      <c r="B2" s="97"/>
      <c r="C2" s="97"/>
      <c r="D2" s="97"/>
      <c r="E2" s="97"/>
      <c r="F2" s="29"/>
      <c r="G2" s="15"/>
      <c r="H2" s="15"/>
      <c r="I2" s="15"/>
      <c r="J2" s="15"/>
      <c r="K2" s="15"/>
      <c r="L2" s="15"/>
      <c r="M2" s="15"/>
      <c r="N2" s="15"/>
      <c r="O2" s="15"/>
      <c r="P2" s="15"/>
    </row>
    <row r="3" spans="1:19">
      <c r="A3" s="16"/>
      <c r="B3" s="16"/>
      <c r="C3" s="16"/>
      <c r="D3" s="16"/>
      <c r="E3" s="16"/>
      <c r="F3" s="15"/>
      <c r="G3" s="15"/>
      <c r="H3" s="15"/>
      <c r="I3" s="15"/>
      <c r="J3" s="15"/>
      <c r="K3" s="15"/>
      <c r="L3" s="15"/>
      <c r="M3" s="15"/>
      <c r="N3" s="15"/>
      <c r="O3" s="15"/>
      <c r="P3" s="15"/>
    </row>
    <row r="4" spans="1:19">
      <c r="A4" s="595" t="s">
        <v>85</v>
      </c>
      <c r="B4" s="595"/>
      <c r="C4" s="595"/>
      <c r="D4" s="595"/>
      <c r="E4" s="595"/>
      <c r="F4" s="595"/>
      <c r="G4" s="17"/>
      <c r="H4" s="17"/>
      <c r="I4" s="595" t="s">
        <v>86</v>
      </c>
      <c r="J4" s="595"/>
      <c r="K4" s="595"/>
      <c r="L4" s="595"/>
      <c r="M4" s="595"/>
      <c r="N4" s="595"/>
      <c r="O4" s="15"/>
      <c r="P4" s="15"/>
    </row>
    <row r="5" spans="1:19" ht="25.5">
      <c r="A5" s="19" t="s">
        <v>87</v>
      </c>
      <c r="B5" s="20" t="s">
        <v>88</v>
      </c>
      <c r="C5" s="20" t="s">
        <v>89</v>
      </c>
      <c r="D5" s="21" t="s">
        <v>90</v>
      </c>
      <c r="E5" s="21" t="s">
        <v>91</v>
      </c>
      <c r="F5" s="22" t="s">
        <v>92</v>
      </c>
      <c r="G5" s="15"/>
      <c r="H5" s="15"/>
      <c r="I5" s="19" t="s">
        <v>93</v>
      </c>
      <c r="J5" s="20" t="s">
        <v>88</v>
      </c>
      <c r="K5" s="20" t="s">
        <v>89</v>
      </c>
      <c r="L5" s="21" t="s">
        <v>90</v>
      </c>
      <c r="M5" s="21" t="s">
        <v>91</v>
      </c>
      <c r="N5" s="22" t="s">
        <v>94</v>
      </c>
    </row>
    <row r="6" spans="1:19">
      <c r="A6" s="23">
        <v>44927</v>
      </c>
      <c r="B6" s="481">
        <v>34720</v>
      </c>
      <c r="C6" s="481">
        <v>45764</v>
      </c>
      <c r="D6" s="482">
        <v>4268</v>
      </c>
      <c r="E6" s="483">
        <v>76216</v>
      </c>
      <c r="F6" s="447">
        <f>SUM(D6:E6)</f>
        <v>80484</v>
      </c>
      <c r="G6" s="15"/>
      <c r="H6" s="15"/>
      <c r="I6" s="152">
        <v>2011</v>
      </c>
      <c r="J6" s="25">
        <v>55125</v>
      </c>
      <c r="K6" s="25">
        <v>51594</v>
      </c>
      <c r="L6" s="25">
        <v>8458</v>
      </c>
      <c r="M6" s="25">
        <v>98261</v>
      </c>
      <c r="N6" s="445">
        <v>106719</v>
      </c>
    </row>
    <row r="7" spans="1:19" s="346" customFormat="1">
      <c r="A7" s="23">
        <v>44958</v>
      </c>
      <c r="B7" s="345">
        <v>35294</v>
      </c>
      <c r="C7" s="345">
        <v>46269</v>
      </c>
      <c r="D7" s="29">
        <v>5207</v>
      </c>
      <c r="E7" s="488">
        <v>76356</v>
      </c>
      <c r="F7" s="447">
        <v>81563</v>
      </c>
      <c r="G7" s="29"/>
      <c r="H7" s="15"/>
      <c r="I7" s="152">
        <v>2012</v>
      </c>
      <c r="J7" s="25">
        <v>58916</v>
      </c>
      <c r="K7" s="25">
        <v>55674</v>
      </c>
      <c r="L7" s="25">
        <v>8673</v>
      </c>
      <c r="M7" s="25">
        <v>105917</v>
      </c>
      <c r="N7" s="445">
        <v>114590</v>
      </c>
    </row>
    <row r="8" spans="1:19" s="123" customFormat="1">
      <c r="A8" s="23">
        <v>44986</v>
      </c>
      <c r="B8" s="345">
        <v>34274</v>
      </c>
      <c r="C8" s="345">
        <v>45276</v>
      </c>
      <c r="D8" s="29">
        <v>2166</v>
      </c>
      <c r="E8" s="182">
        <v>43110</v>
      </c>
      <c r="F8" s="447">
        <v>79550</v>
      </c>
      <c r="G8" s="344"/>
      <c r="H8" s="344"/>
      <c r="I8" s="152">
        <v>2013</v>
      </c>
      <c r="J8" s="25">
        <v>61582</v>
      </c>
      <c r="K8" s="25">
        <v>58914</v>
      </c>
      <c r="L8" s="25">
        <v>8477</v>
      </c>
      <c r="M8" s="25">
        <v>112019</v>
      </c>
      <c r="N8" s="445">
        <v>120496</v>
      </c>
    </row>
    <row r="9" spans="1:19">
      <c r="A9" s="23">
        <v>45017</v>
      </c>
      <c r="B9" s="345">
        <v>33269</v>
      </c>
      <c r="C9" s="345">
        <v>44491</v>
      </c>
      <c r="D9" s="371">
        <v>4030</v>
      </c>
      <c r="E9" s="182">
        <v>73730</v>
      </c>
      <c r="F9" s="447">
        <v>77760</v>
      </c>
      <c r="G9" s="274"/>
      <c r="H9" s="29"/>
      <c r="I9" s="152">
        <v>2014</v>
      </c>
      <c r="J9" s="25">
        <v>58134</v>
      </c>
      <c r="K9" s="25">
        <v>56797</v>
      </c>
      <c r="L9" s="25">
        <v>7379</v>
      </c>
      <c r="M9" s="25">
        <v>107552</v>
      </c>
      <c r="N9" s="445">
        <v>114931</v>
      </c>
    </row>
    <row r="10" spans="1:19" s="524" customFormat="1">
      <c r="A10" s="23">
        <v>45047</v>
      </c>
      <c r="B10" s="345">
        <v>32468</v>
      </c>
      <c r="C10" s="345">
        <v>43527</v>
      </c>
      <c r="D10" s="371">
        <v>3753</v>
      </c>
      <c r="E10" s="182">
        <v>72242</v>
      </c>
      <c r="F10" s="447">
        <v>75995</v>
      </c>
      <c r="G10" s="523"/>
      <c r="H10" s="523"/>
      <c r="I10" s="152">
        <v>2015</v>
      </c>
      <c r="J10" s="522">
        <v>53523</v>
      </c>
      <c r="K10" s="522">
        <v>54850</v>
      </c>
      <c r="L10" s="522">
        <v>6521</v>
      </c>
      <c r="M10" s="522">
        <v>101852</v>
      </c>
      <c r="N10" s="445">
        <v>108373</v>
      </c>
    </row>
    <row r="11" spans="1:19">
      <c r="A11" s="23">
        <v>45078</v>
      </c>
      <c r="B11" s="25">
        <v>31726</v>
      </c>
      <c r="C11" s="25">
        <v>42791</v>
      </c>
      <c r="D11" s="25">
        <v>3504</v>
      </c>
      <c r="E11" s="182">
        <v>71013</v>
      </c>
      <c r="F11" s="447">
        <v>74517</v>
      </c>
      <c r="G11" s="29"/>
      <c r="H11" s="29"/>
      <c r="I11" s="152">
        <v>2016</v>
      </c>
      <c r="J11" s="25">
        <v>49494</v>
      </c>
      <c r="K11" s="25">
        <v>53655</v>
      </c>
      <c r="L11" s="25">
        <v>5328</v>
      </c>
      <c r="M11" s="25">
        <v>97821</v>
      </c>
      <c r="N11" s="445">
        <v>103149</v>
      </c>
    </row>
    <row r="12" spans="1:19">
      <c r="A12" s="23">
        <v>45108</v>
      </c>
      <c r="B12" s="181">
        <v>31417</v>
      </c>
      <c r="C12" s="181">
        <v>42887</v>
      </c>
      <c r="D12" s="181">
        <v>3277</v>
      </c>
      <c r="E12" s="484">
        <v>71027</v>
      </c>
      <c r="F12" s="446">
        <v>74304</v>
      </c>
      <c r="G12" s="29"/>
      <c r="H12" s="29"/>
      <c r="I12" s="152">
        <v>2017</v>
      </c>
      <c r="J12" s="25">
        <v>45576</v>
      </c>
      <c r="K12" s="25">
        <v>52375</v>
      </c>
      <c r="L12" s="25">
        <v>6044</v>
      </c>
      <c r="M12" s="25">
        <v>91907</v>
      </c>
      <c r="N12" s="445">
        <v>97951</v>
      </c>
    </row>
    <row r="13" spans="1:19">
      <c r="A13" s="23">
        <v>45139</v>
      </c>
      <c r="B13" s="25"/>
      <c r="C13" s="25"/>
      <c r="D13" s="25"/>
      <c r="E13" s="25"/>
      <c r="F13" s="447"/>
      <c r="G13" s="274"/>
      <c r="H13" s="29"/>
      <c r="I13" s="152">
        <v>2018</v>
      </c>
      <c r="J13" s="25">
        <v>41129</v>
      </c>
      <c r="K13" s="25">
        <v>50921</v>
      </c>
      <c r="L13" s="25">
        <v>5576</v>
      </c>
      <c r="M13" s="25">
        <v>86474</v>
      </c>
      <c r="N13" s="445">
        <v>92050</v>
      </c>
    </row>
    <row r="14" spans="1:19">
      <c r="A14" s="23">
        <v>45170</v>
      </c>
      <c r="B14" s="25"/>
      <c r="C14" s="25"/>
      <c r="D14" s="282"/>
      <c r="E14" s="25"/>
      <c r="F14" s="447"/>
      <c r="G14" s="274"/>
      <c r="H14" s="29"/>
      <c r="I14" s="152">
        <v>2019</v>
      </c>
      <c r="J14" s="25">
        <v>39836</v>
      </c>
      <c r="K14" s="25">
        <v>49947</v>
      </c>
      <c r="L14" s="25">
        <v>5707</v>
      </c>
      <c r="M14" s="25">
        <v>84076</v>
      </c>
      <c r="N14" s="445">
        <v>89783</v>
      </c>
    </row>
    <row r="15" spans="1:19">
      <c r="A15" s="23">
        <v>45200</v>
      </c>
      <c r="B15" s="25"/>
      <c r="C15" s="25"/>
      <c r="D15" s="25"/>
      <c r="E15" s="25"/>
      <c r="F15" s="447"/>
      <c r="G15" s="29"/>
      <c r="H15" s="29"/>
      <c r="I15" s="152">
        <v>2020</v>
      </c>
      <c r="J15" s="25">
        <v>40983</v>
      </c>
      <c r="K15" s="25">
        <v>50406</v>
      </c>
      <c r="L15" s="25">
        <v>5806</v>
      </c>
      <c r="M15" s="25">
        <v>85583</v>
      </c>
      <c r="N15" s="445">
        <v>91389</v>
      </c>
    </row>
    <row r="16" spans="1:19">
      <c r="A16" s="23">
        <v>45231</v>
      </c>
      <c r="B16" s="25"/>
      <c r="C16" s="25"/>
      <c r="D16" s="282"/>
      <c r="E16" s="25"/>
      <c r="F16" s="447"/>
      <c r="G16" s="274"/>
      <c r="H16" s="29"/>
      <c r="I16" s="325">
        <v>2021</v>
      </c>
      <c r="J16" s="25">
        <v>56457</v>
      </c>
      <c r="K16" s="25">
        <v>65878</v>
      </c>
      <c r="L16" s="25">
        <v>9877</v>
      </c>
      <c r="M16" s="25">
        <v>112458</v>
      </c>
      <c r="N16" s="445">
        <v>122335</v>
      </c>
    </row>
    <row r="17" spans="1:21">
      <c r="A17" s="23">
        <v>45261</v>
      </c>
      <c r="B17" s="25"/>
      <c r="C17" s="25"/>
      <c r="D17" s="25"/>
      <c r="E17" s="29"/>
      <c r="F17" s="447"/>
      <c r="G17" s="274"/>
      <c r="H17" s="274"/>
      <c r="I17" s="325">
        <v>2022</v>
      </c>
      <c r="J17" s="25">
        <v>39466</v>
      </c>
      <c r="K17" s="25">
        <v>50035</v>
      </c>
      <c r="L17" s="25">
        <v>5078</v>
      </c>
      <c r="M17" s="25">
        <v>84423</v>
      </c>
      <c r="N17" s="445">
        <v>89501</v>
      </c>
    </row>
    <row r="18" spans="1:21">
      <c r="A18" s="15"/>
      <c r="B18" s="29"/>
      <c r="C18" s="29"/>
      <c r="D18" s="15"/>
      <c r="E18" s="15"/>
      <c r="F18" s="15"/>
      <c r="G18" s="15"/>
      <c r="H18" s="29"/>
      <c r="I18" s="325">
        <v>2023</v>
      </c>
      <c r="J18" s="474">
        <v>34720</v>
      </c>
      <c r="K18" s="474">
        <v>45764</v>
      </c>
      <c r="L18" s="362">
        <v>4268</v>
      </c>
      <c r="M18" s="475">
        <v>76216</v>
      </c>
      <c r="N18" s="446">
        <f>SUM(L18:M18)</f>
        <v>80484</v>
      </c>
      <c r="O18" s="15"/>
      <c r="P18" s="15"/>
    </row>
    <row r="19" spans="1:21">
      <c r="A19" s="15"/>
      <c r="B19" s="15"/>
      <c r="C19" s="15"/>
      <c r="D19" s="15"/>
      <c r="E19" s="15"/>
      <c r="F19" s="15"/>
      <c r="G19" s="15"/>
      <c r="H19" s="29"/>
      <c r="I19" s="6"/>
      <c r="J19" s="6"/>
      <c r="K19" s="6"/>
      <c r="L19" s="6"/>
      <c r="M19" s="6"/>
      <c r="N19" s="15"/>
      <c r="O19" s="15"/>
      <c r="P19" s="15"/>
    </row>
    <row r="20" spans="1:21">
      <c r="A20" s="29"/>
      <c r="B20" s="29"/>
      <c r="C20" s="29"/>
      <c r="D20" s="29"/>
      <c r="E20" s="29"/>
      <c r="F20" s="29"/>
      <c r="G20" s="15"/>
      <c r="H20" s="29"/>
      <c r="I20" s="29"/>
      <c r="J20" s="29"/>
      <c r="K20" s="6"/>
    </row>
    <row r="21" spans="1:21">
      <c r="A21" s="15"/>
      <c r="B21" s="15"/>
      <c r="C21" s="15"/>
      <c r="D21" s="15"/>
      <c r="E21" s="15"/>
      <c r="F21" s="15"/>
      <c r="G21" s="15"/>
      <c r="H21" s="29"/>
    </row>
    <row r="22" spans="1:21">
      <c r="A22" s="29"/>
      <c r="B22" s="29"/>
      <c r="C22" s="29"/>
      <c r="D22" s="29"/>
      <c r="E22" s="29"/>
      <c r="F22" s="29"/>
      <c r="G22" s="15"/>
      <c r="H22" s="29"/>
    </row>
    <row r="23" spans="1:21">
      <c r="A23" s="23"/>
      <c r="B23" s="26"/>
      <c r="C23" s="26"/>
      <c r="D23" s="26"/>
      <c r="E23" s="27"/>
      <c r="F23" s="23"/>
      <c r="G23" s="15"/>
      <c r="H23" s="15"/>
    </row>
    <row r="24" spans="1:21">
      <c r="A24" s="23"/>
      <c r="B24" s="26"/>
      <c r="C24" s="26"/>
      <c r="D24" s="26"/>
      <c r="E24" s="27"/>
      <c r="F24" s="23"/>
      <c r="G24" s="15"/>
      <c r="H24" s="15"/>
    </row>
    <row r="25" spans="1:21">
      <c r="A25" s="23"/>
      <c r="B25" s="26"/>
      <c r="C25" s="26"/>
      <c r="D25" s="26"/>
      <c r="E25" s="27"/>
      <c r="F25" s="23"/>
      <c r="G25" s="15"/>
      <c r="H25" s="15"/>
    </row>
    <row r="26" spans="1:21">
      <c r="A26" s="23"/>
      <c r="B26" s="30"/>
      <c r="C26" s="30"/>
      <c r="D26" s="30"/>
      <c r="E26" s="31"/>
      <c r="F26" s="23"/>
      <c r="G26" s="15"/>
      <c r="H26" s="15"/>
    </row>
    <row r="27" spans="1:21">
      <c r="A27" s="15"/>
      <c r="B27" s="29"/>
      <c r="C27" s="29"/>
      <c r="D27" s="29"/>
      <c r="E27" s="15"/>
      <c r="F27" s="15"/>
      <c r="G27" s="15"/>
      <c r="H27" s="15"/>
      <c r="R27" s="6"/>
      <c r="S27" s="6"/>
      <c r="T27" s="6"/>
      <c r="U27" s="6"/>
    </row>
    <row r="28" spans="1:21">
      <c r="A28" s="15"/>
      <c r="B28" s="15"/>
      <c r="C28" s="29"/>
      <c r="D28" s="29"/>
      <c r="E28" s="29"/>
      <c r="F28" s="29"/>
      <c r="G28" s="17"/>
      <c r="H28" s="15"/>
    </row>
    <row r="29" spans="1:21">
      <c r="B29" s="6"/>
      <c r="C29" s="29"/>
      <c r="D29" s="29"/>
      <c r="E29" s="29"/>
      <c r="F29" s="15"/>
      <c r="G29" s="15"/>
      <c r="H29" s="15"/>
      <c r="S29" s="6"/>
    </row>
    <row r="30" spans="1:21">
      <c r="C30" s="15"/>
      <c r="D30" s="15"/>
      <c r="E30" s="15"/>
      <c r="F30" s="15"/>
      <c r="G30" s="15"/>
      <c r="H30" s="15"/>
    </row>
    <row r="31" spans="1:21">
      <c r="A31" s="15"/>
      <c r="B31" s="15"/>
      <c r="C31" s="29"/>
      <c r="D31" s="29"/>
      <c r="E31" s="15"/>
      <c r="F31" s="15"/>
      <c r="G31" s="15"/>
      <c r="H31" s="15"/>
    </row>
    <row r="32" spans="1:21">
      <c r="A32" s="15"/>
      <c r="B32" s="15"/>
      <c r="C32" s="15"/>
      <c r="D32" s="15"/>
      <c r="E32" s="15"/>
      <c r="F32" s="15"/>
      <c r="G32" s="15"/>
      <c r="H32" s="15"/>
    </row>
    <row r="33" spans="1:20">
      <c r="A33" s="15"/>
      <c r="B33" s="15"/>
      <c r="C33" s="15"/>
      <c r="D33" s="15"/>
      <c r="E33" s="15"/>
      <c r="F33" s="15"/>
      <c r="G33" s="15"/>
      <c r="H33" s="15"/>
      <c r="T33" s="6"/>
    </row>
    <row r="34" spans="1:20">
      <c r="A34" s="15"/>
      <c r="B34" s="15"/>
      <c r="C34" s="15"/>
      <c r="D34" s="15"/>
      <c r="E34" s="15"/>
      <c r="F34" s="15"/>
      <c r="G34" s="15"/>
      <c r="H34" s="15"/>
    </row>
    <row r="35" spans="1:20">
      <c r="A35" s="15"/>
      <c r="B35" s="15"/>
      <c r="C35" s="15"/>
      <c r="D35" s="15"/>
      <c r="E35" s="15"/>
      <c r="F35" s="15"/>
      <c r="G35" s="15"/>
      <c r="H35" s="15"/>
    </row>
    <row r="36" spans="1:20">
      <c r="C36" s="15"/>
      <c r="D36" s="15"/>
      <c r="E36" s="15"/>
      <c r="F36" s="15"/>
      <c r="G36" s="15"/>
      <c r="H36" s="15"/>
    </row>
    <row r="37" spans="1:20">
      <c r="C37" s="15"/>
      <c r="D37" s="15"/>
      <c r="E37" s="15"/>
      <c r="F37" s="15"/>
      <c r="G37" s="15"/>
      <c r="H37" s="15"/>
    </row>
    <row r="38" spans="1:20">
      <c r="A38" s="15"/>
      <c r="B38" s="15"/>
      <c r="C38" s="15"/>
      <c r="D38" s="15"/>
      <c r="E38" s="15"/>
      <c r="F38" s="15"/>
      <c r="G38" s="15"/>
      <c r="H38" s="15"/>
    </row>
    <row r="39" spans="1:20">
      <c r="A39" s="15"/>
      <c r="B39" s="15"/>
      <c r="C39" s="15"/>
      <c r="D39" s="15"/>
      <c r="E39" s="15"/>
      <c r="F39" s="15"/>
      <c r="G39" s="15"/>
      <c r="H39" s="15"/>
      <c r="I39" s="597" t="s">
        <v>622</v>
      </c>
      <c r="J39" s="597"/>
      <c r="K39" s="597"/>
      <c r="L39" s="597"/>
      <c r="M39" s="597"/>
      <c r="N39" s="597"/>
      <c r="O39" s="597"/>
      <c r="P39" s="597"/>
      <c r="Q39" s="597"/>
    </row>
    <row r="40" spans="1:20">
      <c r="A40" s="15"/>
      <c r="B40" s="15"/>
      <c r="C40" s="15"/>
      <c r="D40" s="15"/>
      <c r="E40" s="15"/>
      <c r="F40" s="15"/>
      <c r="G40" s="15"/>
      <c r="H40" s="15"/>
      <c r="I40" s="416" t="s">
        <v>87</v>
      </c>
      <c r="J40" s="420" t="s">
        <v>620</v>
      </c>
      <c r="K40" s="419" t="s">
        <v>621</v>
      </c>
      <c r="L40" s="420" t="s">
        <v>630</v>
      </c>
      <c r="M40" s="419" t="s">
        <v>657</v>
      </c>
      <c r="N40" s="441" t="s">
        <v>533</v>
      </c>
      <c r="O40" s="417" t="s">
        <v>631</v>
      </c>
      <c r="P40" s="417" t="s">
        <v>658</v>
      </c>
      <c r="Q40" s="417" t="s">
        <v>659</v>
      </c>
    </row>
    <row r="41" spans="1:20">
      <c r="A41" s="15"/>
      <c r="B41" s="15"/>
      <c r="C41" s="15"/>
      <c r="D41" s="15"/>
      <c r="E41" s="15"/>
      <c r="F41" s="15"/>
      <c r="G41" s="15"/>
      <c r="H41" s="15"/>
      <c r="I41" s="28" t="s">
        <v>525</v>
      </c>
      <c r="J41" s="18">
        <v>91389</v>
      </c>
      <c r="K41" s="18">
        <v>122335</v>
      </c>
      <c r="L41" s="6">
        <v>89501</v>
      </c>
      <c r="M41" s="18">
        <v>80484</v>
      </c>
      <c r="N41" s="442">
        <f>((K41-J41)/J41)*100</f>
        <v>33.861843329065863</v>
      </c>
      <c r="O41" s="442">
        <f>((L41-K41)/K41)*100</f>
        <v>-26.839416356725387</v>
      </c>
      <c r="P41" s="442">
        <f>((L41-J41)/J41)*100</f>
        <v>-2.0658941448095507</v>
      </c>
      <c r="Q41" s="442">
        <f>((M41-L41)/L41)*100</f>
        <v>-10.074747768181361</v>
      </c>
    </row>
    <row r="42" spans="1:20">
      <c r="A42" s="15"/>
      <c r="B42" s="15"/>
      <c r="C42" s="15"/>
      <c r="D42" s="15"/>
      <c r="E42" s="15"/>
      <c r="F42" s="15"/>
      <c r="G42" s="15"/>
      <c r="H42" s="15"/>
      <c r="I42" s="28" t="s">
        <v>73</v>
      </c>
      <c r="J42" s="18">
        <v>89708</v>
      </c>
      <c r="K42" s="18">
        <v>123823</v>
      </c>
      <c r="L42" s="282">
        <v>88785</v>
      </c>
      <c r="M42" s="18">
        <v>81563</v>
      </c>
      <c r="N42" s="442">
        <f t="shared" ref="N42:N52" si="0">((K42-J42)/J42)*100</f>
        <v>38.028938333259013</v>
      </c>
      <c r="O42" s="442">
        <f t="shared" ref="O42:O52" si="1">((L42-K42)/K42)*100</f>
        <v>-28.296843074388438</v>
      </c>
      <c r="P42" s="442">
        <f t="shared" ref="P42:P52" si="2">((L42-J42)/J42)*100</f>
        <v>-1.0288937441476791</v>
      </c>
      <c r="Q42" s="442">
        <f>((M42-L42)/L42)*100</f>
        <v>-8.1342569127667961</v>
      </c>
      <c r="R42" s="415"/>
      <c r="S42" s="415"/>
      <c r="T42" s="415"/>
    </row>
    <row r="43" spans="1:20">
      <c r="B43" s="29"/>
      <c r="C43" s="29"/>
      <c r="D43" s="29"/>
      <c r="E43" s="29"/>
      <c r="F43" s="15"/>
      <c r="G43" s="15"/>
      <c r="H43" s="15"/>
      <c r="I43" s="28" t="s">
        <v>74</v>
      </c>
      <c r="J43" s="18">
        <v>99630</v>
      </c>
      <c r="K43" s="18">
        <v>121950</v>
      </c>
      <c r="L43" s="6">
        <v>87598</v>
      </c>
      <c r="M43" s="18">
        <v>79550</v>
      </c>
      <c r="N43" s="442">
        <f t="shared" si="0"/>
        <v>22.402890695573621</v>
      </c>
      <c r="O43" s="442">
        <f t="shared" si="1"/>
        <v>-28.168921689216891</v>
      </c>
      <c r="P43" s="442">
        <f t="shared" si="2"/>
        <v>-12.07668372980026</v>
      </c>
      <c r="Q43" s="442">
        <v>-9.1999999999999993</v>
      </c>
    </row>
    <row r="44" spans="1:20" ht="15" customHeight="1">
      <c r="B44" s="266"/>
      <c r="C44" s="266"/>
      <c r="D44" s="266"/>
      <c r="E44" s="266"/>
      <c r="F44" s="266"/>
      <c r="G44" s="266"/>
      <c r="H44" s="15"/>
      <c r="I44" s="28" t="s">
        <v>75</v>
      </c>
      <c r="J44" s="18">
        <v>110726</v>
      </c>
      <c r="K44" s="18">
        <v>122463</v>
      </c>
      <c r="L44" s="6">
        <v>86482</v>
      </c>
      <c r="M44" s="18">
        <v>77760</v>
      </c>
      <c r="N44" s="442">
        <f t="shared" si="0"/>
        <v>10.600039737730976</v>
      </c>
      <c r="O44" s="442">
        <f t="shared" si="1"/>
        <v>-29.381119195185484</v>
      </c>
      <c r="P44" s="442">
        <f t="shared" si="2"/>
        <v>-21.895489767534272</v>
      </c>
      <c r="Q44" s="442">
        <v>-0.10100000000000001</v>
      </c>
      <c r="R44" s="6"/>
    </row>
    <row r="45" spans="1:20">
      <c r="A45" s="266"/>
      <c r="B45" s="266"/>
      <c r="C45" s="266"/>
      <c r="D45" s="266"/>
      <c r="E45" s="266"/>
      <c r="F45" s="266"/>
      <c r="G45" s="266"/>
      <c r="H45" s="15"/>
      <c r="I45" s="28" t="s">
        <v>76</v>
      </c>
      <c r="J45" s="18">
        <v>112673</v>
      </c>
      <c r="K45" s="18">
        <v>120210</v>
      </c>
      <c r="L45" s="509">
        <v>84177</v>
      </c>
      <c r="M45" s="18">
        <v>75995</v>
      </c>
      <c r="N45" s="442">
        <f t="shared" si="0"/>
        <v>6.6892689464201709</v>
      </c>
      <c r="O45" s="442">
        <f t="shared" si="1"/>
        <v>-29.97504367357125</v>
      </c>
      <c r="P45" s="442">
        <f t="shared" si="2"/>
        <v>-25.290886015283164</v>
      </c>
      <c r="Q45" s="442">
        <v>-9.6999999999999993</v>
      </c>
    </row>
    <row r="46" spans="1:20">
      <c r="A46" s="266"/>
      <c r="B46" s="266"/>
      <c r="C46" s="266"/>
      <c r="D46" s="266"/>
      <c r="E46" s="266"/>
      <c r="F46" s="266"/>
      <c r="G46" s="266"/>
      <c r="H46" s="15"/>
      <c r="I46" s="28" t="s">
        <v>77</v>
      </c>
      <c r="J46" s="18">
        <v>112750</v>
      </c>
      <c r="K46" s="18">
        <v>118831</v>
      </c>
      <c r="L46" s="509">
        <v>82536</v>
      </c>
      <c r="M46" s="18">
        <v>74517</v>
      </c>
      <c r="N46" s="442">
        <f t="shared" si="0"/>
        <v>5.3933481152993341</v>
      </c>
      <c r="O46" s="442">
        <f t="shared" si="1"/>
        <v>-30.543376728294806</v>
      </c>
      <c r="P46" s="442">
        <f t="shared" si="2"/>
        <v>-26.797339246119734</v>
      </c>
      <c r="Q46" s="442">
        <v>-9.6999999999999993</v>
      </c>
    </row>
    <row r="47" spans="1:20">
      <c r="A47" s="266"/>
      <c r="B47" s="266"/>
      <c r="C47" s="266"/>
      <c r="D47" s="266"/>
      <c r="E47" s="266"/>
      <c r="F47" s="266"/>
      <c r="G47" s="266"/>
      <c r="H47" s="15"/>
      <c r="I47" s="28" t="s">
        <v>78</v>
      </c>
      <c r="J47" s="18">
        <v>110806</v>
      </c>
      <c r="K47" s="18">
        <v>110583</v>
      </c>
      <c r="L47" s="509">
        <v>83340</v>
      </c>
      <c r="M47" s="484">
        <v>74304</v>
      </c>
      <c r="N47" s="442">
        <f t="shared" si="0"/>
        <v>-0.20125263974875005</v>
      </c>
      <c r="O47" s="442">
        <f t="shared" si="1"/>
        <v>-24.635793928542363</v>
      </c>
      <c r="P47" s="442">
        <f t="shared" si="2"/>
        <v>-24.787466382686858</v>
      </c>
      <c r="Q47" s="485">
        <v>-10.8</v>
      </c>
    </row>
    <row r="48" spans="1:20">
      <c r="A48" s="266"/>
      <c r="B48" s="266"/>
      <c r="C48" s="266"/>
      <c r="D48" s="266"/>
      <c r="E48" s="266"/>
      <c r="F48" s="266"/>
      <c r="G48" s="266"/>
      <c r="H48" s="15"/>
      <c r="I48" s="28" t="s">
        <v>79</v>
      </c>
      <c r="J48" s="18">
        <v>111066</v>
      </c>
      <c r="K48" s="18">
        <v>102072</v>
      </c>
      <c r="L48" s="509">
        <v>82884</v>
      </c>
      <c r="M48" s="18"/>
      <c r="N48" s="442">
        <f t="shared" si="0"/>
        <v>-8.0978877424234241</v>
      </c>
      <c r="O48" s="442">
        <f t="shared" si="1"/>
        <v>-18.798495179873033</v>
      </c>
      <c r="P48" s="442">
        <f t="shared" si="2"/>
        <v>-25.374101885365459</v>
      </c>
      <c r="Q48" s="442"/>
    </row>
    <row r="49" spans="1:20">
      <c r="B49" s="266"/>
      <c r="C49" s="266"/>
      <c r="D49" s="266"/>
      <c r="E49" s="266"/>
      <c r="F49" s="266"/>
      <c r="G49" s="266"/>
      <c r="I49" s="28" t="s">
        <v>80</v>
      </c>
      <c r="J49" s="18">
        <v>109887</v>
      </c>
      <c r="K49" s="18">
        <v>92930</v>
      </c>
      <c r="L49" s="509">
        <v>82433</v>
      </c>
      <c r="M49" s="18"/>
      <c r="N49" s="442">
        <f t="shared" si="0"/>
        <v>-15.431306705979781</v>
      </c>
      <c r="O49" s="442">
        <f t="shared" si="1"/>
        <v>-11.295598837834929</v>
      </c>
      <c r="P49" s="442">
        <f t="shared" si="2"/>
        <v>-24.983847042871314</v>
      </c>
      <c r="Q49" s="442"/>
    </row>
    <row r="50" spans="1:20">
      <c r="B50" s="266"/>
      <c r="C50" s="266"/>
      <c r="D50" s="266"/>
      <c r="E50" s="266"/>
      <c r="F50" s="266"/>
      <c r="G50" s="266"/>
      <c r="I50" s="28" t="s">
        <v>81</v>
      </c>
      <c r="J50" s="18">
        <v>113557</v>
      </c>
      <c r="K50" s="18">
        <v>90487</v>
      </c>
      <c r="L50" s="509">
        <v>82411</v>
      </c>
      <c r="M50" s="18"/>
      <c r="N50" s="442">
        <f t="shared" si="0"/>
        <v>-20.315788546721031</v>
      </c>
      <c r="O50" s="442">
        <f t="shared" si="1"/>
        <v>-8.9250389558721146</v>
      </c>
      <c r="P50" s="442">
        <f t="shared" si="2"/>
        <v>-27.427635460605686</v>
      </c>
      <c r="Q50" s="442"/>
    </row>
    <row r="51" spans="1:20" ht="15" customHeight="1">
      <c r="B51" s="279"/>
      <c r="C51" s="279"/>
      <c r="D51" s="279"/>
      <c r="E51" s="279"/>
      <c r="F51" s="279"/>
      <c r="G51" s="279"/>
      <c r="H51" s="312"/>
      <c r="I51" s="28" t="s">
        <v>82</v>
      </c>
      <c r="J51" s="18">
        <v>116781</v>
      </c>
      <c r="K51" s="18">
        <v>89748</v>
      </c>
      <c r="L51" s="509">
        <v>81794</v>
      </c>
      <c r="M51" s="18"/>
      <c r="N51" s="442">
        <f t="shared" si="0"/>
        <v>-23.148457368921314</v>
      </c>
      <c r="O51" s="442">
        <f t="shared" si="1"/>
        <v>-8.8625930382849756</v>
      </c>
      <c r="P51" s="442">
        <f t="shared" si="2"/>
        <v>-29.959496835957903</v>
      </c>
      <c r="Q51" s="442"/>
      <c r="T51" s="6"/>
    </row>
    <row r="52" spans="1:20">
      <c r="A52" s="239" t="s">
        <v>455</v>
      </c>
      <c r="B52" s="279"/>
      <c r="C52" s="279"/>
      <c r="D52" s="279"/>
      <c r="E52" s="279"/>
      <c r="F52" s="279"/>
      <c r="G52" s="279"/>
      <c r="H52" s="279"/>
      <c r="I52" s="28" t="s">
        <v>83</v>
      </c>
      <c r="J52" s="18">
        <v>117624</v>
      </c>
      <c r="K52" s="18">
        <v>87649</v>
      </c>
      <c r="L52" s="509">
        <v>79783</v>
      </c>
      <c r="M52" s="18"/>
      <c r="N52" s="442">
        <f t="shared" si="0"/>
        <v>-25.483744813983538</v>
      </c>
      <c r="O52" s="442">
        <f t="shared" si="1"/>
        <v>-8.9744321098928683</v>
      </c>
      <c r="P52" s="442">
        <f t="shared" si="2"/>
        <v>-32.171155546487114</v>
      </c>
      <c r="Q52" s="442"/>
    </row>
    <row r="53" spans="1:20">
      <c r="A53" s="279"/>
      <c r="B53" s="279"/>
      <c r="C53" s="279"/>
      <c r="D53" s="279"/>
      <c r="E53" s="312"/>
      <c r="F53" s="279"/>
      <c r="G53" s="279"/>
      <c r="H53" s="312"/>
      <c r="M53" s="6"/>
    </row>
    <row r="54" spans="1:20">
      <c r="A54" s="279"/>
      <c r="B54" s="279"/>
      <c r="C54" s="279"/>
      <c r="D54" s="279"/>
      <c r="E54" s="312"/>
      <c r="F54" s="312"/>
      <c r="G54" s="279"/>
      <c r="H54" s="279"/>
    </row>
    <row r="55" spans="1:20">
      <c r="A55" s="279"/>
      <c r="B55" s="279"/>
      <c r="C55" s="279"/>
      <c r="D55" s="279"/>
      <c r="E55" s="279"/>
      <c r="F55" s="312"/>
      <c r="G55" s="312"/>
      <c r="H55" s="279"/>
    </row>
    <row r="56" spans="1:20" ht="302.25" customHeight="1">
      <c r="A56" s="596" t="s">
        <v>774</v>
      </c>
      <c r="B56" s="596"/>
      <c r="C56" s="596"/>
      <c r="D56" s="596"/>
      <c r="E56" s="596"/>
      <c r="F56" s="596"/>
      <c r="G56" s="596"/>
      <c r="H56" s="596"/>
      <c r="I56" s="15"/>
      <c r="J56" s="418"/>
      <c r="K56" s="17"/>
      <c r="L56" s="17"/>
      <c r="M56" s="17"/>
      <c r="N56" s="17"/>
      <c r="O56" s="17"/>
      <c r="P56" s="15"/>
    </row>
    <row r="57" spans="1:20">
      <c r="A57" s="279"/>
      <c r="B57" s="279"/>
      <c r="C57" s="279"/>
      <c r="D57" s="279"/>
      <c r="E57" s="279"/>
      <c r="F57" s="279"/>
      <c r="G57" s="279"/>
      <c r="H57" s="279"/>
      <c r="I57" s="15"/>
      <c r="J57" s="15"/>
      <c r="K57" s="15"/>
      <c r="L57" s="15"/>
      <c r="M57" s="15"/>
      <c r="N57" s="15"/>
      <c r="O57" s="15"/>
      <c r="P57" s="15"/>
    </row>
    <row r="58" spans="1:20">
      <c r="A58" s="279"/>
      <c r="B58" s="279"/>
      <c r="C58" s="279"/>
      <c r="D58" s="279"/>
      <c r="E58" s="279"/>
      <c r="F58" s="279"/>
      <c r="G58" s="279"/>
      <c r="H58" s="279"/>
      <c r="I58" s="15"/>
      <c r="J58" s="15"/>
      <c r="K58" s="15"/>
      <c r="L58" s="15"/>
      <c r="M58" s="15"/>
      <c r="N58" s="15"/>
      <c r="O58" s="29"/>
      <c r="P58" s="29"/>
    </row>
    <row r="59" spans="1:20">
      <c r="A59" s="32" t="s">
        <v>96</v>
      </c>
      <c r="B59" s="32" t="s">
        <v>97</v>
      </c>
      <c r="C59" s="279"/>
      <c r="D59" s="279"/>
      <c r="E59" s="279"/>
      <c r="F59" s="279"/>
      <c r="G59" s="279"/>
      <c r="H59" s="279"/>
      <c r="I59" s="15"/>
      <c r="J59" s="15"/>
      <c r="K59" s="15"/>
      <c r="L59" s="15"/>
      <c r="M59" s="29"/>
      <c r="N59" s="29"/>
      <c r="O59" s="29"/>
      <c r="P59" s="15"/>
    </row>
    <row r="60" spans="1:20">
      <c r="A60" s="32" t="s">
        <v>98</v>
      </c>
      <c r="B60" s="32" t="s">
        <v>40</v>
      </c>
      <c r="C60" s="279"/>
      <c r="D60" s="279"/>
      <c r="E60" s="279"/>
      <c r="F60" s="279"/>
      <c r="G60" s="279"/>
      <c r="H60" s="279"/>
      <c r="I60" s="15"/>
      <c r="J60" s="15"/>
      <c r="K60" s="15"/>
      <c r="L60" s="15"/>
      <c r="M60" s="29"/>
      <c r="N60" s="29"/>
      <c r="O60" s="29"/>
      <c r="P60" s="29"/>
    </row>
    <row r="61" spans="1:20">
      <c r="A61" s="279"/>
      <c r="B61" s="279"/>
      <c r="C61" s="279"/>
      <c r="D61" s="279"/>
      <c r="E61" s="279"/>
      <c r="F61" s="279"/>
      <c r="G61" s="279"/>
      <c r="H61" s="279"/>
      <c r="I61" s="15"/>
      <c r="J61" s="15"/>
      <c r="K61" s="15"/>
      <c r="L61" s="15"/>
      <c r="M61" s="29"/>
      <c r="N61" s="29"/>
      <c r="O61" s="29"/>
      <c r="P61" s="29"/>
    </row>
    <row r="62" spans="1:20">
      <c r="A62" s="279"/>
      <c r="B62" s="279"/>
      <c r="C62" s="279"/>
      <c r="D62" s="279"/>
      <c r="E62" s="279"/>
      <c r="F62" s="279"/>
      <c r="G62" s="279"/>
      <c r="H62" s="279"/>
      <c r="I62" s="15"/>
      <c r="J62" s="15"/>
      <c r="K62" s="15"/>
      <c r="L62" s="15"/>
      <c r="M62" s="29"/>
      <c r="N62" s="29"/>
      <c r="O62" s="29"/>
      <c r="P62" s="15"/>
    </row>
    <row r="63" spans="1:20">
      <c r="A63" s="279"/>
      <c r="B63" s="279"/>
      <c r="C63" s="279"/>
      <c r="D63" s="279"/>
      <c r="E63" s="279"/>
      <c r="F63" s="279"/>
      <c r="G63" s="279"/>
      <c r="H63" s="279"/>
      <c r="I63" s="15"/>
      <c r="J63" s="15"/>
      <c r="K63" s="15"/>
      <c r="L63" s="15"/>
      <c r="M63" s="15"/>
      <c r="N63" s="15"/>
      <c r="O63" s="15"/>
      <c r="P63" s="15"/>
    </row>
    <row r="64" spans="1:20">
      <c r="A64" s="279"/>
      <c r="B64" s="279"/>
      <c r="C64" s="279"/>
      <c r="D64" s="279"/>
      <c r="E64" s="279"/>
      <c r="F64" s="279"/>
      <c r="G64" s="279"/>
      <c r="H64" s="279"/>
    </row>
    <row r="65" spans="1:8">
      <c r="A65" s="279"/>
      <c r="B65" s="279"/>
      <c r="C65" s="279"/>
      <c r="D65" s="279"/>
      <c r="E65" s="279"/>
      <c r="F65" s="279"/>
      <c r="G65" s="279"/>
      <c r="H65" s="279"/>
    </row>
    <row r="66" spans="1:8">
      <c r="A66" s="279"/>
      <c r="B66" s="279"/>
      <c r="C66" s="279"/>
      <c r="D66" s="279"/>
      <c r="E66" s="279"/>
      <c r="F66" s="279"/>
      <c r="G66" s="279"/>
      <c r="H66" s="279"/>
    </row>
    <row r="67" spans="1:8">
      <c r="A67" s="279"/>
      <c r="B67" s="279"/>
      <c r="C67" s="279"/>
      <c r="D67" s="279"/>
      <c r="E67" s="279"/>
      <c r="F67" s="279"/>
      <c r="G67" s="279"/>
      <c r="H67" s="279"/>
    </row>
    <row r="68" spans="1:8">
      <c r="A68" s="279"/>
      <c r="B68" s="279"/>
      <c r="C68" s="279"/>
      <c r="D68" s="279"/>
      <c r="E68" s="279"/>
      <c r="F68" s="279"/>
      <c r="G68" s="279"/>
      <c r="H68" s="279"/>
    </row>
    <row r="69" spans="1:8">
      <c r="A69" s="279"/>
      <c r="B69" s="279"/>
      <c r="C69" s="279"/>
      <c r="D69" s="279"/>
      <c r="E69" s="279"/>
      <c r="F69" s="279"/>
      <c r="G69" s="279"/>
      <c r="H69" s="279"/>
    </row>
    <row r="70" spans="1:8">
      <c r="A70" s="279"/>
      <c r="B70" s="279"/>
      <c r="C70" s="279"/>
      <c r="D70" s="279"/>
      <c r="E70" s="279"/>
      <c r="F70" s="279"/>
      <c r="G70" s="279"/>
      <c r="H70" s="279"/>
    </row>
    <row r="71" spans="1:8">
      <c r="A71" s="279"/>
      <c r="B71" s="279"/>
      <c r="C71" s="279"/>
      <c r="D71" s="279"/>
      <c r="E71" s="279"/>
      <c r="F71" s="279"/>
      <c r="G71" s="279"/>
      <c r="H71" s="279"/>
    </row>
    <row r="72" spans="1:8">
      <c r="A72" s="279"/>
      <c r="B72" s="279"/>
      <c r="C72" s="279"/>
      <c r="D72" s="279"/>
      <c r="E72" s="279"/>
      <c r="F72" s="279"/>
      <c r="G72" s="279"/>
      <c r="H72" s="279"/>
    </row>
    <row r="73" spans="1:8">
      <c r="A73" s="279"/>
      <c r="B73" s="279"/>
      <c r="C73" s="279"/>
      <c r="D73" s="279"/>
      <c r="E73" s="279"/>
      <c r="F73" s="279"/>
      <c r="G73" s="279"/>
      <c r="H73" s="279"/>
    </row>
    <row r="74" spans="1:8">
      <c r="A74" s="279"/>
      <c r="B74" s="279"/>
      <c r="C74" s="279"/>
      <c r="D74" s="279"/>
      <c r="E74" s="279"/>
      <c r="F74" s="279"/>
      <c r="G74" s="279"/>
      <c r="H74" s="279"/>
    </row>
    <row r="75" spans="1:8">
      <c r="A75" s="266"/>
      <c r="B75" s="266"/>
      <c r="C75" s="266"/>
      <c r="D75" s="266"/>
      <c r="E75" s="266"/>
      <c r="F75" s="266"/>
      <c r="G75" s="266"/>
    </row>
    <row r="76" spans="1:8">
      <c r="A76" s="266"/>
      <c r="B76" s="266"/>
      <c r="C76" s="266"/>
      <c r="D76" s="266"/>
      <c r="E76" s="266"/>
      <c r="F76" s="266"/>
      <c r="G76" s="266"/>
    </row>
  </sheetData>
  <sheetProtection algorithmName="SHA-512" hashValue="PmQePLlROQWirDslNqLbr6tnoOPDHmyd2w7LDdfO+ynjKt1IyfZZeW02g7L3p/3tXgrbmjfka69/Zqs4VQ1gWQ==" saltValue="+YJDZD9pCRzV3i1pTQ1INg=="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ignoredErrors>
    <ignoredError sqref="F6 N18"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80" zoomScaleNormal="80" workbookViewId="0">
      <selection activeCell="L39" sqref="L39"/>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98" t="s">
        <v>393</v>
      </c>
      <c r="B1" s="598"/>
      <c r="C1" s="598"/>
      <c r="D1" s="598"/>
      <c r="E1" s="598"/>
      <c r="F1" s="598"/>
      <c r="G1" s="598"/>
      <c r="H1" s="598"/>
      <c r="I1" s="598"/>
      <c r="J1" s="598"/>
      <c r="K1" s="598"/>
    </row>
    <row r="2" spans="1:11" ht="47.25" customHeight="1" thickBot="1">
      <c r="A2" s="34" t="s">
        <v>99</v>
      </c>
      <c r="B2" s="34" t="s">
        <v>100</v>
      </c>
      <c r="C2" s="34" t="s">
        <v>104</v>
      </c>
      <c r="D2" s="34" t="s">
        <v>102</v>
      </c>
      <c r="E2" s="34" t="s">
        <v>101</v>
      </c>
      <c r="F2" s="34" t="s">
        <v>103</v>
      </c>
      <c r="G2" s="35" t="s">
        <v>105</v>
      </c>
      <c r="H2" s="35" t="s">
        <v>106</v>
      </c>
      <c r="I2" s="36" t="s">
        <v>655</v>
      </c>
      <c r="J2" s="34" t="s">
        <v>626</v>
      </c>
      <c r="K2" s="35" t="s">
        <v>656</v>
      </c>
    </row>
    <row r="3" spans="1:11">
      <c r="A3" s="553" t="s">
        <v>107</v>
      </c>
      <c r="B3" s="38">
        <v>17</v>
      </c>
      <c r="C3" s="38">
        <v>46</v>
      </c>
      <c r="D3" s="38">
        <v>101</v>
      </c>
      <c r="E3" s="38">
        <v>403</v>
      </c>
      <c r="F3" s="38">
        <v>708</v>
      </c>
      <c r="G3" s="38">
        <v>923</v>
      </c>
      <c r="H3" s="38">
        <v>174</v>
      </c>
      <c r="I3" s="39">
        <v>2372</v>
      </c>
      <c r="J3" s="40">
        <v>3148</v>
      </c>
      <c r="K3" s="41">
        <f t="shared" ref="K3:K33" si="0">I3*100/J3-100</f>
        <v>-24.650571791613729</v>
      </c>
    </row>
    <row r="4" spans="1:11">
      <c r="A4" s="553" t="s">
        <v>108</v>
      </c>
      <c r="B4" s="38">
        <v>17</v>
      </c>
      <c r="C4" s="38">
        <v>30</v>
      </c>
      <c r="D4" s="38">
        <v>37</v>
      </c>
      <c r="E4" s="38">
        <v>85</v>
      </c>
      <c r="F4" s="38">
        <v>47</v>
      </c>
      <c r="G4" s="38">
        <v>234</v>
      </c>
      <c r="H4" s="38">
        <v>32</v>
      </c>
      <c r="I4" s="39">
        <v>482</v>
      </c>
      <c r="J4" s="40">
        <v>499</v>
      </c>
      <c r="K4" s="41">
        <f t="shared" si="0"/>
        <v>-3.4068136272545075</v>
      </c>
    </row>
    <row r="5" spans="1:11">
      <c r="A5" s="553" t="s">
        <v>109</v>
      </c>
      <c r="B5" s="38">
        <v>17</v>
      </c>
      <c r="C5" s="38">
        <v>62</v>
      </c>
      <c r="D5" s="38">
        <v>87</v>
      </c>
      <c r="E5" s="38">
        <v>95</v>
      </c>
      <c r="F5" s="38">
        <v>99</v>
      </c>
      <c r="G5" s="38">
        <v>281</v>
      </c>
      <c r="H5" s="38">
        <v>30</v>
      </c>
      <c r="I5" s="39">
        <v>671</v>
      </c>
      <c r="J5" s="40">
        <v>705</v>
      </c>
      <c r="K5" s="41">
        <f t="shared" si="0"/>
        <v>-4.8226950354609954</v>
      </c>
    </row>
    <row r="6" spans="1:11">
      <c r="A6" s="553" t="s">
        <v>110</v>
      </c>
      <c r="B6" s="38">
        <v>102</v>
      </c>
      <c r="C6" s="38">
        <v>142</v>
      </c>
      <c r="D6" s="38">
        <v>486</v>
      </c>
      <c r="E6" s="38">
        <v>889</v>
      </c>
      <c r="F6" s="38">
        <v>1662</v>
      </c>
      <c r="G6" s="38">
        <v>2294</v>
      </c>
      <c r="H6" s="38">
        <v>358</v>
      </c>
      <c r="I6" s="39">
        <v>5933</v>
      </c>
      <c r="J6" s="40">
        <v>7444</v>
      </c>
      <c r="K6" s="41">
        <f t="shared" si="0"/>
        <v>-20.298226759806553</v>
      </c>
    </row>
    <row r="7" spans="1:11">
      <c r="A7" s="553" t="s">
        <v>708</v>
      </c>
      <c r="B7" s="38">
        <v>25</v>
      </c>
      <c r="C7" s="38">
        <v>4</v>
      </c>
      <c r="D7" s="38">
        <v>32</v>
      </c>
      <c r="E7" s="38">
        <v>43</v>
      </c>
      <c r="F7" s="38">
        <v>46</v>
      </c>
      <c r="G7" s="38">
        <v>201</v>
      </c>
      <c r="H7" s="38">
        <v>35</v>
      </c>
      <c r="I7" s="39">
        <v>386</v>
      </c>
      <c r="J7" s="40">
        <v>487</v>
      </c>
      <c r="K7" s="41">
        <f t="shared" si="0"/>
        <v>-20.739219712525667</v>
      </c>
    </row>
    <row r="8" spans="1:11">
      <c r="A8" s="553" t="s">
        <v>111</v>
      </c>
      <c r="B8" s="38">
        <v>36</v>
      </c>
      <c r="C8" s="38">
        <v>116</v>
      </c>
      <c r="D8" s="38">
        <v>129</v>
      </c>
      <c r="E8" s="38">
        <v>408</v>
      </c>
      <c r="F8" s="38">
        <v>253</v>
      </c>
      <c r="G8" s="38">
        <v>981</v>
      </c>
      <c r="H8" s="38">
        <v>141</v>
      </c>
      <c r="I8" s="39">
        <v>2064</v>
      </c>
      <c r="J8" s="40">
        <v>2270</v>
      </c>
      <c r="K8" s="41">
        <f t="shared" si="0"/>
        <v>-9.0748898678414065</v>
      </c>
    </row>
    <row r="9" spans="1:11">
      <c r="A9" s="553" t="s">
        <v>112</v>
      </c>
      <c r="B9" s="38">
        <v>7</v>
      </c>
      <c r="C9" s="38">
        <v>16</v>
      </c>
      <c r="D9" s="38">
        <v>20</v>
      </c>
      <c r="E9" s="38">
        <v>24</v>
      </c>
      <c r="F9" s="38">
        <v>30</v>
      </c>
      <c r="G9" s="38">
        <v>122</v>
      </c>
      <c r="H9" s="38">
        <v>12</v>
      </c>
      <c r="I9" s="39">
        <v>231</v>
      </c>
      <c r="J9" s="40">
        <v>259</v>
      </c>
      <c r="K9" s="41">
        <f t="shared" si="0"/>
        <v>-10.810810810810807</v>
      </c>
    </row>
    <row r="10" spans="1:11">
      <c r="A10" s="553" t="s">
        <v>113</v>
      </c>
      <c r="B10" s="38">
        <v>23</v>
      </c>
      <c r="C10" s="38">
        <v>8</v>
      </c>
      <c r="D10" s="38">
        <v>34</v>
      </c>
      <c r="E10" s="38">
        <v>38</v>
      </c>
      <c r="F10" s="38">
        <v>62</v>
      </c>
      <c r="G10" s="38">
        <v>197</v>
      </c>
      <c r="H10" s="38">
        <v>33</v>
      </c>
      <c r="I10" s="39">
        <v>395</v>
      </c>
      <c r="J10" s="40">
        <v>509</v>
      </c>
      <c r="K10" s="41">
        <f t="shared" si="0"/>
        <v>-22.396856581532418</v>
      </c>
    </row>
    <row r="11" spans="1:11">
      <c r="A11" s="553" t="s">
        <v>709</v>
      </c>
      <c r="B11" s="38">
        <v>104</v>
      </c>
      <c r="C11" s="38">
        <v>146</v>
      </c>
      <c r="D11" s="38">
        <v>358</v>
      </c>
      <c r="E11" s="38">
        <v>595</v>
      </c>
      <c r="F11" s="38">
        <v>853</v>
      </c>
      <c r="G11" s="38">
        <v>1611</v>
      </c>
      <c r="H11" s="38">
        <v>303</v>
      </c>
      <c r="I11" s="39">
        <v>3970</v>
      </c>
      <c r="J11" s="40">
        <v>4800</v>
      </c>
      <c r="K11" s="41">
        <f t="shared" si="0"/>
        <v>-17.291666666666671</v>
      </c>
    </row>
    <row r="12" spans="1:11">
      <c r="A12" s="553" t="s">
        <v>114</v>
      </c>
      <c r="B12" s="38">
        <v>17</v>
      </c>
      <c r="C12" s="38">
        <v>10</v>
      </c>
      <c r="D12" s="38">
        <v>73</v>
      </c>
      <c r="E12" s="38">
        <v>69</v>
      </c>
      <c r="F12" s="38">
        <v>48</v>
      </c>
      <c r="G12" s="38">
        <v>221</v>
      </c>
      <c r="H12" s="38">
        <v>41</v>
      </c>
      <c r="I12" s="39">
        <v>479</v>
      </c>
      <c r="J12" s="40">
        <v>560</v>
      </c>
      <c r="K12" s="41">
        <f t="shared" si="0"/>
        <v>-14.464285714285708</v>
      </c>
    </row>
    <row r="13" spans="1:11">
      <c r="A13" s="553" t="s">
        <v>115</v>
      </c>
      <c r="B13" s="38">
        <v>62</v>
      </c>
      <c r="C13" s="38">
        <v>38</v>
      </c>
      <c r="D13" s="38">
        <v>122</v>
      </c>
      <c r="E13" s="38">
        <v>167</v>
      </c>
      <c r="F13" s="38">
        <v>319</v>
      </c>
      <c r="G13" s="38">
        <v>543</v>
      </c>
      <c r="H13" s="38">
        <v>99</v>
      </c>
      <c r="I13" s="39">
        <v>1350</v>
      </c>
      <c r="J13" s="40">
        <v>1687</v>
      </c>
      <c r="K13" s="41">
        <f t="shared" si="0"/>
        <v>-19.97628927089508</v>
      </c>
    </row>
    <row r="14" spans="1:11">
      <c r="A14" s="553" t="s">
        <v>710</v>
      </c>
      <c r="B14" s="38">
        <v>49</v>
      </c>
      <c r="C14" s="38">
        <v>125</v>
      </c>
      <c r="D14" s="38">
        <v>166</v>
      </c>
      <c r="E14" s="38">
        <v>343</v>
      </c>
      <c r="F14" s="38">
        <v>223</v>
      </c>
      <c r="G14" s="38">
        <v>886</v>
      </c>
      <c r="H14" s="38">
        <v>120</v>
      </c>
      <c r="I14" s="39">
        <v>1912</v>
      </c>
      <c r="J14" s="40">
        <v>2121</v>
      </c>
      <c r="K14" s="41">
        <f t="shared" si="0"/>
        <v>-9.8538425271098475</v>
      </c>
    </row>
    <row r="15" spans="1:11">
      <c r="A15" s="553" t="s">
        <v>116</v>
      </c>
      <c r="B15" s="38">
        <v>60</v>
      </c>
      <c r="C15" s="38">
        <v>105</v>
      </c>
      <c r="D15" s="38">
        <v>287</v>
      </c>
      <c r="E15" s="38">
        <v>415</v>
      </c>
      <c r="F15" s="38">
        <v>311</v>
      </c>
      <c r="G15" s="38">
        <v>1040</v>
      </c>
      <c r="H15" s="38">
        <v>198</v>
      </c>
      <c r="I15" s="39">
        <v>2416</v>
      </c>
      <c r="J15" s="40">
        <v>2730</v>
      </c>
      <c r="K15" s="41">
        <f t="shared" si="0"/>
        <v>-11.501831501831504</v>
      </c>
    </row>
    <row r="16" spans="1:11">
      <c r="A16" s="553" t="s">
        <v>711</v>
      </c>
      <c r="B16" s="38">
        <v>186</v>
      </c>
      <c r="C16" s="38">
        <v>693</v>
      </c>
      <c r="D16" s="38">
        <v>1338</v>
      </c>
      <c r="E16" s="38">
        <v>2630</v>
      </c>
      <c r="F16" s="38">
        <v>1741</v>
      </c>
      <c r="G16" s="38">
        <v>6775</v>
      </c>
      <c r="H16" s="38">
        <v>1557</v>
      </c>
      <c r="I16" s="39">
        <v>14920</v>
      </c>
      <c r="J16" s="40">
        <v>15810</v>
      </c>
      <c r="K16" s="41">
        <f t="shared" si="0"/>
        <v>-5.629348513598984</v>
      </c>
    </row>
    <row r="17" spans="1:11">
      <c r="A17" s="553" t="s">
        <v>712</v>
      </c>
      <c r="B17" s="38">
        <v>16</v>
      </c>
      <c r="C17" s="38">
        <v>39</v>
      </c>
      <c r="D17" s="38">
        <v>106</v>
      </c>
      <c r="E17" s="38">
        <v>112</v>
      </c>
      <c r="F17" s="38">
        <v>101</v>
      </c>
      <c r="G17" s="38">
        <v>402</v>
      </c>
      <c r="H17" s="38">
        <v>76</v>
      </c>
      <c r="I17" s="39">
        <v>852</v>
      </c>
      <c r="J17" s="40">
        <v>987</v>
      </c>
      <c r="K17" s="41">
        <f t="shared" si="0"/>
        <v>-13.677811550151972</v>
      </c>
    </row>
    <row r="18" spans="1:11">
      <c r="A18" s="553" t="s">
        <v>117</v>
      </c>
      <c r="B18" s="38">
        <v>46</v>
      </c>
      <c r="C18" s="38">
        <v>132</v>
      </c>
      <c r="D18" s="38">
        <v>450</v>
      </c>
      <c r="E18" s="38">
        <v>754</v>
      </c>
      <c r="F18" s="38">
        <v>540</v>
      </c>
      <c r="G18" s="38">
        <v>1702</v>
      </c>
      <c r="H18" s="38">
        <v>347</v>
      </c>
      <c r="I18" s="39">
        <v>3971</v>
      </c>
      <c r="J18" s="40">
        <v>4141</v>
      </c>
      <c r="K18" s="41">
        <f t="shared" si="0"/>
        <v>-4.1052885776382482</v>
      </c>
    </row>
    <row r="19" spans="1:11">
      <c r="A19" s="553" t="s">
        <v>118</v>
      </c>
      <c r="B19" s="38">
        <v>33</v>
      </c>
      <c r="C19" s="38">
        <v>69</v>
      </c>
      <c r="D19" s="38">
        <v>162</v>
      </c>
      <c r="E19" s="38">
        <v>440</v>
      </c>
      <c r="F19" s="38">
        <v>649</v>
      </c>
      <c r="G19" s="38">
        <v>1309</v>
      </c>
      <c r="H19" s="38">
        <v>184</v>
      </c>
      <c r="I19" s="39">
        <v>2846</v>
      </c>
      <c r="J19" s="40">
        <v>3029</v>
      </c>
      <c r="K19" s="41">
        <f t="shared" si="0"/>
        <v>-6.0415978870914557</v>
      </c>
    </row>
    <row r="20" spans="1:11">
      <c r="A20" s="553" t="s">
        <v>119</v>
      </c>
      <c r="B20" s="38">
        <v>58</v>
      </c>
      <c r="C20" s="38">
        <v>121</v>
      </c>
      <c r="D20" s="38">
        <v>480</v>
      </c>
      <c r="E20" s="38">
        <v>661</v>
      </c>
      <c r="F20" s="38">
        <v>614</v>
      </c>
      <c r="G20" s="38">
        <v>1555</v>
      </c>
      <c r="H20" s="38">
        <v>331</v>
      </c>
      <c r="I20" s="39">
        <v>3820</v>
      </c>
      <c r="J20" s="40">
        <v>4014</v>
      </c>
      <c r="K20" s="41">
        <f t="shared" si="0"/>
        <v>-4.8330842052815086</v>
      </c>
    </row>
    <row r="21" spans="1:11">
      <c r="A21" s="553" t="s">
        <v>120</v>
      </c>
      <c r="B21" s="38">
        <v>17</v>
      </c>
      <c r="C21" s="38">
        <v>64</v>
      </c>
      <c r="D21" s="38">
        <v>99</v>
      </c>
      <c r="E21" s="38">
        <v>184</v>
      </c>
      <c r="F21" s="38">
        <v>94</v>
      </c>
      <c r="G21" s="38">
        <v>628</v>
      </c>
      <c r="H21" s="38">
        <v>84</v>
      </c>
      <c r="I21" s="39">
        <v>1170</v>
      </c>
      <c r="J21" s="40">
        <v>1230</v>
      </c>
      <c r="K21" s="41">
        <f t="shared" si="0"/>
        <v>-4.8780487804878021</v>
      </c>
    </row>
    <row r="22" spans="1:11">
      <c r="A22" s="553" t="s">
        <v>121</v>
      </c>
      <c r="B22" s="38">
        <v>17</v>
      </c>
      <c r="C22" s="38">
        <v>12</v>
      </c>
      <c r="D22" s="38">
        <v>57</v>
      </c>
      <c r="E22" s="38">
        <v>52</v>
      </c>
      <c r="F22" s="38">
        <v>46</v>
      </c>
      <c r="G22" s="38">
        <v>201</v>
      </c>
      <c r="H22" s="38">
        <v>37</v>
      </c>
      <c r="I22" s="39">
        <v>422</v>
      </c>
      <c r="J22" s="40">
        <v>474</v>
      </c>
      <c r="K22" s="41">
        <f t="shared" si="0"/>
        <v>-10.970464135021103</v>
      </c>
    </row>
    <row r="23" spans="1:11">
      <c r="A23" s="553" t="s">
        <v>122</v>
      </c>
      <c r="B23" s="38">
        <v>13</v>
      </c>
      <c r="C23" s="38">
        <v>34</v>
      </c>
      <c r="D23" s="38">
        <v>90</v>
      </c>
      <c r="E23" s="38">
        <v>215</v>
      </c>
      <c r="F23" s="38">
        <v>250</v>
      </c>
      <c r="G23" s="38">
        <v>490</v>
      </c>
      <c r="H23" s="38">
        <v>74</v>
      </c>
      <c r="I23" s="39">
        <v>1166</v>
      </c>
      <c r="J23" s="40">
        <v>1349</v>
      </c>
      <c r="K23" s="41">
        <f t="shared" si="0"/>
        <v>-13.565604151223127</v>
      </c>
    </row>
    <row r="24" spans="1:11">
      <c r="A24" s="553" t="s">
        <v>123</v>
      </c>
      <c r="B24" s="38">
        <v>227</v>
      </c>
      <c r="C24" s="38">
        <v>860</v>
      </c>
      <c r="D24" s="38">
        <v>1625</v>
      </c>
      <c r="E24" s="38">
        <v>3527</v>
      </c>
      <c r="F24" s="38">
        <v>2319</v>
      </c>
      <c r="G24" s="38">
        <v>9665</v>
      </c>
      <c r="H24" s="38">
        <v>1983</v>
      </c>
      <c r="I24" s="39">
        <v>20206</v>
      </c>
      <c r="J24" s="40">
        <v>20889</v>
      </c>
      <c r="K24" s="41">
        <f t="shared" si="0"/>
        <v>-3.2696634592369236</v>
      </c>
    </row>
    <row r="25" spans="1:11">
      <c r="A25" s="553" t="s">
        <v>124</v>
      </c>
      <c r="B25" s="38">
        <v>23</v>
      </c>
      <c r="C25" s="38">
        <v>56</v>
      </c>
      <c r="D25" s="38">
        <v>156</v>
      </c>
      <c r="E25" s="38">
        <v>226</v>
      </c>
      <c r="F25" s="38">
        <v>218</v>
      </c>
      <c r="G25" s="38">
        <v>679</v>
      </c>
      <c r="H25" s="38">
        <v>136</v>
      </c>
      <c r="I25" s="39">
        <v>1494</v>
      </c>
      <c r="J25" s="40">
        <v>1595</v>
      </c>
      <c r="K25" s="41">
        <f t="shared" si="0"/>
        <v>-6.3322884012539191</v>
      </c>
    </row>
    <row r="26" spans="1:11">
      <c r="A26" s="553" t="s">
        <v>125</v>
      </c>
      <c r="B26" s="38">
        <v>11</v>
      </c>
      <c r="C26" s="38">
        <v>10</v>
      </c>
      <c r="D26" s="38">
        <v>32</v>
      </c>
      <c r="E26" s="38">
        <v>89</v>
      </c>
      <c r="F26" s="38">
        <v>133</v>
      </c>
      <c r="G26" s="38">
        <v>202</v>
      </c>
      <c r="H26" s="38">
        <v>53</v>
      </c>
      <c r="I26" s="39">
        <v>530</v>
      </c>
      <c r="J26" s="40">
        <v>643</v>
      </c>
      <c r="K26" s="41">
        <f t="shared" si="0"/>
        <v>-17.573872472783819</v>
      </c>
    </row>
    <row r="27" spans="1:11">
      <c r="A27" s="553" t="s">
        <v>713</v>
      </c>
      <c r="B27" s="38">
        <v>12</v>
      </c>
      <c r="C27" s="38">
        <v>32</v>
      </c>
      <c r="D27" s="38">
        <v>107</v>
      </c>
      <c r="E27" s="38">
        <v>98</v>
      </c>
      <c r="F27" s="38">
        <v>92</v>
      </c>
      <c r="G27" s="38">
        <v>370</v>
      </c>
      <c r="H27" s="38">
        <v>69</v>
      </c>
      <c r="I27" s="39">
        <v>780</v>
      </c>
      <c r="J27" s="40">
        <v>858</v>
      </c>
      <c r="K27" s="41">
        <f t="shared" si="0"/>
        <v>-9.0909090909090935</v>
      </c>
    </row>
    <row r="28" spans="1:11">
      <c r="A28" s="553" t="s">
        <v>126</v>
      </c>
      <c r="B28" s="38">
        <v>29</v>
      </c>
      <c r="C28" s="38">
        <v>12</v>
      </c>
      <c r="D28" s="38">
        <v>30</v>
      </c>
      <c r="E28" s="38">
        <v>37</v>
      </c>
      <c r="F28" s="38">
        <v>54</v>
      </c>
      <c r="G28" s="38">
        <v>225</v>
      </c>
      <c r="H28" s="38">
        <v>33</v>
      </c>
      <c r="I28" s="39">
        <v>420</v>
      </c>
      <c r="J28" s="40">
        <v>500</v>
      </c>
      <c r="K28" s="41">
        <f t="shared" si="0"/>
        <v>-16</v>
      </c>
    </row>
    <row r="29" spans="1:11">
      <c r="A29" s="553" t="s">
        <v>127</v>
      </c>
      <c r="B29" s="38">
        <v>40</v>
      </c>
      <c r="C29" s="38">
        <v>87</v>
      </c>
      <c r="D29" s="38">
        <v>290</v>
      </c>
      <c r="E29" s="38">
        <v>401</v>
      </c>
      <c r="F29" s="38">
        <v>248</v>
      </c>
      <c r="G29" s="38">
        <v>1023</v>
      </c>
      <c r="H29" s="38">
        <v>223</v>
      </c>
      <c r="I29" s="39">
        <v>2312</v>
      </c>
      <c r="J29" s="40">
        <v>2498</v>
      </c>
      <c r="K29" s="41">
        <f t="shared" si="0"/>
        <v>-7.4459567654123333</v>
      </c>
    </row>
    <row r="30" spans="1:11">
      <c r="A30" s="553" t="s">
        <v>714</v>
      </c>
      <c r="B30" s="38">
        <v>13</v>
      </c>
      <c r="C30" s="38">
        <v>4</v>
      </c>
      <c r="D30" s="38">
        <v>34</v>
      </c>
      <c r="E30" s="38">
        <v>26</v>
      </c>
      <c r="F30" s="38">
        <v>41</v>
      </c>
      <c r="G30" s="38">
        <v>131</v>
      </c>
      <c r="H30" s="38">
        <v>18</v>
      </c>
      <c r="I30" s="39">
        <v>267</v>
      </c>
      <c r="J30" s="40">
        <v>314</v>
      </c>
      <c r="K30" s="41">
        <f t="shared" si="0"/>
        <v>-14.968152866242036</v>
      </c>
    </row>
    <row r="31" spans="1:11">
      <c r="A31" s="553" t="s">
        <v>128</v>
      </c>
      <c r="B31" s="38">
        <v>24</v>
      </c>
      <c r="C31" s="38">
        <v>54</v>
      </c>
      <c r="D31" s="38">
        <v>80</v>
      </c>
      <c r="E31" s="38">
        <v>126</v>
      </c>
      <c r="F31" s="38">
        <v>68</v>
      </c>
      <c r="G31" s="38">
        <v>448</v>
      </c>
      <c r="H31" s="38">
        <v>78</v>
      </c>
      <c r="I31" s="39">
        <v>878</v>
      </c>
      <c r="J31" s="40">
        <v>892</v>
      </c>
      <c r="K31" s="41">
        <f t="shared" si="0"/>
        <v>-1.569506726457405</v>
      </c>
    </row>
    <row r="32" spans="1:11">
      <c r="A32" s="553" t="s">
        <v>715</v>
      </c>
      <c r="B32" s="38">
        <v>17</v>
      </c>
      <c r="C32" s="38">
        <v>36</v>
      </c>
      <c r="D32" s="38">
        <v>172</v>
      </c>
      <c r="E32" s="38">
        <v>134</v>
      </c>
      <c r="F32" s="38">
        <v>121</v>
      </c>
      <c r="G32" s="38">
        <v>386</v>
      </c>
      <c r="H32" s="38">
        <v>71</v>
      </c>
      <c r="I32" s="39">
        <v>937</v>
      </c>
      <c r="J32" s="40">
        <v>1065</v>
      </c>
      <c r="K32" s="41">
        <f t="shared" si="0"/>
        <v>-12.018779342723008</v>
      </c>
    </row>
    <row r="33" spans="1:24">
      <c r="A33" s="553" t="s">
        <v>716</v>
      </c>
      <c r="B33" s="43">
        <v>5</v>
      </c>
      <c r="C33" s="43">
        <v>5</v>
      </c>
      <c r="D33" s="43">
        <v>5</v>
      </c>
      <c r="E33" s="43">
        <v>24</v>
      </c>
      <c r="F33" s="43">
        <v>30</v>
      </c>
      <c r="G33" s="43">
        <v>54</v>
      </c>
      <c r="H33" s="43">
        <v>8</v>
      </c>
      <c r="I33" s="44">
        <v>131</v>
      </c>
      <c r="J33" s="40">
        <v>142</v>
      </c>
      <c r="K33" s="41">
        <f t="shared" si="0"/>
        <v>-7.7464788732394396</v>
      </c>
      <c r="L33" s="465"/>
    </row>
    <row r="34" spans="1:24">
      <c r="A34" s="552"/>
      <c r="B34" s="43"/>
      <c r="C34" s="43"/>
      <c r="D34" s="43"/>
      <c r="E34" s="43"/>
      <c r="F34" s="43"/>
      <c r="G34" s="43"/>
      <c r="H34" s="43"/>
      <c r="I34" s="43"/>
      <c r="J34" s="40"/>
      <c r="K34" s="41"/>
      <c r="L34" s="465"/>
    </row>
    <row r="35" spans="1:24">
      <c r="A35" s="45" t="s">
        <v>129</v>
      </c>
      <c r="B35" s="46">
        <v>1323</v>
      </c>
      <c r="C35" s="46">
        <v>3168</v>
      </c>
      <c r="D35" s="46">
        <v>7245</v>
      </c>
      <c r="E35" s="46">
        <v>13310</v>
      </c>
      <c r="F35" s="46">
        <v>12020</v>
      </c>
      <c r="G35" s="46">
        <v>35779</v>
      </c>
      <c r="H35" s="46">
        <v>6938</v>
      </c>
      <c r="I35" s="46">
        <v>79783</v>
      </c>
      <c r="J35" s="47">
        <v>87649</v>
      </c>
      <c r="K35" s="48">
        <f>I35*100/J35-100</f>
        <v>-8.9744321098928737</v>
      </c>
      <c r="M35" s="324"/>
      <c r="N35" s="324"/>
      <c r="O35" s="324"/>
      <c r="P35" s="324"/>
      <c r="Q35" s="324"/>
      <c r="R35" s="6"/>
      <c r="S35" s="324"/>
      <c r="T35" s="6"/>
      <c r="U35" s="324"/>
      <c r="V35" s="6"/>
      <c r="W35" s="324"/>
      <c r="X35" s="324"/>
    </row>
    <row r="36" spans="1:24">
      <c r="A36" s="49"/>
      <c r="B36" s="326"/>
      <c r="C36" s="326"/>
      <c r="D36" s="326"/>
      <c r="E36" s="326"/>
      <c r="F36" s="326"/>
      <c r="G36" s="326"/>
      <c r="H36" s="326"/>
      <c r="I36" s="326"/>
      <c r="J36" s="50"/>
      <c r="K36" s="51"/>
      <c r="M36" s="431"/>
      <c r="N36" s="431"/>
      <c r="O36" s="431"/>
      <c r="P36" s="431"/>
      <c r="Q36" s="431"/>
      <c r="R36" s="6"/>
      <c r="S36" s="431"/>
      <c r="T36" s="6"/>
      <c r="U36" s="431"/>
      <c r="V36" s="6"/>
      <c r="W36" s="431"/>
      <c r="X36" s="431"/>
    </row>
    <row r="37" spans="1:24">
      <c r="M37" s="431"/>
      <c r="N37" s="431"/>
      <c r="O37" s="551"/>
      <c r="P37" s="431"/>
      <c r="Q37" s="431"/>
      <c r="R37" s="431"/>
      <c r="S37" s="431"/>
      <c r="T37" s="431"/>
      <c r="U37" s="431"/>
      <c r="V37" s="431"/>
      <c r="W37" s="431"/>
      <c r="X37" s="431"/>
    </row>
    <row r="38" spans="1:24">
      <c r="C38" s="33"/>
      <c r="D38" s="33"/>
      <c r="E38" s="33"/>
      <c r="F38" s="33"/>
      <c r="G38" s="33"/>
      <c r="H38" s="33"/>
      <c r="I38" s="33"/>
      <c r="J38" s="33"/>
      <c r="K38" s="33"/>
      <c r="M38" s="549"/>
      <c r="N38" s="431"/>
      <c r="O38" s="551"/>
      <c r="P38" s="6"/>
      <c r="Q38" s="431"/>
      <c r="R38" s="6"/>
      <c r="S38" s="431"/>
      <c r="T38" s="6"/>
      <c r="U38" s="431"/>
      <c r="V38" s="6"/>
      <c r="W38" s="431"/>
      <c r="X38" s="431"/>
    </row>
    <row r="39" spans="1:24">
      <c r="C39" s="33"/>
      <c r="D39" s="33"/>
      <c r="E39" s="33"/>
      <c r="F39" s="33"/>
      <c r="G39" s="33"/>
      <c r="H39" s="33"/>
      <c r="I39" s="33"/>
      <c r="J39" s="33"/>
      <c r="K39" s="33"/>
      <c r="L39" s="324"/>
      <c r="M39" s="549"/>
      <c r="N39" s="431"/>
      <c r="O39" s="551"/>
      <c r="P39" s="6"/>
      <c r="Q39" s="431"/>
      <c r="R39" s="6"/>
      <c r="S39" s="431"/>
      <c r="T39" s="6"/>
      <c r="U39" s="431"/>
      <c r="V39" s="6"/>
      <c r="W39" s="431"/>
      <c r="X39" s="431"/>
    </row>
    <row r="40" spans="1:24">
      <c r="A40" s="8" t="s">
        <v>727</v>
      </c>
      <c r="B40" s="8"/>
      <c r="J40" s="33"/>
      <c r="K40" s="324"/>
      <c r="L40" s="324"/>
      <c r="M40" s="549"/>
      <c r="N40" s="431"/>
      <c r="O40" s="551"/>
      <c r="P40" s="431"/>
      <c r="Q40" s="431"/>
      <c r="R40" s="431"/>
      <c r="S40" s="431"/>
      <c r="T40" s="6"/>
      <c r="U40" s="431"/>
      <c r="V40" s="6"/>
      <c r="W40" s="431"/>
      <c r="X40" s="431"/>
    </row>
    <row r="41" spans="1:24">
      <c r="A41" s="8" t="s">
        <v>41</v>
      </c>
      <c r="B41" s="8"/>
      <c r="J41" s="33"/>
      <c r="K41" s="324"/>
      <c r="L41" s="324"/>
      <c r="M41" s="549"/>
      <c r="N41" s="431"/>
      <c r="O41" s="551"/>
      <c r="P41" s="431"/>
      <c r="Q41" s="431"/>
      <c r="R41" s="431"/>
      <c r="S41" s="431"/>
      <c r="T41" s="6"/>
      <c r="U41" s="431"/>
      <c r="V41" s="6"/>
      <c r="W41" s="431"/>
      <c r="X41" s="431"/>
    </row>
    <row r="42" spans="1:24">
      <c r="J42" s="33"/>
      <c r="K42" s="324"/>
      <c r="L42" s="324"/>
      <c r="M42" s="549"/>
      <c r="N42" s="6"/>
      <c r="O42" s="551"/>
      <c r="P42" s="6"/>
      <c r="Q42" s="431"/>
      <c r="R42" s="6"/>
      <c r="S42" s="431"/>
      <c r="T42" s="6"/>
      <c r="U42" s="431"/>
      <c r="V42" s="6"/>
      <c r="W42" s="431"/>
      <c r="X42" s="431"/>
    </row>
    <row r="43" spans="1:24">
      <c r="J43" s="33"/>
      <c r="K43" s="324"/>
      <c r="L43" s="324"/>
      <c r="M43" s="549"/>
      <c r="N43" s="431"/>
      <c r="O43" s="551"/>
      <c r="P43" s="431"/>
      <c r="Q43" s="431"/>
      <c r="R43" s="431"/>
      <c r="S43" s="431"/>
      <c r="T43" s="431"/>
      <c r="U43" s="431"/>
      <c r="V43" s="431"/>
      <c r="W43" s="431"/>
      <c r="X43" s="431"/>
    </row>
    <row r="44" spans="1:24">
      <c r="J44" s="33"/>
      <c r="K44" s="324"/>
      <c r="L44" s="324"/>
      <c r="M44" s="549"/>
      <c r="N44" s="431"/>
      <c r="O44" s="551"/>
      <c r="P44" s="431"/>
      <c r="Q44" s="431"/>
      <c r="R44" s="6"/>
      <c r="S44" s="431"/>
      <c r="T44" s="6"/>
      <c r="U44" s="431"/>
      <c r="V44" s="431"/>
      <c r="W44" s="431"/>
      <c r="X44" s="431"/>
    </row>
    <row r="45" spans="1:24">
      <c r="J45" s="33"/>
      <c r="K45" s="324"/>
      <c r="L45" s="324"/>
      <c r="M45" s="549"/>
      <c r="N45" s="431"/>
      <c r="O45" s="551"/>
      <c r="P45" s="431"/>
      <c r="Q45" s="431"/>
      <c r="R45" s="431"/>
      <c r="S45" s="431"/>
      <c r="T45" s="6"/>
      <c r="U45" s="431"/>
      <c r="V45" s="431"/>
      <c r="W45" s="431"/>
      <c r="X45" s="431"/>
    </row>
    <row r="46" spans="1:24">
      <c r="J46" s="33"/>
      <c r="K46" s="324"/>
      <c r="L46" s="324"/>
      <c r="M46" s="549"/>
      <c r="N46" s="431"/>
      <c r="O46" s="551"/>
      <c r="P46" s="6"/>
      <c r="Q46" s="431"/>
      <c r="R46" s="6"/>
      <c r="S46" s="431"/>
      <c r="T46" s="6"/>
      <c r="U46" s="431"/>
      <c r="V46" s="6"/>
      <c r="W46" s="431"/>
      <c r="X46" s="431"/>
    </row>
    <row r="47" spans="1:24">
      <c r="J47" s="33"/>
      <c r="K47" s="324"/>
      <c r="L47" s="324"/>
      <c r="M47" s="549"/>
      <c r="N47" s="431"/>
      <c r="O47" s="551"/>
      <c r="P47" s="431"/>
      <c r="Q47" s="431"/>
      <c r="R47" s="6"/>
      <c r="S47" s="431"/>
      <c r="T47" s="6"/>
      <c r="U47" s="431"/>
      <c r="V47" s="6"/>
      <c r="W47" s="431"/>
      <c r="X47" s="431"/>
    </row>
    <row r="48" spans="1:24">
      <c r="J48" s="33"/>
      <c r="K48" s="324"/>
      <c r="L48" s="324"/>
      <c r="M48" s="549"/>
      <c r="N48" s="431"/>
      <c r="O48" s="551"/>
      <c r="P48" s="431"/>
      <c r="Q48" s="431"/>
      <c r="R48" s="431"/>
      <c r="S48" s="431"/>
      <c r="T48" s="6"/>
      <c r="U48" s="431"/>
      <c r="V48" s="6"/>
      <c r="W48" s="431"/>
      <c r="X48" s="431"/>
    </row>
    <row r="49" spans="10:24">
      <c r="J49" s="33"/>
      <c r="K49" s="324"/>
      <c r="L49" s="324"/>
      <c r="M49" s="549"/>
      <c r="N49" s="431"/>
      <c r="O49" s="551"/>
      <c r="P49" s="431"/>
      <c r="Q49" s="431"/>
      <c r="R49" s="431"/>
      <c r="S49" s="431"/>
      <c r="T49" s="6"/>
      <c r="U49" s="431"/>
      <c r="V49" s="6"/>
      <c r="W49" s="431"/>
      <c r="X49" s="431"/>
    </row>
    <row r="50" spans="10:24">
      <c r="J50" s="33"/>
      <c r="K50" s="324"/>
      <c r="L50" s="324"/>
      <c r="M50" s="549"/>
      <c r="N50" s="6"/>
      <c r="O50" s="551"/>
      <c r="P50" s="6"/>
      <c r="Q50" s="431"/>
      <c r="R50" s="6"/>
      <c r="S50" s="431"/>
      <c r="T50" s="6"/>
      <c r="U50" s="431"/>
      <c r="V50" s="6"/>
      <c r="W50" s="431"/>
      <c r="X50" s="431"/>
    </row>
    <row r="51" spans="10:24">
      <c r="J51" s="33"/>
      <c r="K51" s="324"/>
      <c r="L51" s="324"/>
      <c r="M51" s="549"/>
      <c r="N51" s="431"/>
      <c r="O51" s="551"/>
      <c r="P51" s="6"/>
      <c r="Q51" s="6"/>
      <c r="R51" s="6"/>
      <c r="S51" s="431"/>
      <c r="T51" s="6"/>
      <c r="U51" s="6"/>
      <c r="V51" s="6"/>
      <c r="W51" s="431"/>
      <c r="X51" s="431"/>
    </row>
    <row r="52" spans="10:24">
      <c r="J52" s="33"/>
      <c r="K52" s="324"/>
      <c r="L52" s="324"/>
      <c r="M52" s="549"/>
      <c r="N52" s="431"/>
      <c r="O52" s="551"/>
      <c r="P52" s="6"/>
      <c r="Q52" s="6"/>
      <c r="R52" s="6"/>
      <c r="S52" s="431"/>
      <c r="T52" s="6"/>
      <c r="U52" s="6"/>
      <c r="V52" s="6"/>
      <c r="W52" s="431"/>
      <c r="X52" s="431"/>
    </row>
    <row r="53" spans="10:24">
      <c r="J53" s="33"/>
      <c r="K53" s="324"/>
      <c r="L53" s="324"/>
      <c r="M53" s="549"/>
      <c r="N53" s="431"/>
      <c r="O53" s="551"/>
      <c r="P53" s="6"/>
      <c r="Q53" s="431"/>
      <c r="R53" s="6"/>
      <c r="S53" s="431"/>
      <c r="T53" s="6"/>
      <c r="U53" s="431"/>
      <c r="V53" s="6"/>
      <c r="W53" s="431"/>
      <c r="X53" s="431"/>
    </row>
    <row r="54" spans="10:24">
      <c r="J54" s="33"/>
      <c r="K54" s="324"/>
      <c r="L54" s="324"/>
      <c r="M54" s="549"/>
      <c r="N54" s="431"/>
      <c r="O54" s="551"/>
      <c r="P54" s="431"/>
      <c r="Q54" s="431"/>
      <c r="R54" s="431"/>
      <c r="S54" s="431"/>
      <c r="T54" s="6"/>
      <c r="U54" s="431"/>
      <c r="V54" s="6"/>
      <c r="W54" s="431"/>
      <c r="X54" s="431"/>
    </row>
    <row r="55" spans="10:24">
      <c r="J55" s="33"/>
      <c r="K55" s="324"/>
      <c r="L55" s="324"/>
      <c r="M55" s="549"/>
      <c r="N55" s="6"/>
      <c r="O55" s="551"/>
      <c r="P55" s="6"/>
      <c r="Q55" s="431"/>
      <c r="R55" s="6"/>
      <c r="S55" s="6"/>
      <c r="T55" s="6"/>
      <c r="U55" s="431"/>
      <c r="V55" s="6"/>
      <c r="W55" s="431"/>
      <c r="X55" s="431"/>
    </row>
    <row r="56" spans="10:24">
      <c r="J56" s="33"/>
      <c r="K56" s="324"/>
      <c r="L56" s="324"/>
      <c r="M56" s="549"/>
      <c r="N56" s="431"/>
      <c r="O56" s="551"/>
      <c r="P56" s="431"/>
      <c r="Q56" s="431"/>
      <c r="R56" s="431"/>
      <c r="S56" s="431"/>
      <c r="T56" s="6"/>
      <c r="U56" s="431"/>
      <c r="V56" s="6"/>
      <c r="W56" s="431"/>
      <c r="X56" s="431"/>
    </row>
    <row r="57" spans="10:24">
      <c r="J57" s="33"/>
      <c r="K57" s="324"/>
      <c r="L57" s="324"/>
      <c r="M57" s="549"/>
      <c r="N57" s="6"/>
      <c r="O57" s="551"/>
      <c r="P57" s="431"/>
      <c r="Q57" s="431"/>
      <c r="R57" s="6"/>
      <c r="S57" s="431"/>
      <c r="T57" s="6"/>
      <c r="U57" s="431"/>
      <c r="V57" s="6"/>
      <c r="W57" s="431"/>
      <c r="X57" s="431"/>
    </row>
    <row r="58" spans="10:24">
      <c r="J58" s="33"/>
      <c r="K58" s="324"/>
      <c r="L58" s="324"/>
      <c r="M58" s="549"/>
      <c r="N58" s="431"/>
      <c r="O58" s="551"/>
      <c r="P58" s="431"/>
      <c r="Q58" s="431"/>
      <c r="R58" s="431"/>
      <c r="S58" s="431"/>
      <c r="T58" s="6"/>
      <c r="U58" s="431"/>
      <c r="V58" s="6"/>
      <c r="W58" s="431"/>
      <c r="X58" s="431"/>
    </row>
    <row r="59" spans="10:24">
      <c r="J59" s="33"/>
      <c r="K59" s="324"/>
      <c r="L59" s="324"/>
      <c r="M59" s="549"/>
      <c r="N59" s="431"/>
      <c r="O59" s="551"/>
      <c r="P59" s="431"/>
      <c r="Q59" s="431"/>
      <c r="R59" s="6"/>
      <c r="S59" s="431"/>
      <c r="T59" s="6"/>
      <c r="U59" s="431"/>
      <c r="V59" s="6"/>
      <c r="W59" s="431"/>
      <c r="X59" s="431"/>
    </row>
    <row r="60" spans="10:24">
      <c r="J60" s="33"/>
      <c r="K60" s="324"/>
      <c r="L60" s="324"/>
      <c r="M60" s="549"/>
      <c r="N60" s="431"/>
      <c r="O60" s="551"/>
      <c r="P60" s="6"/>
      <c r="Q60" s="6"/>
      <c r="R60" s="6"/>
      <c r="S60" s="6"/>
      <c r="T60" s="6"/>
      <c r="U60" s="6"/>
      <c r="V60" s="6"/>
      <c r="W60" s="431"/>
      <c r="X60" s="431"/>
    </row>
    <row r="61" spans="10:24">
      <c r="J61" s="33"/>
      <c r="K61" s="324"/>
      <c r="L61" s="324"/>
      <c r="M61" s="549"/>
      <c r="N61" s="431"/>
      <c r="O61" s="551"/>
      <c r="P61" s="6"/>
      <c r="Q61" s="6"/>
      <c r="R61" s="6"/>
      <c r="S61" s="431"/>
      <c r="T61" s="6"/>
      <c r="U61" s="6"/>
      <c r="V61" s="6"/>
      <c r="W61" s="431"/>
      <c r="X61" s="431"/>
    </row>
    <row r="62" spans="10:24">
      <c r="J62" s="33"/>
      <c r="K62" s="324"/>
      <c r="L62" s="324"/>
      <c r="M62" s="549"/>
      <c r="N62" s="431"/>
      <c r="O62" s="551"/>
      <c r="P62" s="431"/>
      <c r="Q62" s="431"/>
      <c r="R62" s="431"/>
      <c r="S62" s="431"/>
      <c r="T62" s="431"/>
      <c r="U62" s="431"/>
      <c r="V62" s="6"/>
      <c r="W62" s="431"/>
      <c r="X62" s="431"/>
    </row>
    <row r="63" spans="10:24">
      <c r="J63" s="33"/>
      <c r="K63" s="324"/>
      <c r="L63" s="324"/>
      <c r="M63" s="549"/>
      <c r="N63" s="431"/>
      <c r="O63" s="551"/>
      <c r="P63" s="431"/>
      <c r="Q63" s="431"/>
      <c r="R63" s="431"/>
      <c r="S63" s="431"/>
      <c r="T63" s="6"/>
      <c r="U63" s="431"/>
      <c r="V63" s="6"/>
      <c r="W63" s="431"/>
      <c r="X63" s="431"/>
    </row>
    <row r="64" spans="10:24">
      <c r="J64" s="33"/>
      <c r="K64" s="324"/>
      <c r="L64" s="324"/>
      <c r="M64" s="549"/>
      <c r="N64" s="6"/>
      <c r="O64" s="551"/>
      <c r="P64" s="6"/>
      <c r="Q64" s="6"/>
      <c r="R64" s="6"/>
      <c r="S64" s="6"/>
      <c r="T64" s="6"/>
      <c r="U64" s="431"/>
      <c r="V64" s="6"/>
      <c r="W64" s="431"/>
      <c r="X64" s="431"/>
    </row>
    <row r="65" spans="10:24">
      <c r="J65" s="33"/>
      <c r="K65" s="324"/>
      <c r="L65" s="324"/>
      <c r="M65" s="549"/>
      <c r="N65" s="431"/>
      <c r="O65" s="551"/>
      <c r="P65" s="431"/>
      <c r="Q65" s="431"/>
      <c r="R65" s="431"/>
      <c r="S65" s="431"/>
      <c r="T65" s="6"/>
      <c r="U65" s="431"/>
      <c r="V65" s="431"/>
      <c r="W65" s="431"/>
      <c r="X65" s="431"/>
    </row>
    <row r="66" spans="10:24">
      <c r="J66" s="33"/>
      <c r="K66" s="324"/>
      <c r="L66" s="324"/>
      <c r="M66" s="549"/>
      <c r="N66" s="431"/>
      <c r="O66" s="551"/>
      <c r="P66" s="431"/>
      <c r="Q66" s="6"/>
      <c r="R66" s="6"/>
      <c r="S66" s="6"/>
      <c r="T66" s="6"/>
      <c r="U66" s="6"/>
      <c r="V66" s="6"/>
      <c r="W66" s="6"/>
      <c r="X66" s="6"/>
    </row>
    <row r="67" spans="10:24" s="431" customFormat="1">
      <c r="J67" s="33"/>
      <c r="M67" s="549"/>
      <c r="O67" s="551"/>
      <c r="Q67" s="6"/>
      <c r="R67" s="6"/>
      <c r="S67" s="6"/>
      <c r="T67" s="6"/>
      <c r="U67" s="6"/>
      <c r="V67" s="6"/>
      <c r="W67" s="6"/>
      <c r="X67" s="6"/>
    </row>
    <row r="68" spans="10:24">
      <c r="J68" s="33"/>
      <c r="K68" s="324"/>
      <c r="L68" s="324"/>
      <c r="M68" s="549"/>
      <c r="N68" s="431"/>
      <c r="O68" s="6"/>
      <c r="P68" s="6"/>
      <c r="Q68" s="6"/>
      <c r="R68" s="6"/>
      <c r="S68" s="6"/>
      <c r="T68" s="6"/>
      <c r="U68" s="6"/>
      <c r="V68" s="6"/>
    </row>
    <row r="69" spans="10:24">
      <c r="J69" s="33"/>
      <c r="K69" s="324"/>
      <c r="L69" s="324"/>
      <c r="M69" s="324"/>
      <c r="N69" s="324"/>
      <c r="O69" s="324"/>
      <c r="P69" s="324"/>
      <c r="Q69" s="324"/>
      <c r="R69" s="324"/>
      <c r="S69" s="324"/>
      <c r="T69" s="6"/>
      <c r="U69" s="324"/>
      <c r="V69" s="324"/>
    </row>
    <row r="70" spans="10:24">
      <c r="J70" s="42"/>
      <c r="K70" s="324"/>
      <c r="L70" s="324"/>
      <c r="M70" s="324"/>
      <c r="N70" s="324"/>
      <c r="O70" s="324"/>
      <c r="P70" s="324"/>
      <c r="Q70" s="324"/>
      <c r="R70" s="324"/>
      <c r="S70" s="324"/>
      <c r="T70" s="324"/>
      <c r="U70" s="324"/>
      <c r="V70" s="324"/>
    </row>
    <row r="71" spans="10:24">
      <c r="K71" s="324"/>
      <c r="L71" s="324"/>
      <c r="M71" s="6"/>
      <c r="N71" s="6"/>
      <c r="O71" s="6"/>
      <c r="P71" s="6"/>
      <c r="Q71" s="6"/>
      <c r="R71" s="6"/>
      <c r="S71" s="6"/>
      <c r="T71" s="6"/>
    </row>
    <row r="72" spans="10:24">
      <c r="K72" s="324"/>
      <c r="L72" s="324"/>
      <c r="M72" s="324"/>
      <c r="N72" s="324"/>
      <c r="O72" s="324"/>
      <c r="P72" s="6"/>
      <c r="Q72" s="324"/>
      <c r="R72" s="6"/>
      <c r="S72" s="324"/>
      <c r="T72" s="6"/>
      <c r="U72" s="324"/>
      <c r="V72" s="324"/>
    </row>
    <row r="73" spans="10:24">
      <c r="K73" s="324"/>
      <c r="L73" s="324"/>
      <c r="M73" s="324"/>
      <c r="N73" s="324"/>
      <c r="O73" s="324"/>
      <c r="P73" s="324"/>
      <c r="Q73" s="324"/>
      <c r="R73" s="324"/>
      <c r="S73" s="324"/>
      <c r="T73" s="324"/>
      <c r="U73" s="324"/>
      <c r="V73" s="324"/>
    </row>
    <row r="74" spans="10:24">
      <c r="K74" s="324"/>
      <c r="L74" s="324"/>
      <c r="M74" s="324"/>
      <c r="N74" s="324"/>
      <c r="O74" s="324"/>
      <c r="P74" s="324"/>
      <c r="Q74" s="324"/>
      <c r="R74" s="324"/>
      <c r="S74" s="324"/>
      <c r="T74" s="324"/>
      <c r="U74" s="324"/>
      <c r="V74" s="324"/>
    </row>
    <row r="75" spans="10:24">
      <c r="K75" s="324"/>
      <c r="L75" s="324"/>
      <c r="M75" s="324"/>
      <c r="N75" s="6"/>
      <c r="O75" s="324"/>
      <c r="P75" s="6"/>
      <c r="Q75" s="324"/>
      <c r="R75" s="6"/>
      <c r="S75" s="324"/>
      <c r="T75" s="6"/>
      <c r="U75" s="324"/>
      <c r="V75" s="324"/>
    </row>
    <row r="76" spans="10:24">
      <c r="K76" s="324"/>
      <c r="L76" s="324"/>
      <c r="M76" s="324"/>
      <c r="N76" s="324"/>
      <c r="O76" s="324"/>
      <c r="P76" s="324"/>
      <c r="Q76" s="324"/>
      <c r="R76" s="324"/>
      <c r="S76" s="324"/>
      <c r="T76" s="324"/>
      <c r="U76" s="324"/>
      <c r="V76" s="324"/>
    </row>
    <row r="77" spans="10:24">
      <c r="K77" s="324"/>
      <c r="L77" s="324"/>
      <c r="M77" s="324"/>
      <c r="N77" s="324"/>
      <c r="O77" s="324"/>
      <c r="P77" s="324"/>
      <c r="Q77" s="324"/>
      <c r="R77" s="6"/>
      <c r="S77" s="324"/>
      <c r="T77" s="6"/>
      <c r="U77" s="324"/>
      <c r="V77" s="324"/>
    </row>
    <row r="78" spans="10:24">
      <c r="K78" s="324"/>
      <c r="L78" s="324"/>
      <c r="M78" s="324"/>
      <c r="N78" s="324"/>
      <c r="O78" s="324"/>
      <c r="P78" s="324"/>
      <c r="Q78" s="324"/>
      <c r="R78" s="324"/>
      <c r="S78" s="324"/>
      <c r="T78" s="6"/>
      <c r="U78" s="324"/>
      <c r="V78" s="324"/>
    </row>
    <row r="79" spans="10:24">
      <c r="K79" s="324"/>
      <c r="L79" s="324"/>
      <c r="M79" s="324"/>
      <c r="N79" s="324"/>
      <c r="O79" s="324"/>
      <c r="P79" s="324"/>
      <c r="Q79" s="324"/>
      <c r="R79" s="324"/>
      <c r="S79" s="324"/>
      <c r="T79" s="324"/>
      <c r="U79" s="324"/>
      <c r="V79" s="324"/>
    </row>
    <row r="80" spans="10:24">
      <c r="K80" s="324"/>
      <c r="L80" s="324"/>
      <c r="M80" s="324"/>
      <c r="N80" s="324"/>
      <c r="O80" s="324"/>
      <c r="P80" s="324"/>
      <c r="Q80" s="324"/>
      <c r="R80" s="324"/>
      <c r="S80" s="324"/>
      <c r="T80" s="324"/>
      <c r="U80" s="324"/>
      <c r="V80" s="324"/>
    </row>
    <row r="81" spans="11:22">
      <c r="K81" s="324"/>
      <c r="L81" s="324"/>
      <c r="M81" s="324"/>
      <c r="N81" s="324"/>
      <c r="O81" s="324"/>
      <c r="P81" s="324"/>
      <c r="Q81" s="324"/>
      <c r="R81" s="324"/>
      <c r="S81" s="324"/>
      <c r="T81" s="324"/>
      <c r="U81" s="324"/>
      <c r="V81" s="324"/>
    </row>
    <row r="82" spans="11:22">
      <c r="K82" s="324"/>
      <c r="L82" s="324"/>
      <c r="M82" s="324"/>
      <c r="N82" s="324"/>
      <c r="O82" s="324"/>
      <c r="P82" s="324"/>
      <c r="Q82" s="324"/>
      <c r="R82" s="324"/>
      <c r="S82" s="324"/>
      <c r="T82" s="324"/>
      <c r="U82" s="324"/>
      <c r="V82" s="324"/>
    </row>
    <row r="83" spans="11:22">
      <c r="K83" s="324"/>
      <c r="L83" s="324"/>
      <c r="M83" s="324"/>
      <c r="N83" s="324"/>
      <c r="O83" s="324"/>
      <c r="P83" s="6"/>
      <c r="Q83" s="324"/>
      <c r="R83" s="6"/>
      <c r="S83" s="324"/>
      <c r="T83" s="6"/>
      <c r="U83" s="324"/>
      <c r="V83" s="324"/>
    </row>
    <row r="84" spans="11:22">
      <c r="K84" s="324"/>
      <c r="L84" s="324"/>
      <c r="M84" s="324"/>
      <c r="N84" s="324"/>
      <c r="O84" s="324"/>
      <c r="P84" s="324"/>
      <c r="Q84" s="324"/>
      <c r="R84" s="324"/>
      <c r="S84" s="324"/>
      <c r="T84" s="6"/>
      <c r="U84" s="324"/>
      <c r="V84" s="324"/>
    </row>
    <row r="85" spans="11:22">
      <c r="K85" s="324"/>
      <c r="L85" s="324"/>
      <c r="M85" s="324"/>
      <c r="N85" s="324"/>
      <c r="O85" s="324"/>
      <c r="P85" s="324"/>
      <c r="Q85" s="324"/>
      <c r="R85" s="324"/>
      <c r="S85" s="324"/>
      <c r="T85" s="6"/>
      <c r="U85" s="324"/>
      <c r="V85" s="324"/>
    </row>
    <row r="86" spans="11:22">
      <c r="K86" s="324"/>
      <c r="L86" s="324"/>
      <c r="M86" s="324"/>
      <c r="N86" s="324"/>
      <c r="O86" s="324"/>
      <c r="P86" s="324"/>
      <c r="Q86" s="324"/>
      <c r="R86" s="324"/>
      <c r="S86" s="324"/>
      <c r="T86" s="6"/>
      <c r="U86" s="324"/>
      <c r="V86" s="324"/>
    </row>
    <row r="87" spans="11:22">
      <c r="K87" s="324"/>
      <c r="L87" s="324"/>
      <c r="M87" s="324"/>
      <c r="N87" s="324"/>
      <c r="O87" s="324"/>
      <c r="P87" s="324"/>
      <c r="Q87" s="324"/>
      <c r="R87" s="324"/>
      <c r="S87" s="324"/>
      <c r="T87" s="324"/>
      <c r="U87" s="324"/>
      <c r="V87" s="324"/>
    </row>
    <row r="88" spans="11:22">
      <c r="K88" s="324"/>
      <c r="L88" s="324"/>
      <c r="M88" s="324"/>
      <c r="N88" s="6"/>
      <c r="O88" s="6"/>
      <c r="P88" s="6"/>
      <c r="Q88" s="324"/>
      <c r="R88" s="6"/>
      <c r="S88" s="6"/>
      <c r="T88" s="6"/>
      <c r="U88" s="324"/>
      <c r="V88" s="324"/>
    </row>
    <row r="89" spans="11:22">
      <c r="K89" s="324"/>
      <c r="L89" s="324"/>
      <c r="M89" s="324"/>
      <c r="N89" s="324"/>
      <c r="O89" s="324"/>
      <c r="P89" s="324"/>
      <c r="Q89" s="324"/>
      <c r="R89" s="324"/>
      <c r="S89" s="324"/>
      <c r="T89" s="6"/>
      <c r="U89" s="324"/>
      <c r="V89" s="324"/>
    </row>
    <row r="90" spans="11:22">
      <c r="K90" s="324"/>
      <c r="L90" s="324"/>
      <c r="M90" s="324"/>
      <c r="N90" s="324"/>
      <c r="O90" s="324"/>
      <c r="P90" s="324"/>
      <c r="Q90" s="324"/>
      <c r="R90" s="6"/>
      <c r="S90" s="324"/>
      <c r="T90" s="6"/>
      <c r="U90" s="324"/>
      <c r="V90" s="324"/>
    </row>
    <row r="91" spans="11:22">
      <c r="K91" s="324"/>
      <c r="L91" s="324"/>
      <c r="M91" s="324"/>
      <c r="N91" s="324"/>
      <c r="O91" s="324"/>
      <c r="P91" s="324"/>
      <c r="Q91" s="324"/>
      <c r="R91" s="324"/>
      <c r="S91" s="324"/>
      <c r="T91" s="6"/>
      <c r="U91" s="324"/>
      <c r="V91" s="324"/>
    </row>
    <row r="92" spans="11:22">
      <c r="K92" s="324"/>
      <c r="L92" s="324"/>
      <c r="M92" s="324"/>
      <c r="N92" s="324"/>
      <c r="O92" s="324"/>
      <c r="P92" s="324"/>
      <c r="Q92" s="324"/>
      <c r="R92" s="6"/>
      <c r="S92" s="324"/>
      <c r="T92" s="6"/>
      <c r="U92" s="324"/>
      <c r="V92" s="324"/>
    </row>
    <row r="93" spans="11:22">
      <c r="K93" s="324"/>
      <c r="L93" s="324"/>
      <c r="M93" s="324"/>
      <c r="N93" s="324"/>
      <c r="O93" s="324"/>
      <c r="P93" s="324"/>
      <c r="Q93" s="324"/>
      <c r="R93" s="324"/>
      <c r="S93" s="324"/>
      <c r="T93" s="324"/>
      <c r="U93" s="324"/>
      <c r="V93" s="324"/>
    </row>
    <row r="94" spans="11:22">
      <c r="K94" s="324"/>
      <c r="L94" s="324"/>
      <c r="M94" s="324"/>
      <c r="N94" s="324"/>
      <c r="O94" s="324"/>
      <c r="P94" s="324"/>
      <c r="Q94" s="324"/>
      <c r="R94" s="6"/>
      <c r="S94" s="324"/>
      <c r="T94" s="6"/>
      <c r="U94" s="324"/>
      <c r="V94" s="324"/>
    </row>
    <row r="95" spans="11:22">
      <c r="K95" s="324"/>
      <c r="L95" s="324"/>
      <c r="M95" s="324"/>
      <c r="N95" s="324"/>
      <c r="O95" s="324"/>
      <c r="P95" s="324"/>
      <c r="Q95" s="324"/>
      <c r="R95" s="324"/>
      <c r="S95" s="324"/>
      <c r="T95" s="324"/>
      <c r="U95" s="324"/>
      <c r="V95" s="324"/>
    </row>
    <row r="96" spans="11:22">
      <c r="K96" s="324"/>
      <c r="L96" s="324"/>
      <c r="M96" s="324"/>
      <c r="N96" s="324"/>
      <c r="O96" s="324"/>
      <c r="P96" s="324"/>
      <c r="Q96" s="324"/>
      <c r="R96" s="324"/>
      <c r="S96" s="324"/>
      <c r="T96" s="6"/>
      <c r="U96" s="324"/>
      <c r="V96" s="324"/>
    </row>
    <row r="97" spans="11:22">
      <c r="K97" s="324"/>
      <c r="L97" s="324"/>
      <c r="M97" s="324"/>
      <c r="N97" s="6"/>
      <c r="O97" s="6"/>
      <c r="P97" s="6"/>
      <c r="Q97" s="324"/>
      <c r="R97" s="6"/>
      <c r="S97" s="6"/>
      <c r="T97" s="6"/>
      <c r="U97" s="324"/>
      <c r="V97" s="324"/>
    </row>
    <row r="98" spans="11:22">
      <c r="K98" s="324"/>
      <c r="L98" s="324"/>
      <c r="M98" s="324"/>
      <c r="N98" s="324"/>
      <c r="O98" s="324"/>
      <c r="P98" s="324"/>
      <c r="Q98" s="324"/>
      <c r="R98" s="324"/>
      <c r="S98" s="324"/>
      <c r="T98" s="6"/>
      <c r="U98" s="324"/>
      <c r="V98" s="324"/>
    </row>
    <row r="99" spans="11:22">
      <c r="K99" s="324"/>
      <c r="L99" s="324"/>
      <c r="M99" s="324"/>
      <c r="N99" s="324"/>
      <c r="O99" s="324"/>
      <c r="P99" s="324"/>
      <c r="Q99" s="324"/>
      <c r="R99" s="324"/>
      <c r="S99" s="324"/>
      <c r="T99" s="324"/>
      <c r="U99" s="324"/>
      <c r="V99" s="324"/>
    </row>
    <row r="100" spans="11:22">
      <c r="K100" s="324"/>
      <c r="L100" s="324"/>
      <c r="M100" s="324"/>
      <c r="N100" s="324"/>
      <c r="O100" s="324"/>
      <c r="P100" s="324"/>
      <c r="Q100" s="324"/>
      <c r="R100" s="6"/>
      <c r="S100" s="324"/>
      <c r="T100" s="6"/>
      <c r="U100" s="324"/>
      <c r="V100" s="324"/>
    </row>
    <row r="101" spans="11:22">
      <c r="K101" s="324"/>
      <c r="L101" s="324"/>
      <c r="M101" s="324"/>
      <c r="N101" s="324"/>
      <c r="O101" s="324"/>
      <c r="P101" s="324"/>
      <c r="Q101" s="324"/>
      <c r="R101" s="324"/>
      <c r="S101" s="324"/>
      <c r="T101" s="324"/>
      <c r="U101" s="324"/>
      <c r="V101" s="324"/>
    </row>
    <row r="102" spans="11:22">
      <c r="K102" s="324"/>
      <c r="L102" s="324"/>
      <c r="M102" s="324"/>
      <c r="N102" s="324"/>
      <c r="O102" s="324"/>
      <c r="P102" s="324"/>
      <c r="Q102" s="324"/>
      <c r="R102" s="324"/>
      <c r="S102" s="324"/>
      <c r="T102" s="324"/>
      <c r="U102" s="324"/>
      <c r="V102" s="324"/>
    </row>
    <row r="103" spans="11:22">
      <c r="K103" s="324"/>
      <c r="L103" s="324"/>
      <c r="M103" s="6"/>
      <c r="N103" s="6"/>
      <c r="O103" s="6"/>
      <c r="P103" s="6"/>
      <c r="Q103" s="6"/>
      <c r="R103" s="6"/>
      <c r="S103" s="6"/>
      <c r="T103" s="6"/>
      <c r="U103" s="6"/>
      <c r="V103" s="6"/>
    </row>
  </sheetData>
  <sheetProtection algorithmName="SHA-512" hashValue="zRX6DGygU/K9qrHWWBpogQr9q1WfWhUkefIIWtj+eveyJwMP1Zvno+ufuuJQNgh5MQ/NbT7R6Y7KEve5FhOwGA==" saltValue="9mB3yDyss0+LOA4xwSJHxA==" spinCount="100000" sheet="1" objects="1" scenarios="1"/>
  <mergeCells count="1">
    <mergeCell ref="A1:K1"/>
  </mergeCell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1</vt:i4>
      </vt:variant>
    </vt:vector>
  </HeadingPairs>
  <TitlesOfParts>
    <vt:vector size="30" baseType="lpstr">
      <vt:lpstr>ÍNDICE</vt:lpstr>
      <vt:lpstr>DEMOGRAFÍA_1</vt:lpstr>
      <vt:lpstr>DEMOGRAFÍA_2</vt:lpstr>
      <vt:lpstr>TURISMO_1</vt:lpstr>
      <vt:lpstr>TURISMO_2</vt:lpstr>
      <vt:lpstr>TURISMO_3</vt:lpstr>
      <vt:lpstr>CRUCEROS</vt:lpstr>
      <vt:lpstr>PARO_1</vt:lpstr>
      <vt:lpstr>PARO_2</vt:lpstr>
      <vt:lpstr>PARO_3</vt:lpstr>
      <vt:lpstr>PARO_4 </vt:lpstr>
      <vt:lpstr>PARO_5</vt:lpstr>
      <vt:lpstr>PARO_6</vt:lpstr>
      <vt:lpstr>PARO_7</vt:lpstr>
      <vt:lpstr>PARO_8</vt:lpstr>
      <vt:lpstr>ERTES</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Delia Hernández Pérez</dc:creator>
  <cp:lastModifiedBy>Carmen Delia Hernández Pérez</cp:lastModifiedBy>
  <cp:revision>0</cp:revision>
  <dcterms:created xsi:type="dcterms:W3CDTF">2023-09-08T12:18:42Z</dcterms:created>
  <dcterms:modified xsi:type="dcterms:W3CDTF">2023-09-08T12:18:42Z</dcterms:modified>
</cp:coreProperties>
</file>