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8.xml" ContentType="application/vnd.openxmlformats-officedocument.drawing+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6.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drawings/drawing18.xml" ContentType="application/vnd.openxmlformats-officedocument.drawing+xml"/>
  <Override PartName="/xl/charts/chart34.xml" ContentType="application/vnd.openxmlformats-officedocument.drawingml.chart+xml"/>
  <Override PartName="/xl/drawings/drawing19.xml" ContentType="application/vnd.openxmlformats-officedocument.drawing+xml"/>
  <Override PartName="/xl/charts/chart35.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36.xml" ContentType="application/vnd.openxmlformats-officedocument.drawingml.chart+xml"/>
  <Override PartName="/xl/drawings/drawing22.xml" ContentType="application/vnd.openxmlformats-officedocument.drawing+xml"/>
  <Override PartName="/xl/charts/chart37.xml" ContentType="application/vnd.openxmlformats-officedocument.drawingml.chart+xml"/>
  <Override PartName="/xl/drawings/drawing23.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26.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7950" yWindow="-30" windowWidth="11250" windowHeight="11760"/>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P20" i="39" l="1"/>
  <c r="H22" i="12" l="1"/>
  <c r="G22" i="12"/>
  <c r="D36" i="12"/>
  <c r="C36" i="12"/>
  <c r="B36" i="12"/>
  <c r="D31" i="12"/>
  <c r="D37" i="12" s="1"/>
  <c r="I12" i="12" s="1"/>
  <c r="C31" i="12"/>
  <c r="B31" i="12"/>
  <c r="B37" i="12" s="1"/>
  <c r="G20" i="12" s="1"/>
  <c r="D24" i="12"/>
  <c r="C24" i="12"/>
  <c r="B24" i="12"/>
  <c r="D19" i="12"/>
  <c r="D25" i="12" s="1"/>
  <c r="H12" i="12" s="1"/>
  <c r="C19" i="12"/>
  <c r="B19" i="12"/>
  <c r="B25" i="12" s="1"/>
  <c r="G19" i="12" s="1"/>
  <c r="D12" i="12"/>
  <c r="C12" i="12"/>
  <c r="B12" i="12"/>
  <c r="D7" i="12"/>
  <c r="D13" i="12" s="1"/>
  <c r="G12" i="12" s="1"/>
  <c r="C7" i="12"/>
  <c r="B7"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6" i="12"/>
  <c r="G7" i="12"/>
  <c r="G8" i="12"/>
  <c r="G9" i="12"/>
  <c r="G10" i="12"/>
  <c r="G11" i="12"/>
  <c r="G3" i="12"/>
  <c r="Q44" i="41"/>
  <c r="P45" i="41"/>
  <c r="P46" i="41"/>
  <c r="P47" i="41"/>
  <c r="P48" i="41"/>
  <c r="P49" i="41"/>
  <c r="P50" i="41"/>
  <c r="P51" i="41"/>
  <c r="P52" i="41"/>
  <c r="P53" i="41"/>
  <c r="P54" i="41"/>
  <c r="P55" i="41"/>
  <c r="P44" i="41"/>
  <c r="O45" i="41"/>
  <c r="O46" i="41"/>
  <c r="O47" i="41"/>
  <c r="O48" i="41"/>
  <c r="O49" i="41"/>
  <c r="O50" i="41"/>
  <c r="O51" i="41"/>
  <c r="O52" i="41"/>
  <c r="O53" i="41"/>
  <c r="O54" i="41"/>
  <c r="O55" i="41"/>
  <c r="O44" i="41"/>
  <c r="U15" i="6"/>
  <c r="P15" i="6"/>
  <c r="K15" i="6"/>
  <c r="F15" i="6"/>
  <c r="U5" i="40"/>
  <c r="U6" i="40"/>
  <c r="U7" i="40"/>
  <c r="U8" i="40"/>
  <c r="U9" i="40"/>
  <c r="U10" i="40"/>
  <c r="U11" i="40"/>
  <c r="U12" i="40"/>
  <c r="U13" i="40"/>
  <c r="U14" i="40"/>
  <c r="U15" i="40"/>
  <c r="U16" i="40"/>
  <c r="U17" i="40"/>
  <c r="U18" i="40"/>
  <c r="U19" i="40"/>
  <c r="U20" i="40"/>
  <c r="U21" i="40"/>
  <c r="U22" i="40"/>
  <c r="U23" i="40"/>
  <c r="U24" i="40"/>
  <c r="U25" i="40"/>
  <c r="U26" i="40"/>
  <c r="U27" i="40"/>
  <c r="U28" i="40"/>
  <c r="U29" i="40"/>
  <c r="U30" i="40"/>
  <c r="U31" i="40"/>
  <c r="U32" i="40"/>
  <c r="U33" i="40"/>
  <c r="U34" i="40"/>
  <c r="U35" i="40"/>
  <c r="U4" i="40"/>
  <c r="H6" i="12" l="1"/>
  <c r="C13" i="12"/>
  <c r="H18" i="12" s="1"/>
  <c r="C25" i="12"/>
  <c r="H19" i="12" s="1"/>
  <c r="C37" i="12"/>
  <c r="H20" i="12" s="1"/>
  <c r="B13" i="12"/>
  <c r="G18" i="12" s="1"/>
  <c r="I6" i="12"/>
  <c r="O31" i="39"/>
  <c r="N31" i="39"/>
  <c r="U14" i="6"/>
  <c r="P14" i="6"/>
  <c r="K14" i="6"/>
  <c r="F14" i="6"/>
  <c r="E77" i="43" l="1"/>
  <c r="E76" i="43"/>
  <c r="E75" i="43"/>
  <c r="E74" i="43"/>
  <c r="E73" i="43"/>
  <c r="E72" i="43"/>
  <c r="E71" i="43"/>
  <c r="E70" i="43"/>
  <c r="E69" i="43"/>
  <c r="E68" i="43"/>
  <c r="E67" i="43"/>
  <c r="E66" i="43"/>
  <c r="E65" i="43"/>
  <c r="E64" i="43"/>
  <c r="E63" i="43"/>
  <c r="E62" i="43"/>
  <c r="E61" i="43"/>
  <c r="E60" i="43"/>
  <c r="E59" i="43"/>
  <c r="E58" i="43"/>
  <c r="E57" i="43"/>
  <c r="E56" i="43"/>
  <c r="F5" i="42"/>
  <c r="E5" i="42"/>
  <c r="F4" i="42"/>
  <c r="E4" i="42"/>
  <c r="M31" i="39"/>
  <c r="O30" i="39"/>
  <c r="N30" i="39"/>
  <c r="M30" i="39"/>
  <c r="O29" i="39"/>
  <c r="N29" i="39"/>
  <c r="M29" i="39"/>
  <c r="O28" i="39"/>
  <c r="N28" i="39"/>
  <c r="M28" i="39"/>
  <c r="O27" i="39"/>
  <c r="N27" i="39"/>
  <c r="M27" i="39"/>
  <c r="O26" i="39"/>
  <c r="N26" i="39"/>
  <c r="M26" i="39"/>
  <c r="O25" i="39"/>
  <c r="N25" i="39"/>
  <c r="M25" i="39"/>
  <c r="O24" i="39"/>
  <c r="N24" i="39"/>
  <c r="M24" i="39"/>
  <c r="O23" i="39"/>
  <c r="N23" i="39"/>
  <c r="M23" i="39"/>
  <c r="O22" i="39"/>
  <c r="N22" i="39"/>
  <c r="M22" i="39"/>
  <c r="O21" i="39"/>
  <c r="N21" i="39"/>
  <c r="M21" i="39"/>
  <c r="M20" i="39"/>
  <c r="O20" i="39"/>
  <c r="C65" i="37"/>
  <c r="B65" i="37"/>
  <c r="P26" i="37"/>
  <c r="O26" i="37"/>
  <c r="E5" i="37"/>
  <c r="E6" i="37" s="1"/>
  <c r="E7" i="37" s="1"/>
  <c r="E8" i="37" s="1"/>
  <c r="E9" i="37" s="1"/>
  <c r="E10" i="37" s="1"/>
  <c r="E11" i="37" s="1"/>
  <c r="E12" i="37" s="1"/>
  <c r="E13" i="37" s="1"/>
  <c r="E14" i="37" s="1"/>
  <c r="E15" i="37" s="1"/>
  <c r="E16" i="37" s="1"/>
  <c r="E17" i="37" s="1"/>
  <c r="E18" i="37" s="1"/>
  <c r="E19" i="37" s="1"/>
  <c r="C5" i="37"/>
  <c r="C6" i="37" s="1"/>
  <c r="C7" i="37" s="1"/>
  <c r="C8" i="37" s="1"/>
  <c r="C9" i="37" s="1"/>
  <c r="C10" i="37" s="1"/>
  <c r="C11" i="37" s="1"/>
  <c r="C12" i="37" s="1"/>
  <c r="C13" i="37" s="1"/>
  <c r="C14" i="37" s="1"/>
  <c r="C15" i="37" s="1"/>
  <c r="C16" i="37" s="1"/>
  <c r="C17" i="37" s="1"/>
  <c r="C18" i="37" s="1"/>
  <c r="C19" i="37" s="1"/>
  <c r="H21" i="12"/>
  <c r="G21" i="12"/>
  <c r="D12" i="27"/>
  <c r="C12" i="27"/>
  <c r="B12" i="27"/>
  <c r="D7" i="27"/>
  <c r="C7" i="27"/>
  <c r="B7" i="27"/>
  <c r="B13" i="27" s="1"/>
  <c r="I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K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N55" i="41"/>
  <c r="N54" i="41"/>
  <c r="N53" i="41"/>
  <c r="N52" i="41"/>
  <c r="N51" i="41"/>
  <c r="N50" i="41"/>
  <c r="N49" i="41"/>
  <c r="N48" i="41"/>
  <c r="N47" i="41"/>
  <c r="N46" i="41"/>
  <c r="N45" i="41"/>
  <c r="N44" i="41"/>
  <c r="T15" i="6"/>
  <c r="O15" i="6"/>
  <c r="J15" i="6"/>
  <c r="E15" i="6"/>
  <c r="T14" i="6"/>
  <c r="O14" i="6"/>
  <c r="J14" i="6"/>
  <c r="E14" i="6"/>
  <c r="U13" i="6"/>
  <c r="T13" i="6"/>
  <c r="P13" i="6"/>
  <c r="O13" i="6"/>
  <c r="K13" i="6"/>
  <c r="J13" i="6"/>
  <c r="F13" i="6"/>
  <c r="E13" i="6"/>
  <c r="U12" i="6"/>
  <c r="T12" i="6"/>
  <c r="P12" i="6"/>
  <c r="O12" i="6"/>
  <c r="K12" i="6"/>
  <c r="J12" i="6"/>
  <c r="F12" i="6"/>
  <c r="E12" i="6"/>
  <c r="U11" i="6"/>
  <c r="T11" i="6"/>
  <c r="P11" i="6"/>
  <c r="O11" i="6"/>
  <c r="K11" i="6"/>
  <c r="J11" i="6"/>
  <c r="F11" i="6"/>
  <c r="E11" i="6"/>
  <c r="U10" i="6"/>
  <c r="T10" i="6"/>
  <c r="P10" i="6"/>
  <c r="O10" i="6"/>
  <c r="K10" i="6"/>
  <c r="J10" i="6"/>
  <c r="F10" i="6"/>
  <c r="E10" i="6"/>
  <c r="U6" i="6"/>
  <c r="T6" i="6"/>
  <c r="P6" i="6"/>
  <c r="O6" i="6"/>
  <c r="K6" i="6"/>
  <c r="J6" i="6"/>
  <c r="F6" i="6"/>
  <c r="E6" i="6"/>
  <c r="U5" i="6"/>
  <c r="T5" i="6"/>
  <c r="P5" i="6"/>
  <c r="O5" i="6"/>
  <c r="K5" i="6"/>
  <c r="J5" i="6"/>
  <c r="F5" i="6"/>
  <c r="E5" i="6"/>
  <c r="U4" i="6"/>
  <c r="T4" i="6"/>
  <c r="P4" i="6"/>
  <c r="O4" i="6"/>
  <c r="K4" i="6"/>
  <c r="J4" i="6"/>
  <c r="F4" i="6"/>
  <c r="E4" i="6"/>
  <c r="S35" i="40"/>
  <c r="Q35" i="40"/>
  <c r="O35" i="40"/>
  <c r="M35" i="40"/>
  <c r="K35" i="40"/>
  <c r="I35" i="40"/>
  <c r="G35" i="40"/>
  <c r="E35" i="40"/>
  <c r="C35" i="40"/>
  <c r="S34" i="40"/>
  <c r="Q34" i="40"/>
  <c r="O34" i="40"/>
  <c r="M34" i="40"/>
  <c r="K34" i="40"/>
  <c r="I34" i="40"/>
  <c r="G34" i="40"/>
  <c r="E34" i="40"/>
  <c r="C34" i="40"/>
  <c r="S33" i="40"/>
  <c r="Q33" i="40"/>
  <c r="O33" i="40"/>
  <c r="M33" i="40"/>
  <c r="K33" i="40"/>
  <c r="I33" i="40"/>
  <c r="G33" i="40"/>
  <c r="E33" i="40"/>
  <c r="C33" i="40"/>
  <c r="S32" i="40"/>
  <c r="Q32" i="40"/>
  <c r="O32" i="40"/>
  <c r="M32" i="40"/>
  <c r="K32" i="40"/>
  <c r="I32" i="40"/>
  <c r="G32" i="40"/>
  <c r="E32" i="40"/>
  <c r="C32" i="40"/>
  <c r="S31" i="40"/>
  <c r="Q31" i="40"/>
  <c r="O31" i="40"/>
  <c r="M31" i="40"/>
  <c r="K31" i="40"/>
  <c r="I31" i="40"/>
  <c r="G31" i="40"/>
  <c r="E31" i="40"/>
  <c r="C31" i="40"/>
  <c r="S30" i="40"/>
  <c r="Q30" i="40"/>
  <c r="O30" i="40"/>
  <c r="M30" i="40"/>
  <c r="K30" i="40"/>
  <c r="I30" i="40"/>
  <c r="G30" i="40"/>
  <c r="E30" i="40"/>
  <c r="C30" i="40"/>
  <c r="S29" i="40"/>
  <c r="Q29" i="40"/>
  <c r="O29" i="40"/>
  <c r="M29" i="40"/>
  <c r="K29" i="40"/>
  <c r="I29" i="40"/>
  <c r="G29" i="40"/>
  <c r="E29" i="40"/>
  <c r="C29" i="40"/>
  <c r="S28" i="40"/>
  <c r="Q28" i="40"/>
  <c r="O28" i="40"/>
  <c r="M28" i="40"/>
  <c r="K28" i="40"/>
  <c r="I28" i="40"/>
  <c r="G28" i="40"/>
  <c r="E28" i="40"/>
  <c r="C28" i="40"/>
  <c r="S27" i="40"/>
  <c r="Q27" i="40"/>
  <c r="O27" i="40"/>
  <c r="M27" i="40"/>
  <c r="K27" i="40"/>
  <c r="I27" i="40"/>
  <c r="G27" i="40"/>
  <c r="E27" i="40"/>
  <c r="C27" i="40"/>
  <c r="S26" i="40"/>
  <c r="Q26" i="40"/>
  <c r="O26" i="40"/>
  <c r="M26" i="40"/>
  <c r="K26" i="40"/>
  <c r="I26" i="40"/>
  <c r="G26" i="40"/>
  <c r="E26" i="40"/>
  <c r="C26" i="40"/>
  <c r="S25" i="40"/>
  <c r="Q25" i="40"/>
  <c r="O25" i="40"/>
  <c r="M25" i="40"/>
  <c r="K25" i="40"/>
  <c r="I25" i="40"/>
  <c r="G25" i="40"/>
  <c r="E25" i="40"/>
  <c r="C25" i="40"/>
  <c r="S24" i="40"/>
  <c r="Q24" i="40"/>
  <c r="O24" i="40"/>
  <c r="M24" i="40"/>
  <c r="K24" i="40"/>
  <c r="I24" i="40"/>
  <c r="G24" i="40"/>
  <c r="E24" i="40"/>
  <c r="C24" i="40"/>
  <c r="S23" i="40"/>
  <c r="Q23" i="40"/>
  <c r="O23" i="40"/>
  <c r="M23" i="40"/>
  <c r="K23" i="40"/>
  <c r="I23" i="40"/>
  <c r="G23" i="40"/>
  <c r="E23" i="40"/>
  <c r="C23" i="40"/>
  <c r="S22" i="40"/>
  <c r="Q22" i="40"/>
  <c r="O22" i="40"/>
  <c r="M22" i="40"/>
  <c r="K22" i="40"/>
  <c r="I22" i="40"/>
  <c r="G22" i="40"/>
  <c r="E22" i="40"/>
  <c r="C22" i="40"/>
  <c r="S21" i="40"/>
  <c r="Q21" i="40"/>
  <c r="O21" i="40"/>
  <c r="M21" i="40"/>
  <c r="K21" i="40"/>
  <c r="I21" i="40"/>
  <c r="G21" i="40"/>
  <c r="E21" i="40"/>
  <c r="C21" i="40"/>
  <c r="S20" i="40"/>
  <c r="Q20" i="40"/>
  <c r="O20" i="40"/>
  <c r="M20" i="40"/>
  <c r="K20" i="40"/>
  <c r="I20" i="40"/>
  <c r="G20" i="40"/>
  <c r="E20" i="40"/>
  <c r="C20" i="40"/>
  <c r="S19" i="40"/>
  <c r="Q19" i="40"/>
  <c r="O19" i="40"/>
  <c r="M19" i="40"/>
  <c r="K19" i="40"/>
  <c r="I19" i="40"/>
  <c r="G19" i="40"/>
  <c r="E19" i="40"/>
  <c r="C19" i="40"/>
  <c r="S18" i="40"/>
  <c r="Q18" i="40"/>
  <c r="O18" i="40"/>
  <c r="M18" i="40"/>
  <c r="K18" i="40"/>
  <c r="I18" i="40"/>
  <c r="G18" i="40"/>
  <c r="E18" i="40"/>
  <c r="C18" i="40"/>
  <c r="S17" i="40"/>
  <c r="Q17" i="40"/>
  <c r="O17" i="40"/>
  <c r="M17" i="40"/>
  <c r="K17" i="40"/>
  <c r="I17" i="40"/>
  <c r="G17" i="40"/>
  <c r="E17" i="40"/>
  <c r="C17" i="40"/>
  <c r="S16" i="40"/>
  <c r="Q16" i="40"/>
  <c r="O16" i="40"/>
  <c r="M16" i="40"/>
  <c r="K16" i="40"/>
  <c r="I16" i="40"/>
  <c r="G16" i="40"/>
  <c r="E16" i="40"/>
  <c r="C16" i="40"/>
  <c r="S15" i="40"/>
  <c r="Q15" i="40"/>
  <c r="O15" i="40"/>
  <c r="M15" i="40"/>
  <c r="K15" i="40"/>
  <c r="I15" i="40"/>
  <c r="G15" i="40"/>
  <c r="E15" i="40"/>
  <c r="C15" i="40"/>
  <c r="S14" i="40"/>
  <c r="Q14" i="40"/>
  <c r="O14" i="40"/>
  <c r="M14" i="40"/>
  <c r="K14" i="40"/>
  <c r="I14" i="40"/>
  <c r="G14" i="40"/>
  <c r="E14" i="40"/>
  <c r="C14" i="40"/>
  <c r="S13" i="40"/>
  <c r="Q13" i="40"/>
  <c r="O13" i="40"/>
  <c r="M13" i="40"/>
  <c r="K13" i="40"/>
  <c r="I13" i="40"/>
  <c r="G13" i="40"/>
  <c r="E13" i="40"/>
  <c r="C13" i="40"/>
  <c r="S12" i="40"/>
  <c r="Q12" i="40"/>
  <c r="O12" i="40"/>
  <c r="M12" i="40"/>
  <c r="K12" i="40"/>
  <c r="I12" i="40"/>
  <c r="G12" i="40"/>
  <c r="E12" i="40"/>
  <c r="C12" i="40"/>
  <c r="S11" i="40"/>
  <c r="Q11" i="40"/>
  <c r="O11" i="40"/>
  <c r="M11" i="40"/>
  <c r="K11" i="40"/>
  <c r="I11" i="40"/>
  <c r="G11" i="40"/>
  <c r="E11" i="40"/>
  <c r="C11" i="40"/>
  <c r="S10" i="40"/>
  <c r="Q10" i="40"/>
  <c r="O10" i="40"/>
  <c r="M10" i="40"/>
  <c r="K10" i="40"/>
  <c r="I10" i="40"/>
  <c r="G10" i="40"/>
  <c r="E10" i="40"/>
  <c r="C10" i="40"/>
  <c r="S9" i="40"/>
  <c r="Q9" i="40"/>
  <c r="O9" i="40"/>
  <c r="M9" i="40"/>
  <c r="K9" i="40"/>
  <c r="I9" i="40"/>
  <c r="G9" i="40"/>
  <c r="E9" i="40"/>
  <c r="C9" i="40"/>
  <c r="S8" i="40"/>
  <c r="Q8" i="40"/>
  <c r="O8" i="40"/>
  <c r="M8" i="40"/>
  <c r="K8" i="40"/>
  <c r="I8" i="40"/>
  <c r="G8" i="40"/>
  <c r="E8" i="40"/>
  <c r="C8" i="40"/>
  <c r="S7" i="40"/>
  <c r="Q7" i="40"/>
  <c r="O7" i="40"/>
  <c r="M7" i="40"/>
  <c r="K7" i="40"/>
  <c r="I7" i="40"/>
  <c r="G7" i="40"/>
  <c r="E7" i="40"/>
  <c r="C7" i="40"/>
  <c r="S6" i="40"/>
  <c r="Q6" i="40"/>
  <c r="O6" i="40"/>
  <c r="M6" i="40"/>
  <c r="K6" i="40"/>
  <c r="I6" i="40"/>
  <c r="G6" i="40"/>
  <c r="E6" i="40"/>
  <c r="C6" i="40"/>
  <c r="S5" i="40"/>
  <c r="Q5" i="40"/>
  <c r="O5" i="40"/>
  <c r="M5" i="40"/>
  <c r="K5" i="40"/>
  <c r="I5" i="40"/>
  <c r="G5" i="40"/>
  <c r="E5" i="40"/>
  <c r="C5" i="40"/>
  <c r="S4" i="40"/>
  <c r="Q4" i="40"/>
  <c r="O4" i="40"/>
  <c r="M4" i="40"/>
  <c r="K4" i="40"/>
  <c r="I4" i="40"/>
  <c r="G4" i="40"/>
  <c r="E4" i="40"/>
  <c r="C4" i="40"/>
  <c r="N20" i="39" l="1"/>
  <c r="C13" i="27"/>
  <c r="D13" i="27"/>
</calcChain>
</file>

<file path=xl/sharedStrings.xml><?xml version="1.0" encoding="utf-8"?>
<sst xmlns="http://schemas.openxmlformats.org/spreadsheetml/2006/main" count="1722" uniqueCount="759">
  <si>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</si>
  <si>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</si>
  <si>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</si>
  <si>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</si>
  <si>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</si>
  <si>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</si>
  <si>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</si>
  <si>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</si>
  <si>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</si>
  <si>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</si>
  <si>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</si>
  <si>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</si>
  <si>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</si>
  <si>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</si>
  <si>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</si>
  <si>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</si>
  <si>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</si>
  <si>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</si>
  <si>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</si>
  <si>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</si>
  <si>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</si>
  <si>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</si>
  <si>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</si>
  <si>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</si>
  <si>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</si>
  <si>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</si>
  <si>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</si>
  <si>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</si>
  <si>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</si>
  <si>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</si>
  <si>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</si>
  <si>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</si>
  <si>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</si>
  <si>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</si>
  <si>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</si>
  <si>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</si>
  <si>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</si>
  <si>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</si>
  <si>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</si>
  <si>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</si>
  <si>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</si>
  <si>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</si>
  <si>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</si>
  <si>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</si>
  <si>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</si>
  <si>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</si>
  <si>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</si>
  <si>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</si>
  <si>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</si>
  <si>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</si>
  <si>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</si>
  <si>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</si>
  <si>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</si>
  <si>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</si>
  <si>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</si>
  <si>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</si>
  <si>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</si>
  <si>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</si>
  <si>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</si>
  <si>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</si>
  <si>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</si>
  <si>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</si>
  <si>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</si>
  <si>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</si>
  <si>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</si>
  <si>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</si>
  <si>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</si>
  <si>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</si>
  <si>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</si>
  <si>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</si>
  <si>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</si>
  <si>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</si>
  <si>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</si>
  <si>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</si>
  <si>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</si>
  <si>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</si>
  <si>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</si>
  <si>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</si>
  <si>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</si>
  <si>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</si>
  <si>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</si>
  <si>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</si>
  <si>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</si>
  <si>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</si>
  <si>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</si>
  <si>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</si>
  <si>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</si>
  <si>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</si>
  <si>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</si>
  <si>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</si>
  <si>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</si>
  <si>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</si>
  <si>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</si>
  <si>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</si>
  <si>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</si>
  <si>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</si>
  <si>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</si>
  <si>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</si>
  <si>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</si>
  <si>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</si>
  <si>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</si>
  <si>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</si>
  <si>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</si>
  <si>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</si>
  <si>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</si>
  <si>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</si>
  <si>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</si>
  <si>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</si>
  <si>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</si>
  <si>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</si>
  <si>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</si>
  <si>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</si>
  <si>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</si>
  <si>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</si>
  <si>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</si>
  <si>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</si>
  <si>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</si>
  <si>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</si>
  <si>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</si>
  <si>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</si>
  <si>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</si>
  <si>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</si>
  <si>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</si>
  <si>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</si>
  <si>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</si>
  <si>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</si>
  <si>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</si>
  <si>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</si>
  <si>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</si>
  <si>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</si>
  <si>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</si>
  <si>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</si>
  <si>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</si>
  <si>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</si>
  <si>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</si>
  <si>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</si>
  <si>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</si>
  <si>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</si>
  <si>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</si>
  <si>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</si>
  <si>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</si>
  <si>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</si>
  <si>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</si>
  <si>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</si>
  <si>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</si>
  <si>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</si>
  <si>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</si>
  <si>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</si>
  <si>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</si>
  <si>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</si>
  <si>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</si>
  <si>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</si>
  <si>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</si>
  <si>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</si>
  <si>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</si>
  <si>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</si>
  <si>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</si>
  <si>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</si>
  <si>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</si>
  <si>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</si>
  <si>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</si>
  <si>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</si>
  <si>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</si>
  <si>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</si>
  <si>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</si>
  <si>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</si>
  <si>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</si>
  <si>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</si>
  <si>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</si>
  <si>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</si>
  <si>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</si>
  <si>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</si>
  <si>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</si>
  <si>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</si>
  <si>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</si>
  <si>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</si>
  <si>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</si>
  <si>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</si>
  <si>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</si>
  <si>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</si>
  <si>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</si>
  <si>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</si>
  <si>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</si>
  <si>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</si>
  <si>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</si>
  <si>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</si>
  <si>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</si>
  <si>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</si>
  <si>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</si>
  <si>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</si>
  <si>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</si>
  <si>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</si>
  <si>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</si>
  <si>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</si>
  <si>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</si>
  <si>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</si>
  <si>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</si>
  <si>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</si>
  <si>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</si>
  <si>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</si>
  <si>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</si>
  <si>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</si>
  <si>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</si>
  <si>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</si>
  <si>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</si>
  <si>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</si>
  <si>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</si>
  <si>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</si>
  <si>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</si>
  <si>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</si>
  <si>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</si>
  <si>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</si>
  <si>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</si>
  <si>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</si>
  <si>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</si>
  <si>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</si>
  <si>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</si>
  <si>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</si>
  <si>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</si>
  <si>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</si>
  <si>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</si>
  <si>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</si>
  <si>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</si>
  <si>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</si>
  <si>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</si>
  <si>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</si>
  <si>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</si>
  <si>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</si>
  <si>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</si>
  <si>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</si>
  <si>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</si>
  <si>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</si>
  <si>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</si>
  <si>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</si>
  <si>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</si>
  <si>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</si>
  <si>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</si>
  <si>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</si>
  <si>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</si>
  <si>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</si>
  <si>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</si>
  <si>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</si>
  <si>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</si>
  <si>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</si>
  <si>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</si>
  <si>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</si>
  <si>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</si>
  <si>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</si>
  <si>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</si>
  <si>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</si>
  <si>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</si>
  <si>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</si>
  <si>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</si>
  <si>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</si>
  <si>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</si>
  <si>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</si>
  <si>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</si>
  <si>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</si>
  <si>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</si>
  <si>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</si>
  <si>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</si>
  <si>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</si>
  <si>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</si>
  <si>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</si>
  <si>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</si>
  <si>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</si>
  <si>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</si>
  <si>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</si>
  <si>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</si>
  <si>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</si>
  <si>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</si>
  <si>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Unidades: Índice</t>
  </si>
  <si>
    <t>Índice general</t>
  </si>
  <si>
    <t>Variación 2020/2019%</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</si>
  <si>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</si>
  <si>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</si>
  <si>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</si>
  <si>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</si>
  <si>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</si>
  <si>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</si>
  <si>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</si>
  <si>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</si>
  <si>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</si>
  <si>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</si>
  <si>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</si>
  <si>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</si>
  <si>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</si>
  <si>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</si>
  <si>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</si>
  <si>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</si>
  <si>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</si>
  <si>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</si>
  <si>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</si>
  <si>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</si>
  <si>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</si>
  <si>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</si>
  <si>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</si>
  <si>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</si>
  <si>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</si>
  <si>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</si>
  <si>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</si>
  <si>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</si>
  <si>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</si>
  <si>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</si>
  <si>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</si>
  <si>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</si>
  <si>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</si>
  <si>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</si>
  <si>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</si>
  <si>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</si>
  <si>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</si>
  <si>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</si>
  <si>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</si>
  <si>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</si>
  <si>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</si>
  <si>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</si>
  <si>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</si>
  <si>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</si>
  <si>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</si>
  <si>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</si>
  <si>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</si>
  <si>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</si>
  <si>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</si>
  <si>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</si>
  <si>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</si>
  <si>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</si>
  <si>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</si>
  <si>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</si>
  <si>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</si>
  <si>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</si>
  <si>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</si>
  <si>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</si>
  <si>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</si>
  <si>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</si>
  <si>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</si>
  <si>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</si>
  <si>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</si>
  <si>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</si>
  <si>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</si>
  <si>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</si>
  <si>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</si>
  <si>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</si>
  <si>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</si>
  <si>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</si>
  <si>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</si>
  <si>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</si>
  <si>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</si>
  <si>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</si>
  <si>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</si>
  <si>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</si>
  <si>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</si>
  <si>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</si>
  <si>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</si>
  <si>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</si>
  <si>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</si>
  <si>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</si>
  <si>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</si>
  <si>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</si>
  <si>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</si>
  <si>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</si>
  <si>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</si>
  <si>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</si>
  <si>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</si>
  <si>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</si>
  <si>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</si>
  <si>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</si>
  <si>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</si>
  <si>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</si>
  <si>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</si>
  <si>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</si>
  <si>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</si>
  <si>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</si>
  <si>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</si>
  <si>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</si>
  <si>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</si>
  <si>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</si>
  <si>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</si>
  <si>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</si>
  <si>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</si>
  <si>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</si>
  <si>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</si>
  <si>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</si>
  <si>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</si>
  <si>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</si>
  <si>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</si>
  <si>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</si>
  <si>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</si>
  <si>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</si>
  <si>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</si>
  <si>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</si>
  <si>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</si>
  <si>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</si>
  <si>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</si>
  <si>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</si>
  <si>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</si>
  <si>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</si>
  <si>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</si>
  <si>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</si>
  <si>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</si>
  <si>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</si>
  <si>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</si>
  <si>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</si>
  <si>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</si>
  <si>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</si>
  <si>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</si>
  <si>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</si>
  <si>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</si>
  <si>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</si>
  <si>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</si>
  <si>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</si>
  <si>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</si>
  <si>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</si>
  <si>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</si>
  <si>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</si>
  <si>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</si>
  <si>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</si>
  <si>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</si>
  <si>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</si>
  <si>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</si>
  <si>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</si>
  <si>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</si>
  <si>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</si>
  <si>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</si>
  <si>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</si>
  <si>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</si>
  <si>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</si>
  <si>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</si>
  <si>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</si>
  <si>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</si>
  <si>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</si>
  <si>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</si>
  <si>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</si>
  <si>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</si>
  <si>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</si>
  <si>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</si>
  <si>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</si>
  <si>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</si>
  <si>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</si>
  <si>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</si>
  <si>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</si>
  <si>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</si>
  <si>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</si>
  <si>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</si>
  <si>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</si>
  <si>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</si>
  <si>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</si>
  <si>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</si>
  <si>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</si>
  <si>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</si>
  <si>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</si>
  <si>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</si>
  <si>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</si>
  <si>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</si>
  <si>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</si>
  <si>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</si>
  <si>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</si>
  <si>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</si>
  <si>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</si>
  <si>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</si>
  <si>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</si>
  <si>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</si>
  <si>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</si>
  <si>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</si>
  <si>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</si>
  <si>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</si>
  <si>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</si>
  <si>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</si>
  <si>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</si>
  <si>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</si>
  <si>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</si>
  <si>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</si>
  <si>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</si>
  <si>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</si>
  <si>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</si>
  <si>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</si>
  <si>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</si>
  <si>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</si>
  <si>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</si>
  <si>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</si>
  <si>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</si>
  <si>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</si>
  <si>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</si>
  <si>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</si>
  <si>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</si>
  <si>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</si>
  <si>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</si>
  <si>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</si>
  <si>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</si>
  <si>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</si>
  <si>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</si>
  <si>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</si>
  <si>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</si>
  <si>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</si>
  <si>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</si>
  <si>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</si>
  <si>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</si>
  <si>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</si>
  <si>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</si>
  <si>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</si>
  <si>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</si>
  <si>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</si>
  <si>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</si>
  <si>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</si>
  <si>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</si>
  <si>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</si>
  <si>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</si>
  <si>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</si>
  <si>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</si>
  <si>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</si>
  <si>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</si>
  <si>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</si>
  <si>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</si>
  <si>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</si>
  <si>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</si>
  <si>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</si>
  <si>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</si>
  <si>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</si>
  <si>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</si>
  <si>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</si>
  <si>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</si>
  <si>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</si>
  <si>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</si>
  <si>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</si>
  <si>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</si>
  <si>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</si>
  <si>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</si>
  <si>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</si>
  <si>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</si>
  <si>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</si>
  <si>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</si>
  <si>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</si>
  <si>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</si>
  <si>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</si>
  <si>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</si>
  <si>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</si>
  <si>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</si>
  <si>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</si>
  <si>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</si>
  <si>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</si>
  <si>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</si>
  <si>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</si>
  <si>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</si>
  <si>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</si>
  <si>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</si>
  <si>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</si>
  <si>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</si>
  <si>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</si>
  <si>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</si>
  <si>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</si>
  <si>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</si>
  <si>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</si>
  <si>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</si>
  <si>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</si>
  <si>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</si>
  <si>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</si>
  <si>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</si>
  <si>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</si>
  <si>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</si>
  <si>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</si>
  <si>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 xml:space="preserve">    2021M01</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</si>
  <si>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</si>
  <si>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</si>
  <si>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</si>
  <si>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</si>
  <si>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</si>
  <si>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</si>
  <si>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</si>
  <si>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</si>
  <si>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</si>
  <si>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</si>
  <si>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</si>
  <si>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</si>
  <si>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</si>
  <si>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</si>
  <si>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</si>
  <si>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</si>
  <si>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</si>
  <si>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</si>
  <si>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</si>
  <si>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</si>
  <si>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</si>
  <si>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</si>
  <si>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</si>
  <si>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</si>
  <si>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</si>
  <si>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</si>
  <si>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</si>
  <si>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</si>
  <si>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</si>
  <si>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</si>
  <si>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</si>
  <si>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</si>
  <si>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</si>
  <si>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</si>
  <si>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</si>
  <si>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Total 2020</t>
  </si>
  <si>
    <t xml:space="preserve">      2021 Febrero</t>
  </si>
  <si>
    <t>2021/20(%)</t>
  </si>
  <si>
    <t xml:space="preserve">Comparativa Interanual de la Evolución Mensual de las Principales Variables Turísticas </t>
  </si>
  <si>
    <t>Variación Interanual 21/20%</t>
  </si>
  <si>
    <t xml:space="preserve">    2021M02</t>
  </si>
  <si>
    <t xml:space="preserve">Nota: Datos actualizados al último dato disponible </t>
  </si>
  <si>
    <t xml:space="preserve">      2021 Marzo</t>
  </si>
  <si>
    <t xml:space="preserve">    2021M03</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</si>
  <si>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</si>
  <si>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</si>
  <si>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</si>
  <si>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</si>
  <si>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</si>
  <si>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</si>
  <si>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</si>
  <si>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</si>
  <si>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</si>
  <si>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</si>
  <si>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</si>
  <si>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</si>
  <si>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</si>
  <si>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</si>
  <si>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</si>
  <si>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</si>
  <si>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</si>
  <si>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</si>
  <si>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</si>
  <si>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</si>
  <si>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</si>
  <si>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</si>
  <si>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</si>
  <si>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</si>
  <si>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</si>
  <si>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</si>
  <si>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</si>
  <si>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</si>
  <si>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</si>
  <si>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</si>
  <si>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</si>
  <si>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Var 2021/2019 %</t>
  </si>
  <si>
    <t xml:space="preserve">    2021M04</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</si>
  <si>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</si>
  <si>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</si>
  <si>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</si>
  <si>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2021M05</t>
  </si>
  <si>
    <t xml:space="preserve">      2021 Junio</t>
  </si>
  <si>
    <r>
      <t xml:space="preserve">Afiliaciones Residentes </t>
    </r>
    <r>
      <rPr>
        <b/>
        <sz val="16"/>
        <color rgb="FFFF0000"/>
        <rFont val="Arial"/>
        <family val="2"/>
      </rPr>
      <t>*</t>
    </r>
  </si>
  <si>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</si>
  <si>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</si>
  <si>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</si>
  <si>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</si>
  <si>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</si>
  <si>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</si>
  <si>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</si>
  <si>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</si>
  <si>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 xml:space="preserve">    2021M06</t>
  </si>
  <si>
    <t>ZONA 1</t>
  </si>
  <si>
    <t>Estancia Med</t>
  </si>
  <si>
    <t>ZONA 2</t>
  </si>
  <si>
    <t>ZONA 3</t>
  </si>
  <si>
    <t xml:space="preserve">      2021 Julio</t>
  </si>
  <si>
    <t xml:space="preserve">      2021 Junio </t>
  </si>
  <si>
    <t>Población de 16 y más años según situación laboral. Comarcas de la Isla de Tenerife y Canarias, por trimestre.</t>
  </si>
  <si>
    <t xml:space="preserve">    2021M07</t>
  </si>
  <si>
    <t xml:space="preserve">      2021 Agosto</t>
  </si>
  <si>
    <t xml:space="preserve">    2021M08</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</si>
  <si>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</si>
  <si>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</si>
  <si>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</si>
  <si>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</si>
  <si>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</si>
  <si>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</si>
  <si>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</si>
  <si>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</si>
  <si>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</si>
  <si>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</si>
  <si>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</si>
  <si>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</si>
  <si>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</si>
  <si>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</si>
  <si>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</si>
  <si>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</si>
  <si>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</si>
  <si>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</si>
  <si>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</si>
  <si>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</si>
  <si>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</si>
  <si>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</si>
  <si>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</si>
  <si>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</si>
  <si>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</si>
  <si>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</si>
  <si>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</si>
  <si>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</si>
  <si>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</si>
  <si>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</si>
  <si>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</si>
  <si>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 xml:space="preserve">    2021M09</t>
  </si>
  <si>
    <t>Variación 2021/2019%</t>
  </si>
  <si>
    <t>Paro 2019</t>
  </si>
  <si>
    <t>Paro 2020</t>
  </si>
  <si>
    <t>Paro 2021</t>
  </si>
  <si>
    <t>Variación Interanual del Paro Total Registrado en la Isla de Tenerife</t>
  </si>
  <si>
    <t xml:space="preserve">    2021M10</t>
  </si>
  <si>
    <t xml:space="preserve">      2021 Octubre</t>
  </si>
  <si>
    <t xml:space="preserve">      2021 Noviembre</t>
  </si>
  <si>
    <t>Noviembre 2021</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</si>
  <si>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</si>
  <si>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2021M11</t>
  </si>
  <si>
    <t>Diciembre 2021</t>
  </si>
  <si>
    <t>Total 2021</t>
  </si>
  <si>
    <t>%Var. 2021/20</t>
  </si>
  <si>
    <t>Mes de Diciembre 2021</t>
  </si>
  <si>
    <t xml:space="preserve">      2021 Diciembre</t>
  </si>
  <si>
    <t>MES DE NOVIEMBRE</t>
  </si>
  <si>
    <t>La Recaudación acumulada del IGIC en Canarias en el mes de noviembre 2021, presenta una variación interanual del 2,32%, lo que supone un aumento de 26.775.529,03€ respecto al año anterior.</t>
  </si>
  <si>
    <r>
      <t>Empresas Inscritas</t>
    </r>
    <r>
      <rPr>
        <b/>
        <sz val="16"/>
        <color rgb="FFFF0000"/>
        <rFont val="Arial"/>
        <family val="2"/>
      </rPr>
      <t>*</t>
    </r>
  </si>
  <si>
    <t>* Datos de afiliados provisionales (P)
*Datos de empresas inscritas a noviembre 2021 (último dato disponible)</t>
  </si>
  <si>
    <t>2021 Diciembre (p)</t>
  </si>
  <si>
    <t xml:space="preserve">2021 NOVIEMBRE </t>
  </si>
  <si>
    <t>2021 DICIEMBRE (P)</t>
  </si>
  <si>
    <t xml:space="preserve">Los recientes datos provisionales, de afiliaciones según situaciones laborales publicados por el Instituto Canario de Estadística (ISTAC), referidos al mes de diciembre 2021, reflejan un aumento de 994 afiliaciones respecto al mes anterior noviembre 2021, una variación entre ambos meses del 0,29%.
</t>
  </si>
  <si>
    <t xml:space="preserve">    2021M12</t>
  </si>
  <si>
    <t>Año 2021</t>
  </si>
  <si>
    <t>Diciembre 2021 (P)</t>
  </si>
  <si>
    <t>Como se observa en el gráfico la población de la Isla de Tenerife se ha incrementado en los últimos 10 años en 29.313 personas. Lo anterior da como resultado la siguiente gráfica, la cual indica un crecimiento poblacional interanual positivo durante todos los periodos considerados, excepto entre los años 2012 y 2015. Como se puede observar el crecimiento de la población se aceleró a partir del año 2015 hasta la actualidad, aunque en el año 2021 se observa una ligera reducción de las tasas de variación interanual del -0,1% con 611 personas menos que el año anterior.</t>
  </si>
  <si>
    <t>Diciembre-2021</t>
  </si>
  <si>
    <t>Mes de Enero 2022</t>
  </si>
  <si>
    <t xml:space="preserve">      2022 Enero</t>
  </si>
  <si>
    <t>Paro 2022</t>
  </si>
  <si>
    <t>Variación 2022/2021%</t>
  </si>
  <si>
    <t>Paro registrado en la Isla de Tenerife según sectores económicos - Enero 2022</t>
  </si>
  <si>
    <t>Enero 2022</t>
  </si>
  <si>
    <t>Paro registrado en la Isla deTenerife según estudios terminados  - Enero 2022</t>
  </si>
  <si>
    <t>Paro registrado en la Isla de Tenerife según ocupaciones - Enero 2022</t>
  </si>
  <si>
    <t xml:space="preserve">El número de personas desempleadas en Canarias al finalizar el mes de enero 2022 es de 207.156 lo que significa un aumento en 4.337 personas con relación al mes anterior, representando un incremento del 2,14%. En relación al pasado año (enero 2021) se observa una disminución de -72.074 personas, lo que supone una reducción del paro del -25,81%.
La distribución por sexos del paro en Canarias nos indica que aumenta el paro en las mujeres en 2.597 (2,27%), mientras que para los hombres aumenta en 1.740 (1,97%) respecto al mes anterior. En relación al año anterior (enero 2021), en los hombres desciende el paro en -37.262 (-29,22%) y en las mujeres disminuye en -34.812 (-22,94%).
</t>
  </si>
  <si>
    <t>Diciembre 2022</t>
  </si>
  <si>
    <t>Contratos 2022</t>
  </si>
  <si>
    <t>Var 2022/2021 %</t>
  </si>
  <si>
    <t>Contratos registrados en la Isla de Tenerife según sectores económicos - Enero 2022</t>
  </si>
  <si>
    <t>Contratos registrados en la Isla deTenerife según estudios terminados  -  Enero 2022</t>
  </si>
  <si>
    <t>Contratos registrados en la Isla de Tenerife según ocupaciones  - Enero 2022</t>
  </si>
  <si>
    <t xml:space="preserve">El Producto Interior Bruto (PIB) generado por la economía canaria registró un crecimiento interanual del 9,7% en el cuarto trimestre de 2021 en comparación con el mismo periodo del año anterior. Este dato, conocido como la variación real del PIB, fue 4,5 puntos porcentuales superior al registrado por la economía nacional. 
En términos trimestrales, el PIB canario se incrementa un 1,6% en comparación con el tercer trimestre de 2021, a nivel nacional la economía experimentó un crecimiento del 2,01%.
</t>
  </si>
  <si>
    <t>Evolución del PIB a precios de mercado  de Canarias a cuarto trimestre de cada año.</t>
  </si>
  <si>
    <t>2021 Cuarto trimestre</t>
  </si>
  <si>
    <t xml:space="preserve">Los recientes datos de empresas inscirtas a la S.S. según según agragaciones de la actividad económica publicados por el Instituto Canario de Estadística (ISTAC), referidos al mes de diciembre 2021, reflejan un aumento de 73 empresas inscritas respecto al mes anterior, una variación entre ambos meses del 0,27%.
</t>
  </si>
  <si>
    <t>4º Trimestre 2021</t>
  </si>
  <si>
    <t>4º Trimestre 2021
Año 2019</t>
  </si>
  <si>
    <t>Mayo 2021 (ERTES  provincias Ene22)</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</si>
  <si>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
La variación interanual en el mes de enero 2022, en el caso de los contratos en el Sector Turístico es del 232,5% respecto a enero 2021, debido a la caída de las contrataciones como consecuencia de la pandemia que afectó especialmente a este sector, que comienzó a mejorar en julio 2020 con la finalización del confinamiento domiciliario el 21 de junio de ese mismo año, por lo que corresponde comparar el dato respecto a enero 2020, sin los efectos de la pandemia, donde todavía se observa una variación interanual de -40%. 
En el mismo sentido, los demandantes de empleo se reducen un 37,8% respecto a enero 2021, sin embargo, como dato significativo, respecto a enero de 2020, también se reducen un 7,14%.
A pesar de la tendencia favorable en la recuperación del mercado laboral, como podemos observar en la gráfica que comienza a a apreciarse ya una tendencia convergente en las curvas de ambas variables hasta Noviembre 2021, sin embargo, en los últimos meses se ha producido un ligera reducción en la contrataciones, presentando enero 2022 una variación intemensual del -20% y un aumento en las demandas de empleo del 3%, respecto a diciembre 2021.</t>
  </si>
  <si>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comenzando el año 2021 con 122.335 personas desempleadas. 
El mes de enero de 2022, continúa con 89.501 personas desempleadas en Tenerife, lo que supone 1.852 desempleados más en relación al mes anterior, representando un aumento del 2,1%.  En relación al pasado año (enero 2021) se observa una reducción de 32.834 personas, lo que supone un descenso del paro de -26,84%.
La distribución por sexos del paro en Tenerife nos indica que el mes de enero 2022 aumenta el paro respecto al mes anterior, tanto en las mujeres con 1.034  (2,11%), como en los hombres con 818 parados más (2,12%), ambos sexos han aumentado en nivel de desempleo, sin embargo, el desempleo femenino representa el 56% frente al 44% del masculino.
A pesar de lo anterior, como se puede observa en el gráfico de la variación interanual del paro, a partir del mes de octubre, las curvas de los años 2019 y 2021 se cruzan, llegando a alcanzar niveles de desempleo incluso más bajos a los anteriores a la pandemia, con una variación interanual en el mes de diciembre entre dichos años del -2,23%. 
</t>
  </si>
  <si>
    <t xml:space="preserve"> Durante el mes de enero de 2022 se observa una disminución en las contrataciones respecto al mes anterior, con 2.321 contratos menos registrados, lo que supone un reducción del 9% en las contrataciónes respecto a diciembre 2021.  La variación interanual en el mes de enero 2022, es del 80,47% respecto a enero 2021 debido aún a los efectos de la pandemia sobre las contrataciones en dicho mes de 2021, sin embargo, a pesar de mejorar respecto al año anterior, corresponde comparar el dato respecto al enero 2020, sin los efectos de la pandemia, donde tenemos una variación negativa  -17,5%, lo que se traduce en pequeño retroceso en la recuperación.
En cuanto a la distribución de las contrataciones teniendo en cuenta el sexo, 11.835 fueron firmadas por hombres (49,9%), mientras que fueron contratadas 11.881 mujeres (50,1%), lo que supone una diferencia en las contrataciones por sexo de 46 contratos en favor del sexo femenino. 
Por otro lado, se observa gran diferencia en la tipología de contratos ya que de los 23.716 registrados en enero 2022, la contratación temporal representó el 80,9%, frente al 19,1% de las contrataciones indefinidas. A pesar de ello, las contrataciones indefinidas, aumentan un 39% respecto al mes anterior.
</t>
  </si>
  <si>
    <t>SITUACIÓN DE AFILIADOS EN ALTA POR REGÍMENES, PROVINCIAS Y AUTONOMÍAS A 31 DE ENERO 2022</t>
  </si>
  <si>
    <t>AFILIACIONES EN ALTA POR REGÍMENES, GÉNERO, PROVINCIAS Y COMUNIDADES AUTÓNOMAS A 31 DE ENERO 2022</t>
  </si>
  <si>
    <t>Enero 2021</t>
  </si>
  <si>
    <t>Indice de Precios de Consumo. Base 2021 Enero 2022</t>
  </si>
  <si>
    <t xml:space="preserve">    2022M01</t>
  </si>
  <si>
    <t xml:space="preserve">La tasa de variación interanual del IPC en la Provincia de Santa Cruz de Tenerife se sitúa en el 5,5% en enero de 2022, 0,5 puntos por debajo del registrado el mes anterior. La tasa de variación interanual a nivel estatal  toma el valor 6,1%.
La tasa de variación mensual de diciembre se situó en el -0,6% y deja la variación en lo que va de año en el -0,6%.
</t>
  </si>
  <si>
    <t>El impacto de la crisis sanitaria por el coronavirus en el mercado laboral no solo ha tenido su reflejo en el incremento del paro, sino también en la reducción de las contrataciones. Si obsevamos la gráfica durante el 2020, se produjo una caída acelerada en las contrataciones desde el mes de febrero alcanzado en Abril el dato más bajo con una variación interanual en dicho mes del -77,25%. 
Debido a lo anterior, en el mes de enero 2022 se observa una variación interanual del 80,47% respecto a enero 2021, sin embargo, si comparamos con las contrataciones registradas en enero de 2020 sin los efectos de la pandemia, a pesar de que ya habíamos registrado el mes anterior niveles de contratación superiores a los registrados con anterioridad a la crisis pandémica, podemos comprobar que volvemos a tener una variación interanual negativa entre enero 2022 y 2020 del -17,5%.</t>
  </si>
  <si>
    <t>Evolución Mensual Indice de Precios de Consumo. Base 2021. Provincia Santa Cruz de Tenerife</t>
  </si>
  <si>
    <t>Enero 2022/Diciembre 2021</t>
  </si>
  <si>
    <t>2021 cuarto trimestre</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</si>
  <si>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y el impacto causado por la crisis del COVID19 durante el 2020 y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cuarto trimestre de 2020 con un -17,3% debido a los efectos de la pandemia. En el cuarto trimestre de 2021, se observa una recuperación respecto al año anterior del 9,74%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</si>
</sst>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 numFmtId="173" formatCode="#,##0.000\ _€;\-#,##0.000\ _€"/>
    <numFmt numFmtId="174" formatCode="0.000000"/>
  </numFmts>
  <fonts count="96">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b/>
      <sz val="10"/>
      <color theme="0"/>
      <name val="Calibri"/>
      <family val="2"/>
      <scheme val="minor"/>
    </font>
    <font>
      <sz val="9"/>
      <color theme="1"/>
      <name val="Calibri"/>
      <family val="2"/>
      <scheme val="minor"/>
    </font>
    <font>
      <sz val="9"/>
      <color rgb="FFFF0000"/>
      <name val="Calibri"/>
      <family val="2"/>
      <scheme val="minor"/>
    </font>
    <font>
      <sz val="11"/>
      <color rgb="FFFF0000"/>
      <name val="Calibri"/>
      <family val="2"/>
      <scheme val="minor"/>
    </font>
  </fonts>
  <fills count="43">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s>
  <borders count="92">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style="thin">
        <color theme="2" tint="-9.9948118533890809E-2"/>
      </top>
      <bottom style="thin">
        <color theme="2" tint="-9.9948118533890809E-2"/>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right style="thin">
        <color indexed="22"/>
      </right>
      <top style="thin">
        <color indexed="22"/>
      </top>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73">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17" fontId="13" fillId="14" borderId="0" xfId="0" applyNumberFormat="1" applyFont="1" applyFill="1"/>
    <xf numFmtId="3" fontId="13" fillId="0" borderId="0" xfId="0" applyNumberFormat="1" applyFo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7" fontId="38" fillId="0" borderId="0" xfId="0" applyNumberFormat="1" applyFont="1" applyBorder="1" applyProtection="1"/>
    <xf numFmtId="39" fontId="38" fillId="0" borderId="0" xfId="0" applyNumberFormat="1" applyFont="1" applyBorder="1" applyProtection="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1" fillId="28" borderId="35" xfId="17" applyNumberFormat="1" applyFont="1" applyFill="1" applyBorder="1" applyAlignment="1">
      <alignment horizontal="center" vertical="center" wrapText="1"/>
    </xf>
    <xf numFmtId="0" fontId="41" fillId="27" borderId="35" xfId="17" applyNumberFormat="1" applyFont="1" applyFill="1" applyBorder="1" applyAlignment="1">
      <alignment horizontal="center" vertical="center" wrapText="1"/>
    </xf>
    <xf numFmtId="0" fontId="42" fillId="17" borderId="0" xfId="17" quotePrefix="1" applyFont="1" applyFill="1" applyAlignment="1"/>
    <xf numFmtId="0" fontId="42" fillId="0" borderId="0" xfId="17" applyNumberFormat="1" applyFont="1" applyBorder="1" applyAlignment="1"/>
    <xf numFmtId="0" fontId="42" fillId="17" borderId="0" xfId="17" quotePrefix="1" applyFont="1" applyFill="1" applyBorder="1" applyAlignment="1">
      <alignment horizontal="left"/>
    </xf>
    <xf numFmtId="0" fontId="43" fillId="0" borderId="0" xfId="17" applyFont="1"/>
    <xf numFmtId="3" fontId="43" fillId="28" borderId="28" xfId="17" applyNumberFormat="1" applyFont="1" applyFill="1" applyBorder="1" applyAlignment="1"/>
    <xf numFmtId="3" fontId="43" fillId="23" borderId="22" xfId="17" applyNumberFormat="1" applyFont="1" applyFill="1" applyBorder="1" applyAlignment="1"/>
    <xf numFmtId="3" fontId="43" fillId="23" borderId="23" xfId="17" applyNumberFormat="1" applyFont="1" applyFill="1" applyBorder="1" applyAlignment="1"/>
    <xf numFmtId="3" fontId="43" fillId="23" borderId="23" xfId="17" applyNumberFormat="1" applyFont="1" applyFill="1" applyBorder="1" applyAlignment="1" applyProtection="1"/>
    <xf numFmtId="3" fontId="43" fillId="23" borderId="24" xfId="17" applyNumberFormat="1" applyFont="1" applyFill="1" applyBorder="1" applyAlignment="1"/>
    <xf numFmtId="3" fontId="43" fillId="28" borderId="29" xfId="17" applyNumberFormat="1" applyFont="1" applyFill="1" applyBorder="1" applyAlignment="1"/>
    <xf numFmtId="3" fontId="43" fillId="23" borderId="31" xfId="17" applyNumberFormat="1" applyFont="1" applyFill="1" applyBorder="1" applyAlignment="1"/>
    <xf numFmtId="3" fontId="43" fillId="23" borderId="32" xfId="17" applyNumberFormat="1" applyFont="1" applyFill="1" applyBorder="1" applyAlignment="1"/>
    <xf numFmtId="3" fontId="43" fillId="23" borderId="32" xfId="17" applyNumberFormat="1" applyFont="1" applyFill="1" applyBorder="1" applyAlignment="1" applyProtection="1"/>
    <xf numFmtId="3" fontId="43" fillId="23" borderId="33" xfId="17" applyNumberFormat="1" applyFont="1" applyFill="1" applyBorder="1" applyAlignment="1"/>
    <xf numFmtId="3" fontId="41" fillId="28" borderId="29" xfId="17" applyNumberFormat="1" applyFont="1" applyFill="1" applyBorder="1" applyAlignment="1"/>
    <xf numFmtId="3" fontId="41" fillId="23" borderId="31" xfId="17" applyNumberFormat="1" applyFont="1" applyFill="1" applyBorder="1" applyAlignment="1"/>
    <xf numFmtId="3" fontId="41" fillId="23" borderId="32" xfId="17" applyNumberFormat="1" applyFont="1" applyFill="1" applyBorder="1" applyAlignment="1"/>
    <xf numFmtId="3" fontId="41" fillId="23" borderId="32" xfId="17" applyNumberFormat="1" applyFont="1" applyFill="1" applyBorder="1" applyAlignment="1" applyProtection="1"/>
    <xf numFmtId="3" fontId="41" fillId="23" borderId="33" xfId="17" applyNumberFormat="1" applyFont="1" applyFill="1" applyBorder="1" applyAlignment="1"/>
    <xf numFmtId="3" fontId="41"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4"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72"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7" fontId="7" fillId="0" borderId="0" xfId="2"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0" fillId="0" borderId="69" xfId="0" applyNumberFormat="1" applyBorder="1"/>
    <xf numFmtId="4" fontId="7" fillId="0" borderId="70"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41" fillId="27" borderId="36" xfId="17" applyNumberFormat="1" applyFont="1" applyFill="1" applyBorder="1" applyAlignment="1">
      <alignment horizontal="center" vertical="center" wrapText="1"/>
    </xf>
    <xf numFmtId="0" fontId="7" fillId="0" borderId="0" xfId="6"/>
    <xf numFmtId="0" fontId="70" fillId="14" borderId="0" xfId="0" applyFont="1" applyFill="1" applyAlignment="1">
      <alignment horizontal="left" indent="1"/>
    </xf>
    <xf numFmtId="0" fontId="75"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4" xfId="22" applyNumberFormat="1" applyFont="1" applyBorder="1" applyAlignment="1">
      <alignment horizontal="right" vertical="center"/>
    </xf>
    <xf numFmtId="0" fontId="55" fillId="0" borderId="71" xfId="22" applyFont="1" applyFill="1" applyBorder="1" applyAlignment="1">
      <alignment horizontal="left" wrapText="1"/>
    </xf>
    <xf numFmtId="0" fontId="55" fillId="0" borderId="72" xfId="22" applyFont="1" applyFill="1" applyBorder="1" applyAlignment="1">
      <alignment horizontal="left" wrapText="1"/>
    </xf>
    <xf numFmtId="0" fontId="55" fillId="0" borderId="73" xfId="22" applyFont="1" applyFill="1" applyBorder="1" applyAlignment="1">
      <alignment horizontal="left" wrapText="1"/>
    </xf>
    <xf numFmtId="3" fontId="66" fillId="0" borderId="22" xfId="6" applyNumberFormat="1" applyFont="1" applyBorder="1" applyAlignment="1">
      <alignment horizontal="right"/>
    </xf>
    <xf numFmtId="3" fontId="66" fillId="0" borderId="23" xfId="6" applyNumberFormat="1" applyFont="1" applyBorder="1" applyAlignment="1">
      <alignment horizontal="right"/>
    </xf>
    <xf numFmtId="3" fontId="66" fillId="0" borderId="31" xfId="6" applyNumberFormat="1" applyFont="1" applyBorder="1" applyAlignment="1">
      <alignment horizontal="right"/>
    </xf>
    <xf numFmtId="3" fontId="66" fillId="0" borderId="32" xfId="6" applyNumberFormat="1" applyFont="1" applyBorder="1" applyAlignment="1">
      <alignment horizontal="right"/>
    </xf>
    <xf numFmtId="0" fontId="66" fillId="0" borderId="32" xfId="6" applyNumberFormat="1" applyFont="1" applyBorder="1" applyAlignment="1">
      <alignment horizontal="right"/>
    </xf>
    <xf numFmtId="0" fontId="66" fillId="0" borderId="31" xfId="6" applyNumberFormat="1" applyFont="1" applyBorder="1" applyAlignment="1">
      <alignment horizontal="right"/>
    </xf>
    <xf numFmtId="3" fontId="49" fillId="0" borderId="82" xfId="6" applyNumberFormat="1" applyFont="1" applyBorder="1" applyAlignment="1">
      <alignment horizontal="right"/>
    </xf>
    <xf numFmtId="3" fontId="49" fillId="0" borderId="83" xfId="6" applyNumberFormat="1" applyFont="1" applyBorder="1" applyAlignment="1">
      <alignment horizontal="right"/>
    </xf>
    <xf numFmtId="0" fontId="7" fillId="0" borderId="0" xfId="6" applyAlignment="1">
      <alignment horizontal="center" vertical="center"/>
    </xf>
    <xf numFmtId="4" fontId="9" fillId="0" borderId="84" xfId="0" applyNumberFormat="1" applyFont="1" applyBorder="1" applyAlignment="1"/>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80"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0" fontId="0" fillId="0" borderId="0" xfId="0"/>
    <xf numFmtId="0" fontId="59"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4" fillId="0" borderId="0" xfId="0" applyFont="1" applyBorder="1"/>
    <xf numFmtId="0" fontId="85"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3" fontId="14" fillId="0" borderId="0" xfId="0" applyNumberFormat="1" applyFont="1"/>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0" fontId="0" fillId="0" borderId="0" xfId="0"/>
    <xf numFmtId="0" fontId="14" fillId="0" borderId="0" xfId="0" applyNumberFormat="1" applyFont="1" applyAlignment="1">
      <alignment horizontal="center"/>
    </xf>
    <xf numFmtId="0" fontId="87" fillId="0" borderId="0" xfId="14" applyFont="1" applyAlignment="1">
      <alignment horizontal="center"/>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 fillId="0" borderId="0" xfId="22" applyFont="1"/>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6"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6" fillId="0" borderId="0" xfId="0" applyFont="1" applyBorder="1" applyAlignment="1">
      <alignment vertical="center" textRotation="90"/>
    </xf>
    <xf numFmtId="0" fontId="66"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6"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7" fillId="0" borderId="6" xfId="14" applyNumberFormat="1" applyFont="1" applyBorder="1"/>
    <xf numFmtId="3" fontId="7" fillId="0" borderId="7" xfId="14" applyNumberFormat="1" applyFont="1" applyBorder="1"/>
    <xf numFmtId="0" fontId="0" fillId="0" borderId="0" xfId="0" applyFont="1"/>
    <xf numFmtId="0" fontId="82"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70" fillId="38" borderId="0" xfId="0" applyFont="1" applyFill="1" applyAlignment="1">
      <alignment horizontal="center" vertical="center" wrapText="1"/>
    </xf>
    <xf numFmtId="0" fontId="0" fillId="0" borderId="0" xfId="0"/>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0" fillId="0" borderId="0" xfId="0"/>
    <xf numFmtId="3" fontId="0" fillId="0" borderId="0" xfId="0" applyNumberFormat="1" applyAlignment="1"/>
    <xf numFmtId="17" fontId="70" fillId="14" borderId="0" xfId="0" applyNumberFormat="1" applyFont="1" applyFill="1" applyAlignment="1">
      <alignment horizontal="left" indent="1"/>
    </xf>
    <xf numFmtId="3" fontId="0" fillId="0" borderId="0" xfId="0" applyNumberFormat="1" applyAlignment="1">
      <alignment horizontal="right"/>
    </xf>
    <xf numFmtId="17" fontId="70"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9" fillId="14" borderId="0" xfId="0" applyFont="1" applyFill="1" applyAlignment="1">
      <alignment horizontal="left" wrapText="1" indent="1"/>
    </xf>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70" fillId="38" borderId="0" xfId="0" applyFont="1" applyFill="1" applyAlignment="1">
      <alignment horizontal="center" vertical="center" wrapText="1"/>
    </xf>
    <xf numFmtId="0" fontId="0" fillId="0" borderId="0" xfId="0"/>
    <xf numFmtId="0" fontId="15" fillId="0" borderId="0" xfId="0" applyFont="1" applyFill="1" applyBorder="1"/>
    <xf numFmtId="172" fontId="70"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12" fillId="34" borderId="0" xfId="22" applyFont="1" applyFill="1" applyBorder="1" applyAlignment="1">
      <alignment horizontal="center" vertical="center" wrapText="1"/>
    </xf>
    <xf numFmtId="0" fontId="0" fillId="0" borderId="0" xfId="0"/>
    <xf numFmtId="0" fontId="78" fillId="0" borderId="0" xfId="22" applyFont="1" applyFill="1" applyAlignment="1">
      <alignment horizontal="center" vertical="center" wrapText="1"/>
    </xf>
    <xf numFmtId="0" fontId="1" fillId="0" borderId="0" xfId="0" applyFont="1" applyAlignment="1">
      <alignment wrapText="1"/>
    </xf>
    <xf numFmtId="0" fontId="0" fillId="0" borderId="0" xfId="0"/>
    <xf numFmtId="0" fontId="61" fillId="37" borderId="0" xfId="0" applyFont="1" applyFill="1" applyBorder="1" applyAlignment="1">
      <alignment horizontal="center"/>
    </xf>
    <xf numFmtId="0" fontId="91" fillId="37" borderId="0" xfId="0" applyFont="1" applyFill="1" applyBorder="1" applyAlignment="1">
      <alignment horizontal="center" vertical="center"/>
    </xf>
    <xf numFmtId="0" fontId="64" fillId="37" borderId="0" xfId="0" applyFont="1" applyFill="1" applyAlignment="1"/>
    <xf numFmtId="0" fontId="0" fillId="9" borderId="0" xfId="0" applyFill="1" applyAlignment="1"/>
    <xf numFmtId="0" fontId="62" fillId="37" borderId="0" xfId="21" applyFont="1" applyFill="1" applyAlignment="1">
      <alignment horizontal="center"/>
    </xf>
    <xf numFmtId="0" fontId="64" fillId="37" borderId="0" xfId="0" applyFont="1" applyFill="1" applyAlignment="1">
      <alignment horizontal="center"/>
    </xf>
    <xf numFmtId="0" fontId="0" fillId="9" borderId="0" xfId="0" applyFill="1" applyAlignment="1">
      <alignment horizontal="center"/>
    </xf>
    <xf numFmtId="0" fontId="62" fillId="37" borderId="0" xfId="21" applyFont="1" applyFill="1" applyAlignment="1">
      <alignment horizontal="center" vertical="center"/>
    </xf>
    <xf numFmtId="0" fontId="65" fillId="37" borderId="0" xfId="0" applyFont="1" applyFill="1" applyBorder="1" applyAlignment="1">
      <alignment vertical="center"/>
    </xf>
    <xf numFmtId="0" fontId="63" fillId="37" borderId="0" xfId="0" applyFont="1" applyFill="1" applyAlignment="1">
      <alignment vertical="center"/>
    </xf>
    <xf numFmtId="0" fontId="64" fillId="37" borderId="0" xfId="0" applyFont="1" applyFill="1" applyAlignment="1">
      <alignment vertical="center"/>
    </xf>
    <xf numFmtId="0" fontId="0" fillId="9" borderId="0" xfId="0" applyFill="1" applyAlignment="1">
      <alignment vertical="center"/>
    </xf>
    <xf numFmtId="0" fontId="63" fillId="37" borderId="0" xfId="0" applyFont="1" applyFill="1" applyAlignment="1"/>
    <xf numFmtId="0" fontId="0" fillId="0" borderId="0" xfId="0"/>
    <xf numFmtId="0" fontId="6" fillId="0" borderId="0" xfId="0" applyFont="1" applyAlignment="1">
      <alignment horizontal="left" wrapText="1"/>
    </xf>
    <xf numFmtId="0" fontId="0" fillId="0" borderId="0" xfId="0"/>
    <xf numFmtId="0" fontId="92" fillId="2" borderId="0" xfId="0" applyFont="1" applyFill="1" applyAlignment="1">
      <alignment horizontal="center" vertical="center" wrapText="1"/>
    </xf>
    <xf numFmtId="0" fontId="92" fillId="2" borderId="85" xfId="0" applyFont="1" applyFill="1" applyBorder="1" applyAlignment="1">
      <alignment horizontal="center" vertical="center" wrapText="1"/>
    </xf>
    <xf numFmtId="169" fontId="0" fillId="0" borderId="85" xfId="0" applyNumberFormat="1" applyBorder="1"/>
    <xf numFmtId="0" fontId="1" fillId="0" borderId="0" xfId="0" applyFont="1" applyAlignment="1">
      <alignment horizontal="center" vertical="center" wrapText="1"/>
    </xf>
    <xf numFmtId="0" fontId="1" fillId="0" borderId="86" xfId="0" applyFont="1" applyBorder="1" applyAlignment="1">
      <alignment vertical="center" wrapText="1"/>
    </xf>
    <xf numFmtId="49" fontId="91" fillId="37" borderId="0" xfId="0" applyNumberFormat="1" applyFont="1" applyFill="1" applyBorder="1" applyAlignment="1">
      <alignment horizontal="center" vertical="center"/>
    </xf>
    <xf numFmtId="49" fontId="64" fillId="37" borderId="0" xfId="0" applyNumberFormat="1" applyFont="1" applyFill="1" applyAlignment="1">
      <alignment horizontal="center" vertical="center"/>
    </xf>
    <xf numFmtId="49" fontId="64" fillId="37" borderId="0" xfId="0" applyNumberFormat="1" applyFont="1" applyFill="1" applyAlignment="1">
      <alignment horizontal="center"/>
    </xf>
    <xf numFmtId="49" fontId="0" fillId="9" borderId="0" xfId="0" applyNumberFormat="1" applyFill="1" applyAlignment="1">
      <alignment horizontal="center"/>
    </xf>
    <xf numFmtId="171" fontId="0" fillId="0" borderId="0" xfId="0" applyNumberFormat="1"/>
    <xf numFmtId="0" fontId="64" fillId="37" borderId="0" xfId="0" applyNumberFormat="1" applyFont="1" applyFill="1" applyAlignment="1">
      <alignment horizontal="center" vertical="center"/>
    </xf>
    <xf numFmtId="2" fontId="13" fillId="0" borderId="7" xfId="0" applyNumberFormat="1" applyFont="1" applyBorder="1" applyAlignment="1">
      <alignment horizontal="center"/>
    </xf>
    <xf numFmtId="0" fontId="0" fillId="0" borderId="0" xfId="0"/>
    <xf numFmtId="0" fontId="13" fillId="12" borderId="4" xfId="0" applyNumberFormat="1" applyFont="1" applyFill="1" applyBorder="1" applyAlignment="1"/>
    <xf numFmtId="0" fontId="14" fillId="13" borderId="4" xfId="0" applyFont="1" applyFill="1" applyBorder="1" applyAlignment="1"/>
    <xf numFmtId="0" fontId="13" fillId="0" borderId="0" xfId="0" applyFont="1" applyAlignment="1">
      <alignment wrapText="1"/>
    </xf>
    <xf numFmtId="0" fontId="14" fillId="12" borderId="4" xfId="0" applyNumberFormat="1" applyFont="1" applyFill="1" applyBorder="1" applyAlignment="1"/>
    <xf numFmtId="0" fontId="10" fillId="11" borderId="3" xfId="0" applyNumberFormat="1" applyFont="1" applyFill="1" applyBorder="1" applyAlignment="1">
      <alignment vertical="center" wrapText="1"/>
    </xf>
    <xf numFmtId="3" fontId="9" fillId="0" borderId="87" xfId="0" applyNumberFormat="1" applyFont="1" applyBorder="1" applyAlignment="1">
      <alignment horizontal="right"/>
    </xf>
    <xf numFmtId="0" fontId="9" fillId="0" borderId="87" xfId="0" applyNumberFormat="1" applyFont="1" applyBorder="1" applyAlignment="1">
      <alignment horizontal="right"/>
    </xf>
    <xf numFmtId="0" fontId="0" fillId="0" borderId="0" xfId="0"/>
    <xf numFmtId="173" fontId="7" fillId="0" borderId="0" xfId="1" applyNumberFormat="1" applyFont="1" applyBorder="1" applyProtection="1"/>
    <xf numFmtId="3" fontId="9" fillId="0" borderId="88" xfId="0" applyNumberFormat="1" applyFont="1" applyBorder="1" applyAlignment="1">
      <alignment horizontal="right"/>
    </xf>
    <xf numFmtId="3" fontId="9" fillId="0" borderId="54" xfId="0" applyNumberFormat="1" applyFont="1" applyBorder="1" applyAlignment="1">
      <alignment horizontal="right"/>
    </xf>
    <xf numFmtId="0" fontId="9" fillId="0" borderId="89" xfId="0" applyNumberFormat="1" applyFont="1" applyBorder="1" applyAlignment="1">
      <alignment horizontal="right"/>
    </xf>
    <xf numFmtId="4" fontId="9" fillId="0" borderId="81" xfId="0" applyNumberFormat="1" applyFont="1" applyBorder="1" applyAlignment="1"/>
    <xf numFmtId="3" fontId="19" fillId="14" borderId="0" xfId="0" applyNumberFormat="1" applyFont="1" applyFill="1" applyBorder="1" applyAlignment="1">
      <alignment horizontal="right"/>
    </xf>
    <xf numFmtId="4" fontId="19" fillId="14" borderId="0" xfId="0" applyNumberFormat="1" applyFont="1" applyFill="1" applyBorder="1" applyAlignment="1"/>
    <xf numFmtId="3" fontId="9" fillId="0" borderId="21" xfId="0" applyNumberFormat="1" applyFont="1" applyBorder="1" applyAlignment="1">
      <alignment horizontal="right"/>
    </xf>
    <xf numFmtId="0" fontId="9" fillId="0" borderId="90" xfId="0" applyNumberFormat="1" applyFont="1" applyBorder="1" applyAlignment="1">
      <alignment horizontal="right"/>
    </xf>
    <xf numFmtId="3" fontId="9" fillId="0" borderId="90" xfId="0" applyNumberFormat="1" applyFont="1" applyBorder="1" applyAlignment="1">
      <alignment horizontal="right"/>
    </xf>
    <xf numFmtId="0" fontId="9" fillId="0" borderId="91" xfId="0" applyNumberFormat="1" applyFont="1" applyBorder="1" applyAlignment="1">
      <alignment horizontal="right"/>
    </xf>
    <xf numFmtId="49" fontId="64" fillId="37" borderId="0" xfId="0" applyNumberFormat="1" applyFont="1" applyFill="1" applyAlignment="1">
      <alignment horizontal="center" vertical="top" wrapText="1"/>
    </xf>
    <xf numFmtId="0" fontId="0" fillId="0" borderId="0" xfId="0"/>
    <xf numFmtId="0" fontId="0" fillId="0" borderId="0" xfId="0"/>
    <xf numFmtId="0" fontId="95" fillId="0" borderId="0" xfId="0" applyFont="1"/>
    <xf numFmtId="3" fontId="89" fillId="0" borderId="0" xfId="0" applyNumberFormat="1" applyFont="1"/>
    <xf numFmtId="0" fontId="89" fillId="0" borderId="0" xfId="0" applyFont="1"/>
    <xf numFmtId="3" fontId="10" fillId="14" borderId="0" xfId="0" applyNumberFormat="1" applyFont="1" applyFill="1" applyBorder="1" applyAlignment="1"/>
    <xf numFmtId="0" fontId="0" fillId="0" borderId="0" xfId="0"/>
    <xf numFmtId="0" fontId="34" fillId="26" borderId="0" xfId="17" applyNumberFormat="1" applyFont="1" applyFill="1" applyBorder="1" applyAlignment="1">
      <alignment horizontal="center" vertical="center" wrapText="1"/>
    </xf>
    <xf numFmtId="0" fontId="15" fillId="0" borderId="0" xfId="0" applyFont="1" applyFill="1" applyBorder="1" applyAlignment="1">
      <alignment wrapText="1"/>
    </xf>
    <xf numFmtId="0" fontId="4" fillId="6" borderId="0" xfId="0" applyFont="1" applyFill="1" applyAlignment="1">
      <alignment horizontal="center" vertical="center"/>
    </xf>
    <xf numFmtId="0" fontId="14" fillId="13" borderId="4" xfId="0" applyFont="1" applyFill="1" applyBorder="1" applyAlignment="1">
      <alignment horizontal="center"/>
    </xf>
    <xf numFmtId="2" fontId="13" fillId="0" borderId="7" xfId="0" applyNumberFormat="1" applyFont="1" applyBorder="1" applyAlignment="1">
      <alignment horizontal="center"/>
    </xf>
    <xf numFmtId="2" fontId="13" fillId="0" borderId="6" xfId="0" applyNumberFormat="1" applyFont="1" applyBorder="1" applyAlignment="1">
      <alignment horizontal="center"/>
    </xf>
    <xf numFmtId="17" fontId="3" fillId="10" borderId="0" xfId="0" applyNumberFormat="1" applyFont="1" applyFill="1" applyAlignment="1">
      <alignment horizontal="center" vertical="center"/>
    </xf>
    <xf numFmtId="0" fontId="0" fillId="0" borderId="0" xfId="0"/>
    <xf numFmtId="174" fontId="88" fillId="0" borderId="0" xfId="0" applyNumberFormat="1" applyFont="1" applyAlignment="1">
      <alignment vertical="center" wrapText="1"/>
    </xf>
    <xf numFmtId="3" fontId="13" fillId="0" borderId="6" xfId="0" applyNumberFormat="1" applyFont="1" applyFill="1" applyBorder="1" applyAlignment="1">
      <alignment horizontal="center"/>
    </xf>
    <xf numFmtId="3" fontId="14" fillId="0" borderId="6" xfId="0" applyNumberFormat="1" applyFont="1" applyFill="1" applyBorder="1" applyAlignment="1">
      <alignment horizontal="center"/>
    </xf>
    <xf numFmtId="3" fontId="14" fillId="14" borderId="0" xfId="0" applyNumberFormat="1" applyFont="1" applyFill="1" applyBorder="1" applyAlignment="1">
      <alignment horizontal="center"/>
    </xf>
    <xf numFmtId="3" fontId="13" fillId="14" borderId="0" xfId="0" applyNumberFormat="1" applyFont="1" applyFill="1" applyBorder="1" applyAlignment="1">
      <alignment horizontal="center"/>
    </xf>
    <xf numFmtId="3" fontId="1" fillId="0" borderId="43" xfId="0" applyNumberFormat="1" applyFont="1" applyBorder="1" applyAlignment="1">
      <alignment horizontal="right" vertical="center"/>
    </xf>
    <xf numFmtId="3" fontId="1" fillId="0" borderId="44" xfId="0" applyNumberFormat="1" applyFont="1" applyBorder="1" applyAlignment="1">
      <alignment horizontal="right" vertical="center"/>
    </xf>
    <xf numFmtId="3" fontId="1" fillId="0" borderId="42" xfId="0" applyNumberFormat="1" applyFont="1" applyBorder="1" applyAlignment="1">
      <alignment horizontal="right" vertical="center" wrapText="1"/>
    </xf>
    <xf numFmtId="3" fontId="0" fillId="0" borderId="51" xfId="0" applyNumberFormat="1" applyBorder="1" applyAlignment="1">
      <alignment horizontal="right" vertical="center" wrapText="1"/>
    </xf>
    <xf numFmtId="3" fontId="1" fillId="0" borderId="51" xfId="0" applyNumberFormat="1" applyFont="1" applyBorder="1" applyAlignment="1">
      <alignment horizontal="right" vertical="center" wrapText="1"/>
    </xf>
    <xf numFmtId="3" fontId="14" fillId="0" borderId="7" xfId="0" applyNumberFormat="1" applyFont="1" applyFill="1" applyBorder="1" applyAlignment="1"/>
    <xf numFmtId="3" fontId="19" fillId="42" borderId="31" xfId="0" applyNumberFormat="1" applyFont="1" applyFill="1" applyBorder="1" applyAlignment="1">
      <alignment horizontal="center" vertical="center"/>
    </xf>
    <xf numFmtId="4" fontId="13" fillId="0" borderId="6" xfId="0" applyNumberFormat="1" applyFont="1" applyFill="1" applyBorder="1" applyAlignment="1"/>
    <xf numFmtId="169" fontId="13" fillId="14" borderId="0" xfId="0" applyNumberFormat="1" applyFont="1" applyFill="1" applyBorder="1" applyAlignment="1"/>
    <xf numFmtId="169" fontId="7" fillId="0" borderId="6" xfId="14" applyNumberFormat="1" applyFont="1" applyBorder="1"/>
    <xf numFmtId="49" fontId="43" fillId="37" borderId="0" xfId="0" applyNumberFormat="1" applyFont="1" applyFill="1" applyAlignment="1">
      <alignment horizontal="center"/>
    </xf>
    <xf numFmtId="0" fontId="61" fillId="37" borderId="0" xfId="0" applyFont="1" applyFill="1" applyBorder="1" applyAlignment="1"/>
    <xf numFmtId="0" fontId="91" fillId="37" borderId="0" xfId="0" applyFont="1" applyFill="1" applyBorder="1" applyAlignment="1">
      <alignment horizontal="center" vertical="center"/>
    </xf>
    <xf numFmtId="0" fontId="65" fillId="37"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6" fillId="0" borderId="0" xfId="0" applyFont="1" applyAlignment="1">
      <alignment horizontal="left" wrapText="1"/>
    </xf>
    <xf numFmtId="0" fontId="3" fillId="7" borderId="0" xfId="0" applyFont="1" applyFill="1" applyAlignment="1">
      <alignment horizontal="center" vertical="center"/>
    </xf>
    <xf numFmtId="0" fontId="4" fillId="6" borderId="0" xfId="0" applyFont="1" applyFill="1" applyAlignment="1">
      <alignment horizontal="center" vertical="center"/>
    </xf>
    <xf numFmtId="0" fontId="3" fillId="7" borderId="0" xfId="0" applyFont="1" applyFill="1" applyAlignment="1">
      <alignment horizontal="center" vertical="center" wrapText="1"/>
    </xf>
    <xf numFmtId="0" fontId="28" fillId="7" borderId="0" xfId="0" applyFont="1" applyFill="1" applyAlignment="1">
      <alignment horizontal="left"/>
    </xf>
    <xf numFmtId="0" fontId="83" fillId="0" borderId="0" xfId="0" applyFont="1" applyFill="1" applyBorder="1" applyAlignment="1" applyProtection="1">
      <alignment horizontal="center"/>
    </xf>
    <xf numFmtId="0" fontId="86" fillId="0" borderId="0" xfId="0" applyFont="1" applyBorder="1" applyAlignment="1">
      <alignment horizontal="left" vertical="center" wrapText="1"/>
    </xf>
    <xf numFmtId="0" fontId="1" fillId="0" borderId="0" xfId="0" applyFont="1" applyAlignment="1">
      <alignment horizontal="center"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89" fillId="0" borderId="0" xfId="0" applyFont="1" applyAlignment="1">
      <alignment horizontal="center" vertical="center" wrapText="1"/>
    </xf>
    <xf numFmtId="0" fontId="50" fillId="6" borderId="0" xfId="0" applyFont="1" applyFill="1" applyBorder="1" applyAlignment="1">
      <alignment horizontal="center"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93" fillId="0" borderId="0" xfId="0" applyFont="1" applyAlignment="1">
      <alignment horizontal="left" wrapText="1"/>
    </xf>
    <xf numFmtId="0" fontId="46" fillId="0" borderId="0" xfId="14"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0" fillId="0" borderId="0" xfId="0" applyFont="1" applyAlignment="1">
      <alignment horizontal="center" vertical="center" wrapText="1"/>
    </xf>
    <xf numFmtId="0" fontId="10" fillId="0" borderId="0" xfId="14" applyFont="1" applyAlignment="1">
      <alignment horizontal="center" vertical="center"/>
    </xf>
    <xf numFmtId="0" fontId="48"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0" fontId="88" fillId="0" borderId="0" xfId="0" applyFont="1" applyAlignment="1">
      <alignment horizontal="center" vertical="center" wrapText="1"/>
    </xf>
    <xf numFmtId="17" fontId="3" fillId="10" borderId="0" xfId="0" applyNumberFormat="1" applyFont="1" applyFill="1" applyAlignment="1">
      <alignment horizontal="center" vertical="center"/>
    </xf>
    <xf numFmtId="0" fontId="45" fillId="0" borderId="0" xfId="14" applyFont="1" applyAlignment="1">
      <alignment horizontal="center" vertical="center" wrapText="1"/>
    </xf>
    <xf numFmtId="0" fontId="68" fillId="38" borderId="0" xfId="0" applyFont="1" applyFill="1" applyAlignment="1">
      <alignment horizontal="center" vertical="center" wrapText="1"/>
    </xf>
    <xf numFmtId="0" fontId="68" fillId="38" borderId="0" xfId="0" applyFont="1" applyFill="1" applyAlignment="1">
      <alignment horizontal="center" vertic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48" fillId="10" borderId="0" xfId="0" applyFont="1" applyFill="1" applyAlignment="1">
      <alignment horizontal="center" vertical="center" wrapText="1"/>
    </xf>
    <xf numFmtId="0" fontId="89" fillId="0" borderId="0" xfId="0" applyFont="1" applyAlignment="1">
      <alignment horizontal="center" wrapText="1"/>
    </xf>
    <xf numFmtId="0" fontId="48"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60"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78" fillId="0" borderId="0" xfId="22" applyFont="1" applyFill="1" applyAlignment="1">
      <alignment horizontal="center" vertical="center" wrapText="1"/>
    </xf>
    <xf numFmtId="0" fontId="67"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56" fillId="35" borderId="10" xfId="0" applyFont="1" applyFill="1" applyBorder="1" applyAlignment="1">
      <alignment horizontal="center" vertical="center" wrapText="1"/>
    </xf>
    <xf numFmtId="0" fontId="79" fillId="0" borderId="0" xfId="0" applyFont="1" applyAlignment="1">
      <alignment horizontal="left"/>
    </xf>
    <xf numFmtId="0" fontId="0" fillId="0" borderId="0" xfId="0"/>
    <xf numFmtId="0" fontId="1" fillId="0" borderId="0" xfId="0" applyFont="1" applyAlignment="1">
      <alignment horizontal="center" wrapText="1"/>
    </xf>
    <xf numFmtId="0" fontId="40" fillId="24" borderId="0" xfId="17" applyNumberFormat="1" applyFont="1" applyFill="1" applyBorder="1" applyAlignment="1">
      <alignment horizontal="center" vertical="center"/>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35" xfId="17" applyNumberFormat="1" applyFont="1" applyFill="1" applyBorder="1" applyAlignment="1">
      <alignment horizontal="center" vertical="center" wrapText="1"/>
    </xf>
    <xf numFmtId="0" fontId="3" fillId="25" borderId="80"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xf>
    <xf numFmtId="0" fontId="30" fillId="0" borderId="0" xfId="6" applyFont="1" applyAlignment="1">
      <alignment horizontal="left" wrapText="1"/>
    </xf>
    <xf numFmtId="0" fontId="32" fillId="28" borderId="0" xfId="17" applyNumberFormat="1" applyFont="1" applyFill="1" applyBorder="1" applyAlignment="1">
      <alignment horizontal="left" vertical="center" wrapText="1"/>
    </xf>
    <xf numFmtId="0" fontId="34" fillId="26" borderId="0"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6" fillId="0" borderId="0" xfId="6" applyFont="1" applyAlignment="1">
      <alignment horizontal="left"/>
    </xf>
    <xf numFmtId="0" fontId="10" fillId="0" borderId="0" xfId="6" applyFont="1" applyAlignment="1">
      <alignment horizontal="center" vertical="center" wrapText="1"/>
    </xf>
    <xf numFmtId="0" fontId="77" fillId="24" borderId="0" xfId="17" applyNumberFormat="1" applyFont="1" applyFill="1" applyBorder="1" applyAlignment="1">
      <alignment horizontal="center" vertical="center"/>
    </xf>
    <xf numFmtId="0" fontId="30" fillId="0" borderId="0" xfId="0" applyFont="1" applyAlignment="1">
      <alignment horizontal="left"/>
    </xf>
    <xf numFmtId="0" fontId="76" fillId="24" borderId="0" xfId="17" applyNumberFormat="1" applyFont="1" applyFill="1" applyBorder="1" applyAlignment="1">
      <alignment horizontal="center" vertical="center" wrapText="1"/>
    </xf>
    <xf numFmtId="0" fontId="19" fillId="0" borderId="0" xfId="6" applyFont="1"/>
    <xf numFmtId="0" fontId="7" fillId="0" borderId="0" xfId="6"/>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DED8AC"/>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(DEMOGRAFÍA_1!$B$35,DEMOGRAFÍA_1!$D$35,DEMOGRAFÍA_1!$F$35,DEMOGRAFÍA_1!$H$35,DEMOGRAFÍA_1!$J$35,DEMOGRAFÍA_1!$L$35,DEMOGRAFÍA_1!$N$35,DEMOGRAFÍA_1!$P$35,DEMOGRAFÍA_1!$R$35,DEMOGRAFÍA_1!$T$35)</c:f>
              <c:numCache>
                <c:formatCode>#,##0</c:formatCode>
                <c:ptCount val="10"/>
                <c:pt idx="0">
                  <c:v>898680</c:v>
                </c:pt>
                <c:pt idx="1">
                  <c:v>897582</c:v>
                </c:pt>
                <c:pt idx="2">
                  <c:v>889936</c:v>
                </c:pt>
                <c:pt idx="3">
                  <c:v>888184</c:v>
                </c:pt>
                <c:pt idx="4">
                  <c:v>891111</c:v>
                </c:pt>
                <c:pt idx="5">
                  <c:v>894636</c:v>
                </c:pt>
                <c:pt idx="6">
                  <c:v>904713</c:v>
                </c:pt>
                <c:pt idx="7">
                  <c:v>917841</c:v>
                </c:pt>
                <c:pt idx="8">
                  <c:v>928604</c:v>
                </c:pt>
                <c:pt idx="9">
                  <c:v>927993</c:v>
                </c:pt>
              </c:numCache>
            </c:numRef>
          </c:val>
          <c:smooth val="0"/>
          <c:extLst>
            <c:ext xmlns:c16="http://schemas.microsoft.com/office/drawing/2014/chart" uri="{C3380CC4-5D6E-409C-BE32-E72D297353CC}">
              <c16:uniqueId val="{00000000-9A84-4341-A34B-52731D16DEDB}"/>
            </c:ext>
          </c:extLst>
        </c:ser>
        <c:dLbls>
          <c:showLegendKey val="0"/>
          <c:showVal val="0"/>
          <c:showCatName val="0"/>
          <c:showSerName val="0"/>
          <c:showPercent val="0"/>
          <c:showBubbleSize val="0"/>
        </c:dLbls>
        <c:smooth val="0"/>
        <c:axId val="223321088"/>
        <c:axId val="220683584"/>
      </c:lineChart>
      <c:catAx>
        <c:axId val="223321088"/>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20683584"/>
        <c:crosses val="autoZero"/>
        <c:auto val="1"/>
        <c:lblAlgn val="ctr"/>
        <c:lblOffset val="100"/>
        <c:noMultiLvlLbl val="0"/>
      </c:catAx>
      <c:valAx>
        <c:axId val="220683584"/>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2332108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B1B-4D6A-A382-ECBABAC57427}"/>
            </c:ext>
          </c:extLst>
        </c:ser>
        <c:dLbls>
          <c:showLegendKey val="0"/>
          <c:showVal val="0"/>
          <c:showCatName val="0"/>
          <c:showSerName val="0"/>
          <c:showPercent val="0"/>
          <c:showBubbleSize val="0"/>
        </c:dLbls>
        <c:smooth val="0"/>
        <c:axId val="221080064"/>
        <c:axId val="229098048"/>
      </c:lineChart>
      <c:catAx>
        <c:axId val="22108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29098048"/>
        <c:crosses val="autoZero"/>
        <c:auto val="1"/>
        <c:lblAlgn val="ctr"/>
        <c:lblOffset val="100"/>
        <c:noMultiLvlLbl val="0"/>
      </c:catAx>
      <c:valAx>
        <c:axId val="229098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1080064"/>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TURISMO_3!$T$9:$T$21</c:f>
              <c:strCache>
                <c:ptCount val="13"/>
                <c:pt idx="0">
                  <c:v>      2020 Diciembre</c:v>
                </c:pt>
                <c:pt idx="1">
                  <c:v>      2021 Enero</c:v>
                </c:pt>
                <c:pt idx="2">
                  <c:v>      2021 Febrero</c:v>
                </c:pt>
                <c:pt idx="3">
                  <c:v>      2021 Marzo</c:v>
                </c:pt>
                <c:pt idx="4">
                  <c:v>      2021 Abril</c:v>
                </c:pt>
                <c:pt idx="5">
                  <c:v>      2021 Mayo</c:v>
                </c:pt>
                <c:pt idx="6">
                  <c:v>      2021 Junio </c:v>
                </c:pt>
                <c:pt idx="7">
                  <c:v>      2021 Julio </c:v>
                </c:pt>
                <c:pt idx="8">
                  <c:v>      2021 Agosto</c:v>
                </c:pt>
                <c:pt idx="9">
                  <c:v>      2021 Septiembre</c:v>
                </c:pt>
                <c:pt idx="10">
                  <c:v>      2021 Octubre</c:v>
                </c:pt>
                <c:pt idx="11">
                  <c:v>      2021 Noviembre</c:v>
                </c:pt>
                <c:pt idx="12">
                  <c:v>      2021 Diciembre</c:v>
                </c:pt>
              </c:strCache>
            </c:strRef>
          </c:cat>
          <c:val>
            <c:numRef>
              <c:f>TURISMO_3!$U$9:$U$21</c:f>
              <c:numCache>
                <c:formatCode>#,##0</c:formatCode>
                <c:ptCount val="13"/>
                <c:pt idx="0">
                  <c:v>68917</c:v>
                </c:pt>
                <c:pt idx="1">
                  <c:v>67851</c:v>
                </c:pt>
                <c:pt idx="2">
                  <c:v>67726</c:v>
                </c:pt>
                <c:pt idx="3">
                  <c:v>67340</c:v>
                </c:pt>
                <c:pt idx="4">
                  <c:v>67121</c:v>
                </c:pt>
                <c:pt idx="5">
                  <c:v>67593</c:v>
                </c:pt>
                <c:pt idx="6">
                  <c:v>67172</c:v>
                </c:pt>
                <c:pt idx="7">
                  <c:v>69094</c:v>
                </c:pt>
                <c:pt idx="8">
                  <c:v>70123</c:v>
                </c:pt>
                <c:pt idx="9">
                  <c:v>72856</c:v>
                </c:pt>
                <c:pt idx="10">
                  <c:v>76257</c:v>
                </c:pt>
                <c:pt idx="11">
                  <c:v>77571</c:v>
                </c:pt>
                <c:pt idx="12">
                  <c:v>77861</c:v>
                </c:pt>
              </c:numCache>
            </c:numRef>
          </c:val>
          <c:extLst>
            <c:ext xmlns:c16="http://schemas.microsoft.com/office/drawing/2014/chart" uri="{C3380CC4-5D6E-409C-BE32-E72D297353CC}">
              <c16:uniqueId val="{00000000-976D-4C69-A4E5-553B56C2211B}"/>
            </c:ext>
          </c:extLst>
        </c:ser>
        <c:dLbls>
          <c:showLegendKey val="0"/>
          <c:showVal val="0"/>
          <c:showCatName val="0"/>
          <c:showSerName val="0"/>
          <c:showPercent val="0"/>
          <c:showBubbleSize val="0"/>
        </c:dLbls>
        <c:gapWidth val="220"/>
        <c:axId val="229122048"/>
        <c:axId val="229099776"/>
      </c:barChart>
      <c:catAx>
        <c:axId val="229122048"/>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9099776"/>
        <c:crosses val="autoZero"/>
        <c:auto val="1"/>
        <c:lblAlgn val="ctr"/>
        <c:lblOffset val="100"/>
        <c:noMultiLvlLbl val="0"/>
      </c:catAx>
      <c:valAx>
        <c:axId val="22909977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91220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TURISMO_3!$T$8:$T$20</c:f>
              <c:strCache>
                <c:ptCount val="13"/>
                <c:pt idx="0">
                  <c:v>      2020 Noviembre</c:v>
                </c:pt>
                <c:pt idx="1">
                  <c:v>      2020 Diciembre</c:v>
                </c:pt>
                <c:pt idx="2">
                  <c:v>      2021 Enero</c:v>
                </c:pt>
                <c:pt idx="3">
                  <c:v>      2021 Febrero</c:v>
                </c:pt>
                <c:pt idx="4">
                  <c:v>      2021 Marzo</c:v>
                </c:pt>
                <c:pt idx="5">
                  <c:v>      2021 Abril</c:v>
                </c:pt>
                <c:pt idx="6">
                  <c:v>      2021 Mayo</c:v>
                </c:pt>
                <c:pt idx="7">
                  <c:v>      2021 Junio </c:v>
                </c:pt>
                <c:pt idx="8">
                  <c:v>      2021 Julio </c:v>
                </c:pt>
                <c:pt idx="9">
                  <c:v>      2021 Agosto</c:v>
                </c:pt>
                <c:pt idx="10">
                  <c:v>      2021 Septiembre</c:v>
                </c:pt>
                <c:pt idx="11">
                  <c:v>      2021 Octubre</c:v>
                </c:pt>
                <c:pt idx="12">
                  <c:v>      2021 Noviembre</c:v>
                </c:pt>
              </c:strCache>
            </c:strRef>
          </c:cat>
          <c:val>
            <c:numRef>
              <c:f>TURISMO_3!$V$8:$V$20</c:f>
              <c:numCache>
                <c:formatCode>#,##0</c:formatCode>
                <c:ptCount val="13"/>
                <c:pt idx="0">
                  <c:v>6076</c:v>
                </c:pt>
                <c:pt idx="1">
                  <c:v>5957</c:v>
                </c:pt>
                <c:pt idx="2">
                  <c:v>5886</c:v>
                </c:pt>
                <c:pt idx="3">
                  <c:v>5902</c:v>
                </c:pt>
                <c:pt idx="4">
                  <c:v>5862</c:v>
                </c:pt>
                <c:pt idx="5">
                  <c:v>5855</c:v>
                </c:pt>
                <c:pt idx="6">
                  <c:v>5947</c:v>
                </c:pt>
                <c:pt idx="7">
                  <c:v>5947</c:v>
                </c:pt>
                <c:pt idx="8">
                  <c:v>6039</c:v>
                </c:pt>
                <c:pt idx="9">
                  <c:v>6055</c:v>
                </c:pt>
                <c:pt idx="10">
                  <c:v>6181</c:v>
                </c:pt>
                <c:pt idx="11">
                  <c:v>6337</c:v>
                </c:pt>
                <c:pt idx="12">
                  <c:v>6413</c:v>
                </c:pt>
              </c:numCache>
            </c:numRef>
          </c:val>
          <c:smooth val="0"/>
          <c:extLst>
            <c:ext xmlns:c16="http://schemas.microsoft.com/office/drawing/2014/chart" uri="{C3380CC4-5D6E-409C-BE32-E72D297353CC}">
              <c16:uniqueId val="{00000000-9BEA-4149-9DF0-ACCDC1675FC8}"/>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29122560"/>
        <c:axId val="229101504"/>
      </c:lineChart>
      <c:catAx>
        <c:axId val="2291225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29101504"/>
        <c:crosses val="autoZero"/>
        <c:auto val="1"/>
        <c:lblAlgn val="ctr"/>
        <c:lblOffset val="100"/>
        <c:noMultiLvlLbl val="0"/>
      </c:catAx>
      <c:valAx>
        <c:axId val="229101504"/>
        <c:scaling>
          <c:orientation val="minMax"/>
        </c:scaling>
        <c:delete val="1"/>
        <c:axPos val="l"/>
        <c:numFmt formatCode="#,##0" sourceLinked="1"/>
        <c:majorTickMark val="none"/>
        <c:minorTickMark val="none"/>
        <c:tickLblPos val="nextTo"/>
        <c:crossAx val="229122560"/>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44531</c:v>
                </c:pt>
              </c:numCache>
            </c:numRef>
          </c:cat>
          <c:val>
            <c:numRef>
              <c:f>PARO_1!$F$6:$F$17</c:f>
              <c:numCache>
                <c:formatCode>#,##0</c:formatCode>
                <c:ptCount val="12"/>
                <c:pt idx="0">
                  <c:v>89501</c:v>
                </c:pt>
                <c:pt idx="11">
                  <c:v>87649</c:v>
                </c:pt>
              </c:numCache>
            </c:numRef>
          </c:val>
          <c:extLst>
            <c:ext xmlns:c16="http://schemas.microsoft.com/office/drawing/2014/chart" uri="{C3380CC4-5D6E-409C-BE32-E72D297353CC}">
              <c16:uniqueId val="{00000000-E7E3-43B5-9DCE-27B90888B8DD}"/>
            </c:ext>
          </c:extLst>
        </c:ser>
        <c:dLbls>
          <c:showLegendKey val="0"/>
          <c:showVal val="0"/>
          <c:showCatName val="0"/>
          <c:showSerName val="0"/>
          <c:showPercent val="0"/>
          <c:showBubbleSize val="0"/>
        </c:dLbls>
        <c:gapWidth val="326"/>
        <c:overlap val="-58"/>
        <c:axId val="229277696"/>
        <c:axId val="229103232"/>
      </c:barChart>
      <c:dateAx>
        <c:axId val="22927769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9103232"/>
        <c:crosses val="autoZero"/>
        <c:auto val="1"/>
        <c:lblOffset val="100"/>
        <c:baseTimeUnit val="months"/>
      </c:dateAx>
      <c:valAx>
        <c:axId val="22910323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92776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44531</c:v>
                </c:pt>
              </c:numCache>
            </c:numRef>
          </c:cat>
          <c:val>
            <c:numRef>
              <c:f>PARO_1!$B$6:$B$17</c:f>
              <c:numCache>
                <c:formatCode>#,##0</c:formatCode>
                <c:ptCount val="12"/>
                <c:pt idx="0">
                  <c:v>39466</c:v>
                </c:pt>
                <c:pt idx="11">
                  <c:v>38648</c:v>
                </c:pt>
              </c:numCache>
            </c:numRef>
          </c:val>
          <c:extLst>
            <c:ext xmlns:c16="http://schemas.microsoft.com/office/drawing/2014/chart" uri="{C3380CC4-5D6E-409C-BE32-E72D297353CC}">
              <c16:uniqueId val="{00000000-52C4-4767-91E0-637747AADAC9}"/>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44531</c:v>
                </c:pt>
              </c:numCache>
            </c:numRef>
          </c:cat>
          <c:val>
            <c:numRef>
              <c:f>PARO_1!$C$6:$C$17</c:f>
              <c:numCache>
                <c:formatCode>#,##0</c:formatCode>
                <c:ptCount val="12"/>
                <c:pt idx="0">
                  <c:v>50035</c:v>
                </c:pt>
                <c:pt idx="11">
                  <c:v>49001</c:v>
                </c:pt>
              </c:numCache>
            </c:numRef>
          </c:val>
          <c:extLst>
            <c:ext xmlns:c16="http://schemas.microsoft.com/office/drawing/2014/chart" uri="{C3380CC4-5D6E-409C-BE32-E72D297353CC}">
              <c16:uniqueId val="{00000001-52C4-4767-91E0-637747AADAC9}"/>
            </c:ext>
          </c:extLst>
        </c:ser>
        <c:dLbls>
          <c:showLegendKey val="0"/>
          <c:showVal val="0"/>
          <c:showCatName val="0"/>
          <c:showSerName val="0"/>
          <c:showPercent val="0"/>
          <c:showBubbleSize val="0"/>
        </c:dLbls>
        <c:gapWidth val="164"/>
        <c:overlap val="-35"/>
        <c:axId val="229279232"/>
        <c:axId val="229104960"/>
      </c:barChart>
      <c:dateAx>
        <c:axId val="229279232"/>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9104960"/>
        <c:crosses val="autoZero"/>
        <c:auto val="1"/>
        <c:lblOffset val="100"/>
        <c:baseTimeUnit val="months"/>
      </c:dateAx>
      <c:valAx>
        <c:axId val="22910496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9279232"/>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numCache>
            </c:numRef>
          </c:xVal>
          <c:yVal>
            <c:numRef>
              <c:f>PARO_1!$J$6:$J$17</c:f>
              <c:numCache>
                <c:formatCode>#,##0</c:formatCode>
                <c:ptCount val="12"/>
                <c:pt idx="0">
                  <c:v>55125</c:v>
                </c:pt>
                <c:pt idx="1">
                  <c:v>58916</c:v>
                </c:pt>
                <c:pt idx="2">
                  <c:v>61582</c:v>
                </c:pt>
                <c:pt idx="3">
                  <c:v>58134</c:v>
                </c:pt>
                <c:pt idx="4">
                  <c:v>53523</c:v>
                </c:pt>
                <c:pt idx="5">
                  <c:v>49494</c:v>
                </c:pt>
                <c:pt idx="6">
                  <c:v>45576</c:v>
                </c:pt>
                <c:pt idx="7">
                  <c:v>41129</c:v>
                </c:pt>
                <c:pt idx="8">
                  <c:v>39836</c:v>
                </c:pt>
                <c:pt idx="9">
                  <c:v>40983</c:v>
                </c:pt>
                <c:pt idx="10">
                  <c:v>56457</c:v>
                </c:pt>
                <c:pt idx="11">
                  <c:v>39466</c:v>
                </c:pt>
              </c:numCache>
            </c:numRef>
          </c:yVal>
          <c:smooth val="0"/>
          <c:extLst>
            <c:ext xmlns:c16="http://schemas.microsoft.com/office/drawing/2014/chart" uri="{C3380CC4-5D6E-409C-BE32-E72D297353CC}">
              <c16:uniqueId val="{00000000-5497-406C-AB83-27C5D5E29CF0}"/>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5497-406C-AB83-27C5D5E29CF0}"/>
              </c:ext>
            </c:extLst>
          </c:dPt>
          <c:xVal>
            <c:numRef>
              <c:f>PARO_1!$I$6:$I$17</c:f>
              <c:numCache>
                <c:formatCode>@</c:formatCode>
                <c:ptCount val="12"/>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numCache>
            </c:numRef>
          </c:xVal>
          <c:yVal>
            <c:numRef>
              <c:f>PARO_1!$K$6:$K$17</c:f>
              <c:numCache>
                <c:formatCode>#,##0</c:formatCode>
                <c:ptCount val="12"/>
                <c:pt idx="0">
                  <c:v>51594</c:v>
                </c:pt>
                <c:pt idx="1">
                  <c:v>55674</c:v>
                </c:pt>
                <c:pt idx="2">
                  <c:v>58914</c:v>
                </c:pt>
                <c:pt idx="3">
                  <c:v>56797</c:v>
                </c:pt>
                <c:pt idx="4">
                  <c:v>54850</c:v>
                </c:pt>
                <c:pt idx="5">
                  <c:v>53655</c:v>
                </c:pt>
                <c:pt idx="6">
                  <c:v>52375</c:v>
                </c:pt>
                <c:pt idx="7">
                  <c:v>50921</c:v>
                </c:pt>
                <c:pt idx="8">
                  <c:v>49947</c:v>
                </c:pt>
                <c:pt idx="9">
                  <c:v>50406</c:v>
                </c:pt>
                <c:pt idx="10">
                  <c:v>65878</c:v>
                </c:pt>
                <c:pt idx="11">
                  <c:v>50035</c:v>
                </c:pt>
              </c:numCache>
            </c:numRef>
          </c:yVal>
          <c:smooth val="0"/>
          <c:extLst>
            <c:ext xmlns:c16="http://schemas.microsoft.com/office/drawing/2014/chart" uri="{C3380CC4-5D6E-409C-BE32-E72D297353CC}">
              <c16:uniqueId val="{00000002-5497-406C-AB83-27C5D5E29CF0}"/>
            </c:ext>
          </c:extLst>
        </c:ser>
        <c:dLbls>
          <c:showLegendKey val="0"/>
          <c:showVal val="0"/>
          <c:showCatName val="0"/>
          <c:showSerName val="0"/>
          <c:showPercent val="0"/>
          <c:showBubbleSize val="0"/>
        </c:dLbls>
        <c:axId val="228525760"/>
        <c:axId val="228526336"/>
      </c:scatterChart>
      <c:valAx>
        <c:axId val="228525760"/>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8526336"/>
        <c:crosses val="autoZero"/>
        <c:crossBetween val="midCat"/>
      </c:valAx>
      <c:valAx>
        <c:axId val="22852633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85257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numCache>
            </c:numRef>
          </c:cat>
          <c:val>
            <c:numRef>
              <c:f>PARO_1!$N$6:$N$17</c:f>
              <c:numCache>
                <c:formatCode>#,##0</c:formatCode>
                <c:ptCount val="12"/>
                <c:pt idx="0">
                  <c:v>106719</c:v>
                </c:pt>
                <c:pt idx="1">
                  <c:v>114590</c:v>
                </c:pt>
                <c:pt idx="2">
                  <c:v>120496</c:v>
                </c:pt>
                <c:pt idx="3">
                  <c:v>114931</c:v>
                </c:pt>
                <c:pt idx="4">
                  <c:v>108373</c:v>
                </c:pt>
                <c:pt idx="5">
                  <c:v>103149</c:v>
                </c:pt>
                <c:pt idx="6">
                  <c:v>97951</c:v>
                </c:pt>
                <c:pt idx="7">
                  <c:v>92050</c:v>
                </c:pt>
                <c:pt idx="8">
                  <c:v>89783</c:v>
                </c:pt>
                <c:pt idx="9">
                  <c:v>91389</c:v>
                </c:pt>
                <c:pt idx="10">
                  <c:v>122335</c:v>
                </c:pt>
                <c:pt idx="11">
                  <c:v>89501</c:v>
                </c:pt>
              </c:numCache>
            </c:numRef>
          </c:val>
          <c:extLst>
            <c:ext xmlns:c16="http://schemas.microsoft.com/office/drawing/2014/chart" uri="{C3380CC4-5D6E-409C-BE32-E72D297353CC}">
              <c16:uniqueId val="{00000000-DB09-4E7E-86C4-1D9C02954815}"/>
            </c:ext>
          </c:extLst>
        </c:ser>
        <c:dLbls>
          <c:showLegendKey val="0"/>
          <c:showVal val="0"/>
          <c:showCatName val="0"/>
          <c:showSerName val="0"/>
          <c:showPercent val="0"/>
          <c:showBubbleSize val="0"/>
        </c:dLbls>
        <c:gapWidth val="355"/>
        <c:overlap val="-70"/>
        <c:axId val="228765696"/>
        <c:axId val="228528640"/>
      </c:barChart>
      <c:catAx>
        <c:axId val="228765696"/>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8528640"/>
        <c:crosses val="autoZero"/>
        <c:auto val="1"/>
        <c:lblAlgn val="ctr"/>
        <c:lblOffset val="100"/>
        <c:noMultiLvlLbl val="0"/>
      </c:catAx>
      <c:valAx>
        <c:axId val="228528640"/>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87656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PARO_1!$J$43</c:f>
              <c:strCache>
                <c:ptCount val="1"/>
                <c:pt idx="0">
                  <c:v>Paro 2019</c:v>
                </c:pt>
              </c:strCache>
            </c:strRef>
          </c:tx>
          <c:spPr>
            <a:ln>
              <a:solidFill>
                <a:schemeClr val="accent5">
                  <a:lumMod val="50000"/>
                </a:schemeClr>
              </a:solidFill>
            </a:ln>
          </c:spPr>
          <c:marker>
            <c:symbol val="none"/>
          </c:marker>
          <c:cat>
            <c:strRef>
              <c:f>PARO_1!$I$44:$I$55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PARO_1!$J$44:$J$55</c:f>
              <c:numCache>
                <c:formatCode>#,##0</c:formatCode>
                <c:ptCount val="12"/>
                <c:pt idx="0">
                  <c:v>89783</c:v>
                </c:pt>
                <c:pt idx="1">
                  <c:v>89435</c:v>
                </c:pt>
                <c:pt idx="2">
                  <c:v>89263</c:v>
                </c:pt>
                <c:pt idx="3">
                  <c:v>88275</c:v>
                </c:pt>
                <c:pt idx="4">
                  <c:v>87986</c:v>
                </c:pt>
                <c:pt idx="5">
                  <c:v>86860</c:v>
                </c:pt>
                <c:pt idx="6">
                  <c:v>88074</c:v>
                </c:pt>
                <c:pt idx="7">
                  <c:v>88317</c:v>
                </c:pt>
                <c:pt idx="8">
                  <c:v>88509</c:v>
                </c:pt>
                <c:pt idx="9">
                  <c:v>91246</c:v>
                </c:pt>
                <c:pt idx="10">
                  <c:v>91190</c:v>
                </c:pt>
                <c:pt idx="11">
                  <c:v>89650</c:v>
                </c:pt>
              </c:numCache>
            </c:numRef>
          </c:val>
          <c:smooth val="0"/>
          <c:extLst>
            <c:ext xmlns:c16="http://schemas.microsoft.com/office/drawing/2014/chart" uri="{C3380CC4-5D6E-409C-BE32-E72D297353CC}">
              <c16:uniqueId val="{00000000-9A69-4232-8FF1-9364828D32CD}"/>
            </c:ext>
          </c:extLst>
        </c:ser>
        <c:ser>
          <c:idx val="1"/>
          <c:order val="1"/>
          <c:tx>
            <c:strRef>
              <c:f>PARO_1!$K$43</c:f>
              <c:strCache>
                <c:ptCount val="1"/>
                <c:pt idx="0">
                  <c:v>Paro 2020</c:v>
                </c:pt>
              </c:strCache>
            </c:strRef>
          </c:tx>
          <c:spPr>
            <a:ln>
              <a:solidFill>
                <a:schemeClr val="accent5">
                  <a:lumMod val="40000"/>
                  <a:lumOff val="60000"/>
                </a:schemeClr>
              </a:solidFill>
            </a:ln>
          </c:spPr>
          <c:marker>
            <c:symbol val="none"/>
          </c:marker>
          <c:cat>
            <c:strRef>
              <c:f>PARO_1!$I$44:$I$55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PARO_1!$K$44:$K$55</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1-9A69-4232-8FF1-9364828D32CD}"/>
            </c:ext>
          </c:extLst>
        </c:ser>
        <c:ser>
          <c:idx val="3"/>
          <c:order val="2"/>
          <c:tx>
            <c:v>Paro 2021</c:v>
          </c:tx>
          <c:marker>
            <c:symbol val="none"/>
          </c:marker>
          <c:val>
            <c:numRef>
              <c:f>PARO_1!$L$44:$L$55</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2-9A69-4232-8FF1-9364828D32CD}"/>
            </c:ext>
          </c:extLst>
        </c:ser>
        <c:ser>
          <c:idx val="2"/>
          <c:order val="3"/>
          <c:tx>
            <c:strRef>
              <c:f>PARO_1!$M$43</c:f>
              <c:strCache>
                <c:ptCount val="1"/>
                <c:pt idx="0">
                  <c:v>Paro 2022</c:v>
                </c:pt>
              </c:strCache>
            </c:strRef>
          </c:tx>
          <c:spPr>
            <a:ln>
              <a:solidFill>
                <a:srgbClr val="885CB4"/>
              </a:solidFill>
            </a:ln>
          </c:spPr>
          <c:marker>
            <c:symbol val="none"/>
          </c:marker>
          <c:cat>
            <c:strRef>
              <c:f>PARO_1!$I$44:$I$55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PARO_1!$M$44:$M$55</c:f>
              <c:numCache>
                <c:formatCode>#,##0</c:formatCode>
                <c:ptCount val="12"/>
                <c:pt idx="0">
                  <c:v>89501</c:v>
                </c:pt>
              </c:numCache>
            </c:numRef>
          </c:val>
          <c:smooth val="0"/>
          <c:extLst>
            <c:ext xmlns:c16="http://schemas.microsoft.com/office/drawing/2014/chart" uri="{C3380CC4-5D6E-409C-BE32-E72D297353CC}">
              <c16:uniqueId val="{00000003-9A69-4232-8FF1-9364828D32CD}"/>
            </c:ext>
          </c:extLst>
        </c:ser>
        <c:dLbls>
          <c:showLegendKey val="0"/>
          <c:showVal val="0"/>
          <c:showCatName val="0"/>
          <c:showSerName val="0"/>
          <c:showPercent val="0"/>
          <c:showBubbleSize val="0"/>
        </c:dLbls>
        <c:smooth val="0"/>
        <c:axId val="228766208"/>
        <c:axId val="228530368"/>
      </c:lineChart>
      <c:catAx>
        <c:axId val="228766208"/>
        <c:scaling>
          <c:orientation val="minMax"/>
        </c:scaling>
        <c:delete val="0"/>
        <c:axPos val="b"/>
        <c:numFmt formatCode="General" sourceLinked="0"/>
        <c:majorTickMark val="out"/>
        <c:minorTickMark val="none"/>
        <c:tickLblPos val="nextTo"/>
        <c:txPr>
          <a:bodyPr/>
          <a:lstStyle/>
          <a:p>
            <a:pPr>
              <a:defRPr>
                <a:solidFill>
                  <a:schemeClr val="accent5">
                    <a:lumMod val="50000"/>
                  </a:schemeClr>
                </a:solidFill>
              </a:defRPr>
            </a:pPr>
            <a:endParaRPr lang="es-ES"/>
          </a:p>
        </c:txPr>
        <c:crossAx val="228530368"/>
        <c:crosses val="autoZero"/>
        <c:auto val="1"/>
        <c:lblAlgn val="ctr"/>
        <c:lblOffset val="100"/>
        <c:noMultiLvlLbl val="0"/>
      </c:catAx>
      <c:valAx>
        <c:axId val="22853036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28766208"/>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2021</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3148</c:v>
                </c:pt>
                <c:pt idx="1">
                  <c:v>499</c:v>
                </c:pt>
                <c:pt idx="2">
                  <c:v>705</c:v>
                </c:pt>
                <c:pt idx="3">
                  <c:v>7444</c:v>
                </c:pt>
                <c:pt idx="4">
                  <c:v>487</c:v>
                </c:pt>
                <c:pt idx="5">
                  <c:v>2270</c:v>
                </c:pt>
                <c:pt idx="6">
                  <c:v>1230</c:v>
                </c:pt>
                <c:pt idx="7">
                  <c:v>858</c:v>
                </c:pt>
                <c:pt idx="8">
                  <c:v>314</c:v>
                </c:pt>
                <c:pt idx="9">
                  <c:v>259</c:v>
                </c:pt>
                <c:pt idx="10">
                  <c:v>509</c:v>
                </c:pt>
                <c:pt idx="11">
                  <c:v>4800</c:v>
                </c:pt>
                <c:pt idx="12">
                  <c:v>1687</c:v>
                </c:pt>
                <c:pt idx="13">
                  <c:v>2121</c:v>
                </c:pt>
                <c:pt idx="14">
                  <c:v>2730</c:v>
                </c:pt>
                <c:pt idx="15">
                  <c:v>560</c:v>
                </c:pt>
                <c:pt idx="16">
                  <c:v>15810</c:v>
                </c:pt>
                <c:pt idx="17">
                  <c:v>987</c:v>
                </c:pt>
                <c:pt idx="18">
                  <c:v>4141</c:v>
                </c:pt>
                <c:pt idx="19">
                  <c:v>1065</c:v>
                </c:pt>
                <c:pt idx="20">
                  <c:v>4014</c:v>
                </c:pt>
                <c:pt idx="21">
                  <c:v>500</c:v>
                </c:pt>
                <c:pt idx="22">
                  <c:v>3029</c:v>
                </c:pt>
                <c:pt idx="23">
                  <c:v>474</c:v>
                </c:pt>
                <c:pt idx="24">
                  <c:v>1349</c:v>
                </c:pt>
                <c:pt idx="25">
                  <c:v>20889</c:v>
                </c:pt>
                <c:pt idx="26">
                  <c:v>1595</c:v>
                </c:pt>
                <c:pt idx="27">
                  <c:v>643</c:v>
                </c:pt>
                <c:pt idx="28">
                  <c:v>2498</c:v>
                </c:pt>
                <c:pt idx="29">
                  <c:v>892</c:v>
                </c:pt>
                <c:pt idx="30">
                  <c:v>142</c:v>
                </c:pt>
              </c:numCache>
            </c:numRef>
          </c:val>
          <c:extLst>
            <c:ext xmlns:c16="http://schemas.microsoft.com/office/drawing/2014/chart" uri="{C3380CC4-5D6E-409C-BE32-E72D297353CC}">
              <c16:uniqueId val="{00000000-7210-4DAC-A301-E5A7C05FAEBB}"/>
            </c:ext>
          </c:extLst>
        </c:ser>
        <c:ser>
          <c:idx val="1"/>
          <c:order val="1"/>
          <c:tx>
            <c:strRef>
              <c:f>PARO_2!$J$2</c:f>
              <c:strCache>
                <c:ptCount val="1"/>
                <c:pt idx="0">
                  <c:v>Total 2020</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5684</c:v>
                </c:pt>
                <c:pt idx="1">
                  <c:v>630</c:v>
                </c:pt>
                <c:pt idx="2">
                  <c:v>935</c:v>
                </c:pt>
                <c:pt idx="3">
                  <c:v>12342</c:v>
                </c:pt>
                <c:pt idx="4">
                  <c:v>594</c:v>
                </c:pt>
                <c:pt idx="5">
                  <c:v>2799</c:v>
                </c:pt>
                <c:pt idx="6">
                  <c:v>1558</c:v>
                </c:pt>
                <c:pt idx="7">
                  <c:v>999</c:v>
                </c:pt>
                <c:pt idx="8">
                  <c:v>366</c:v>
                </c:pt>
                <c:pt idx="9">
                  <c:v>302</c:v>
                </c:pt>
                <c:pt idx="10">
                  <c:v>622</c:v>
                </c:pt>
                <c:pt idx="11">
                  <c:v>7317</c:v>
                </c:pt>
                <c:pt idx="12">
                  <c:v>2732</c:v>
                </c:pt>
                <c:pt idx="13">
                  <c:v>2668</c:v>
                </c:pt>
                <c:pt idx="14">
                  <c:v>3277</c:v>
                </c:pt>
                <c:pt idx="15">
                  <c:v>624</c:v>
                </c:pt>
                <c:pt idx="16">
                  <c:v>19917</c:v>
                </c:pt>
                <c:pt idx="17">
                  <c:v>1221</c:v>
                </c:pt>
                <c:pt idx="18">
                  <c:v>5437</c:v>
                </c:pt>
                <c:pt idx="19">
                  <c:v>1299</c:v>
                </c:pt>
                <c:pt idx="20">
                  <c:v>5063</c:v>
                </c:pt>
                <c:pt idx="21">
                  <c:v>595</c:v>
                </c:pt>
                <c:pt idx="22">
                  <c:v>4057</c:v>
                </c:pt>
                <c:pt idx="23">
                  <c:v>588</c:v>
                </c:pt>
                <c:pt idx="24">
                  <c:v>2192</c:v>
                </c:pt>
                <c:pt idx="25">
                  <c:v>26316</c:v>
                </c:pt>
                <c:pt idx="26">
                  <c:v>1975</c:v>
                </c:pt>
                <c:pt idx="27">
                  <c:v>1157</c:v>
                </c:pt>
                <c:pt idx="28">
                  <c:v>3082</c:v>
                </c:pt>
                <c:pt idx="29">
                  <c:v>1087</c:v>
                </c:pt>
                <c:pt idx="30">
                  <c:v>189</c:v>
                </c:pt>
              </c:numCache>
            </c:numRef>
          </c:val>
          <c:extLst>
            <c:ext xmlns:c16="http://schemas.microsoft.com/office/drawing/2014/chart" uri="{C3380CC4-5D6E-409C-BE32-E72D297353CC}">
              <c16:uniqueId val="{00000001-7210-4DAC-A301-E5A7C05FAEBB}"/>
            </c:ext>
          </c:extLst>
        </c:ser>
        <c:dLbls>
          <c:showLegendKey val="0"/>
          <c:showVal val="0"/>
          <c:showCatName val="0"/>
          <c:showSerName val="0"/>
          <c:showPercent val="0"/>
          <c:showBubbleSize val="0"/>
        </c:dLbls>
        <c:gapWidth val="150"/>
        <c:axId val="223557632"/>
        <c:axId val="230056512"/>
      </c:barChart>
      <c:catAx>
        <c:axId val="223557632"/>
        <c:scaling>
          <c:orientation val="minMax"/>
        </c:scaling>
        <c:delete val="0"/>
        <c:axPos val="b"/>
        <c:numFmt formatCode="General" sourceLinked="1"/>
        <c:majorTickMark val="out"/>
        <c:minorTickMark val="none"/>
        <c:tickLblPos val="nextTo"/>
        <c:crossAx val="230056512"/>
        <c:crosses val="autoZero"/>
        <c:auto val="1"/>
        <c:lblAlgn val="ctr"/>
        <c:lblOffset val="100"/>
        <c:noMultiLvlLbl val="0"/>
      </c:catAx>
      <c:valAx>
        <c:axId val="230056512"/>
        <c:scaling>
          <c:orientation val="minMax"/>
        </c:scaling>
        <c:delete val="0"/>
        <c:axPos val="l"/>
        <c:majorGridlines/>
        <c:numFmt formatCode="#,##0" sourceLinked="1"/>
        <c:majorTickMark val="out"/>
        <c:minorTickMark val="none"/>
        <c:tickLblPos val="nextTo"/>
        <c:crossAx val="223557632"/>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Enero </a:t>
            </a:r>
            <a:r>
              <a:rPr lang="es-ES">
                <a:solidFill>
                  <a:schemeClr val="accent5">
                    <a:lumMod val="50000"/>
                  </a:schemeClr>
                </a:solidFill>
              </a:rPr>
              <a:t>2022</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Enero 2022</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A75-4956-A1E4-6EFB84BCBBB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A75-4956-A1E4-6EFB84BCBBB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A75-4956-A1E4-6EFB84BCBBB0}"/>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A75-4956-A1E4-6EFB84BCBBB0}"/>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A75-4956-A1E4-6EFB84BCBBB0}"/>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A75-4956-A1E4-6EFB84BCBBB0}"/>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A75-4956-A1E4-6EFB84BCBBB0}"/>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75-4956-A1E4-6EFB84BCBBB0}"/>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75-4956-A1E4-6EFB84BCBBB0}"/>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75-4956-A1E4-6EFB84BCBBB0}"/>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7194</c:v>
                </c:pt>
                <c:pt idx="1">
                  <c:v>1679</c:v>
                </c:pt>
                <c:pt idx="2">
                  <c:v>3579</c:v>
                </c:pt>
                <c:pt idx="3">
                  <c:v>8855</c:v>
                </c:pt>
                <c:pt idx="4">
                  <c:v>15170</c:v>
                </c:pt>
                <c:pt idx="5">
                  <c:v>14426</c:v>
                </c:pt>
                <c:pt idx="6">
                  <c:v>38598</c:v>
                </c:pt>
              </c:numCache>
            </c:numRef>
          </c:val>
          <c:extLst>
            <c:ext xmlns:c16="http://schemas.microsoft.com/office/drawing/2014/chart" uri="{C3380CC4-5D6E-409C-BE32-E72D297353CC}">
              <c16:uniqueId val="{0000000E-AA75-4956-A1E4-6EFB84BCBBB0}"/>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A75-4956-A1E4-6EFB84BCBBB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A75-4956-A1E4-6EFB84BCBBB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A75-4956-A1E4-6EFB84BCBBB0}"/>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A75-4956-A1E4-6EFB84BCBBB0}"/>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A75-4956-A1E4-6EFB84BCBBB0}"/>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A75-4956-A1E4-6EFB84BCBBB0}"/>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A75-4956-A1E4-6EFB84BCBBB0}"/>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A75-4956-A1E4-6EFB84BCBBB0}"/>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F0BD-4A53-AC05-894E3D052ED1}"/>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1-F0BD-4A53-AC05-894E3D052ED1}"/>
            </c:ext>
          </c:extLst>
        </c:ser>
        <c:ser>
          <c:idx val="2"/>
          <c:order val="2"/>
          <c:tx>
            <c:strRef>
              <c:f>TURISMO_2!$D$3</c:f>
              <c:strCache>
                <c:ptCount val="1"/>
                <c:pt idx="0">
                  <c:v>2021</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2-F0BD-4A53-AC05-894E3D052ED1}"/>
            </c:ext>
          </c:extLst>
        </c:ser>
        <c:dLbls>
          <c:showLegendKey val="0"/>
          <c:showVal val="0"/>
          <c:showCatName val="0"/>
          <c:showSerName val="0"/>
          <c:showPercent val="0"/>
          <c:showBubbleSize val="0"/>
        </c:dLbls>
        <c:marker val="1"/>
        <c:smooth val="0"/>
        <c:axId val="223718912"/>
        <c:axId val="223512256"/>
      </c:lineChart>
      <c:catAx>
        <c:axId val="223718912"/>
        <c:scaling>
          <c:orientation val="minMax"/>
        </c:scaling>
        <c:delete val="0"/>
        <c:axPos val="b"/>
        <c:numFmt formatCode="General" sourceLinked="1"/>
        <c:majorTickMark val="out"/>
        <c:minorTickMark val="none"/>
        <c:tickLblPos val="nextTo"/>
        <c:crossAx val="223512256"/>
        <c:crosses val="autoZero"/>
        <c:auto val="1"/>
        <c:lblAlgn val="ctr"/>
        <c:lblOffset val="100"/>
        <c:noMultiLvlLbl val="0"/>
      </c:catAx>
      <c:valAx>
        <c:axId val="223512256"/>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23718912"/>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Enero</a:t>
            </a:r>
            <a:r>
              <a:rPr lang="en-US">
                <a:solidFill>
                  <a:schemeClr val="accent5">
                    <a:lumMod val="50000"/>
                  </a:schemeClr>
                </a:solidFill>
              </a:rPr>
              <a:t> 2022</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PARO_5!$A$3</c:f>
              <c:strCache>
                <c:ptCount val="1"/>
                <c:pt idx="0">
                  <c:v>Enero 2022</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59C3-413D-B36C-2ED9BAA361B3}"/>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59C3-413D-B36C-2ED9BAA361B3}"/>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59C3-413D-B36C-2ED9BAA361B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59C3-413D-B36C-2ED9BAA361B3}"/>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59C3-413D-B36C-2ED9BAA361B3}"/>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9C3-413D-B36C-2ED9BAA361B3}"/>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9C3-413D-B36C-2ED9BAA361B3}"/>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71</c:v>
                </c:pt>
                <c:pt idx="1">
                  <c:v>49215</c:v>
                </c:pt>
                <c:pt idx="2">
                  <c:v>29384</c:v>
                </c:pt>
                <c:pt idx="3">
                  <c:v>5576</c:v>
                </c:pt>
                <c:pt idx="4">
                  <c:v>5255</c:v>
                </c:pt>
              </c:numCache>
            </c:numRef>
          </c:val>
          <c:extLst>
            <c:ext xmlns:c16="http://schemas.microsoft.com/office/drawing/2014/chart" uri="{C3380CC4-5D6E-409C-BE32-E72D297353CC}">
              <c16:uniqueId val="{0000000A-59C3-413D-B36C-2ED9BAA361B3}"/>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Enero</a:t>
            </a:r>
            <a:r>
              <a:rPr lang="en-US" sz="1500">
                <a:solidFill>
                  <a:schemeClr val="accent5">
                    <a:lumMod val="50000"/>
                  </a:schemeClr>
                </a:solidFill>
              </a:rPr>
              <a:t> 2022</a:t>
            </a: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Enero 2022</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E215-4551-BEFA-CA20BD2138B7}"/>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E215-4551-BEFA-CA20BD2138B7}"/>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E215-4551-BEFA-CA20BD2138B7}"/>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E215-4551-BEFA-CA20BD2138B7}"/>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E215-4551-BEFA-CA20BD2138B7}"/>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E215-4551-BEFA-CA20BD2138B7}"/>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E215-4551-BEFA-CA20BD2138B7}"/>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E215-4551-BEFA-CA20BD2138B7}"/>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E215-4551-BEFA-CA20BD2138B7}"/>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E215-4551-BEFA-CA20BD2138B7}"/>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15-4551-BEFA-CA20BD2138B7}"/>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15-4551-BEFA-CA20BD2138B7}"/>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15-4551-BEFA-CA20BD2138B7}"/>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215-4551-BEFA-CA20BD2138B7}"/>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E215-4551-BEFA-CA20BD2138B7}"/>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E215-4551-BEFA-CA20BD2138B7}"/>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215-4551-BEFA-CA20BD2138B7}"/>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215-4551-BEFA-CA20BD2138B7}"/>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E215-4551-BEFA-CA20BD2138B7}"/>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E215-4551-BEFA-CA20BD2138B7}"/>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47</c:v>
                </c:pt>
                <c:pt idx="1">
                  <c:v>432</c:v>
                </c:pt>
                <c:pt idx="2">
                  <c:v>4955</c:v>
                </c:pt>
                <c:pt idx="3">
                  <c:v>5189</c:v>
                </c:pt>
                <c:pt idx="4">
                  <c:v>9474</c:v>
                </c:pt>
                <c:pt idx="5">
                  <c:v>31144</c:v>
                </c:pt>
                <c:pt idx="6">
                  <c:v>1122</c:v>
                </c:pt>
                <c:pt idx="7">
                  <c:v>8847</c:v>
                </c:pt>
                <c:pt idx="8">
                  <c:v>3263</c:v>
                </c:pt>
                <c:pt idx="9">
                  <c:v>25028</c:v>
                </c:pt>
              </c:numCache>
            </c:numRef>
          </c:val>
          <c:extLst>
            <c:ext xmlns:c16="http://schemas.microsoft.com/office/drawing/2014/chart" uri="{C3380CC4-5D6E-409C-BE32-E72D297353CC}">
              <c16:uniqueId val="{00000014-E215-4551-BEFA-CA20BD2138B7}"/>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Enero 2022</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4985</c:v>
                </c:pt>
                <c:pt idx="1">
                  <c:v>4107</c:v>
                </c:pt>
                <c:pt idx="2">
                  <c:v>36774</c:v>
                </c:pt>
                <c:pt idx="3">
                  <c:v>662</c:v>
                </c:pt>
                <c:pt idx="4">
                  <c:v>3762</c:v>
                </c:pt>
                <c:pt idx="5">
                  <c:v>486</c:v>
                </c:pt>
                <c:pt idx="6">
                  <c:v>39466</c:v>
                </c:pt>
              </c:numCache>
            </c:numRef>
          </c:val>
          <c:extLst>
            <c:ext xmlns:c16="http://schemas.microsoft.com/office/drawing/2014/chart" uri="{C3380CC4-5D6E-409C-BE32-E72D297353CC}">
              <c16:uniqueId val="{00000000-4758-4C5A-8B08-EB69C1CB2FEF}"/>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6678</c:v>
                </c:pt>
                <c:pt idx="1">
                  <c:v>5292</c:v>
                </c:pt>
                <c:pt idx="2">
                  <c:v>49043</c:v>
                </c:pt>
                <c:pt idx="3">
                  <c:v>747</c:v>
                </c:pt>
                <c:pt idx="4">
                  <c:v>4661</c:v>
                </c:pt>
                <c:pt idx="5">
                  <c:v>458</c:v>
                </c:pt>
                <c:pt idx="6">
                  <c:v>50035</c:v>
                </c:pt>
              </c:numCache>
            </c:numRef>
          </c:val>
          <c:extLst>
            <c:ext xmlns:c16="http://schemas.microsoft.com/office/drawing/2014/chart" uri="{C3380CC4-5D6E-409C-BE32-E72D297353CC}">
              <c16:uniqueId val="{00000001-4758-4C5A-8B08-EB69C1CB2FEF}"/>
            </c:ext>
          </c:extLst>
        </c:ser>
        <c:dLbls>
          <c:dLblPos val="outEnd"/>
          <c:showLegendKey val="0"/>
          <c:showVal val="1"/>
          <c:showCatName val="0"/>
          <c:showSerName val="0"/>
          <c:showPercent val="0"/>
          <c:showBubbleSize val="0"/>
        </c:dLbls>
        <c:gapWidth val="100"/>
        <c:overlap val="-24"/>
        <c:axId val="220905984"/>
        <c:axId val="230062272"/>
      </c:barChart>
      <c:catAx>
        <c:axId val="220905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30062272"/>
        <c:crosses val="autoZero"/>
        <c:auto val="1"/>
        <c:lblAlgn val="ctr"/>
        <c:lblOffset val="100"/>
        <c:noMultiLvlLbl val="0"/>
      </c:catAx>
      <c:valAx>
        <c:axId val="230062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0905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11415</c:v>
                </c:pt>
                <c:pt idx="1">
                  <c:v>8656</c:v>
                </c:pt>
                <c:pt idx="2">
                  <c:v>92632</c:v>
                </c:pt>
                <c:pt idx="3">
                  <c:v>112703</c:v>
                </c:pt>
                <c:pt idx="4">
                  <c:v>1607</c:v>
                </c:pt>
                <c:pt idx="5">
                  <c:v>8449</c:v>
                </c:pt>
                <c:pt idx="6">
                  <c:v>892</c:v>
                </c:pt>
                <c:pt idx="7">
                  <c:v>92050</c:v>
                </c:pt>
                <c:pt idx="8">
                  <c:v>102998</c:v>
                </c:pt>
                <c:pt idx="9">
                  <c:v>215701</c:v>
                </c:pt>
              </c:numCache>
            </c:numRef>
          </c:val>
          <c:extLst>
            <c:ext xmlns:c16="http://schemas.microsoft.com/office/drawing/2014/chart" uri="{C3380CC4-5D6E-409C-BE32-E72D297353CC}">
              <c16:uniqueId val="{00000000-526F-4CFE-BEF3-324529FD0C69}"/>
            </c:ext>
          </c:extLst>
        </c:ser>
        <c:ser>
          <c:idx val="1"/>
          <c:order val="1"/>
          <c:tx>
            <c:strRef>
              <c:f>PARO_8!$H$2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1-526F-4CFE-BEF3-324529FD0C69}"/>
            </c:ext>
          </c:extLst>
        </c:ser>
        <c:ser>
          <c:idx val="2"/>
          <c:order val="2"/>
          <c:tx>
            <c:strRef>
              <c:f>PARO_8!$I$2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2-526F-4CFE-BEF3-324529FD0C69}"/>
            </c:ext>
          </c:extLst>
        </c:ser>
        <c:ser>
          <c:idx val="3"/>
          <c:order val="3"/>
          <c:tx>
            <c:strRef>
              <c:f>PARO_8!$J$2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3-526F-4CFE-BEF3-324529FD0C69}"/>
            </c:ext>
          </c:extLst>
        </c:ser>
        <c:ser>
          <c:idx val="4"/>
          <c:order val="4"/>
          <c:tx>
            <c:strRef>
              <c:f>PARO_8!$K$2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c:ext xmlns:c16="http://schemas.microsoft.com/office/drawing/2014/chart" uri="{C3380CC4-5D6E-409C-BE32-E72D297353CC}">
              <c16:uniqueId val="{00000004-526F-4CFE-BEF3-324529FD0C69}"/>
            </c:ext>
          </c:extLst>
        </c:ser>
        <c:dLbls>
          <c:showLegendKey val="0"/>
          <c:showVal val="0"/>
          <c:showCatName val="0"/>
          <c:showSerName val="0"/>
          <c:showPercent val="0"/>
          <c:showBubbleSize val="0"/>
        </c:dLbls>
        <c:gapWidth val="150"/>
        <c:axId val="231247872"/>
        <c:axId val="230842944"/>
      </c:barChart>
      <c:catAx>
        <c:axId val="231247872"/>
        <c:scaling>
          <c:orientation val="minMax"/>
        </c:scaling>
        <c:delete val="0"/>
        <c:axPos val="b"/>
        <c:numFmt formatCode="General" sourceLinked="1"/>
        <c:majorTickMark val="out"/>
        <c:minorTickMark val="none"/>
        <c:tickLblPos val="nextTo"/>
        <c:crossAx val="230842944"/>
        <c:crosses val="autoZero"/>
        <c:auto val="1"/>
        <c:lblAlgn val="ctr"/>
        <c:lblOffset val="100"/>
        <c:noMultiLvlLbl val="0"/>
      </c:catAx>
      <c:valAx>
        <c:axId val="230842944"/>
        <c:scaling>
          <c:orientation val="minMax"/>
        </c:scaling>
        <c:delete val="0"/>
        <c:axPos val="l"/>
        <c:majorGridlines/>
        <c:numFmt formatCode="#,##0" sourceLinked="1"/>
        <c:majorTickMark val="out"/>
        <c:minorTickMark val="none"/>
        <c:tickLblPos val="nextTo"/>
        <c:crossAx val="231247872"/>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PARO_8!$F$18:$F$22</c:f>
              <c:numCache>
                <c:formatCode>@</c:formatCode>
                <c:ptCount val="5"/>
                <c:pt idx="0">
                  <c:v>2018</c:v>
                </c:pt>
                <c:pt idx="1">
                  <c:v>2019</c:v>
                </c:pt>
                <c:pt idx="2">
                  <c:v>2020</c:v>
                </c:pt>
                <c:pt idx="3">
                  <c:v>2021</c:v>
                </c:pt>
                <c:pt idx="4">
                  <c:v>2022</c:v>
                </c:pt>
              </c:numCache>
            </c:numRef>
          </c:cat>
          <c:val>
            <c:numRef>
              <c:f>PARO_8!$G$18:$G$22</c:f>
              <c:numCache>
                <c:formatCode>#,##0</c:formatCode>
                <c:ptCount val="5"/>
                <c:pt idx="0">
                  <c:v>95554</c:v>
                </c:pt>
                <c:pt idx="1">
                  <c:v>91894</c:v>
                </c:pt>
                <c:pt idx="2">
                  <c:v>93623</c:v>
                </c:pt>
                <c:pt idx="3">
                  <c:v>127504</c:v>
                </c:pt>
                <c:pt idx="4">
                  <c:v>90242</c:v>
                </c:pt>
              </c:numCache>
            </c:numRef>
          </c:val>
          <c:extLst>
            <c:ext xmlns:c16="http://schemas.microsoft.com/office/drawing/2014/chart" uri="{C3380CC4-5D6E-409C-BE32-E72D297353CC}">
              <c16:uniqueId val="{00000000-FE38-4DE9-AF1A-1E39C2375539}"/>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PARO_8!$F$18:$F$22</c:f>
              <c:numCache>
                <c:formatCode>@</c:formatCode>
                <c:ptCount val="5"/>
                <c:pt idx="0">
                  <c:v>2018</c:v>
                </c:pt>
                <c:pt idx="1">
                  <c:v>2019</c:v>
                </c:pt>
                <c:pt idx="2">
                  <c:v>2020</c:v>
                </c:pt>
                <c:pt idx="3">
                  <c:v>2021</c:v>
                </c:pt>
                <c:pt idx="4">
                  <c:v>2022</c:v>
                </c:pt>
              </c:numCache>
            </c:numRef>
          </c:cat>
          <c:val>
            <c:numRef>
              <c:f>PARO_8!$H$18:$H$22</c:f>
              <c:numCache>
                <c:formatCode>#,##0</c:formatCode>
                <c:ptCount val="5"/>
                <c:pt idx="0">
                  <c:v>120147</c:v>
                </c:pt>
                <c:pt idx="1">
                  <c:v>117525</c:v>
                </c:pt>
                <c:pt idx="2">
                  <c:v>117541</c:v>
                </c:pt>
                <c:pt idx="3">
                  <c:v>151726</c:v>
                </c:pt>
                <c:pt idx="4">
                  <c:v>116914</c:v>
                </c:pt>
              </c:numCache>
            </c:numRef>
          </c:val>
          <c:extLst>
            <c:ext xmlns:c16="http://schemas.microsoft.com/office/drawing/2014/chart" uri="{C3380CC4-5D6E-409C-BE32-E72D297353CC}">
              <c16:uniqueId val="{00000001-FE38-4DE9-AF1A-1E39C2375539}"/>
            </c:ext>
          </c:extLst>
        </c:ser>
        <c:dLbls>
          <c:showLegendKey val="0"/>
          <c:showVal val="0"/>
          <c:showCatName val="0"/>
          <c:showSerName val="0"/>
          <c:showPercent val="0"/>
          <c:showBubbleSize val="0"/>
        </c:dLbls>
        <c:gapWidth val="100"/>
        <c:overlap val="-24"/>
        <c:axId val="231249408"/>
        <c:axId val="230845248"/>
      </c:barChart>
      <c:catAx>
        <c:axId val="23124940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30845248"/>
        <c:crosses val="autoZero"/>
        <c:auto val="1"/>
        <c:lblAlgn val="ctr"/>
        <c:lblOffset val="100"/>
        <c:noMultiLvlLbl val="0"/>
      </c:catAx>
      <c:valAx>
        <c:axId val="230845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31249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5A2B-49CD-B410-7FED55D0022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5A2B-49CD-B410-7FED55D0022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5A2B-49CD-B410-7FED55D0022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5A2B-49CD-B410-7FED55D0022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5A2B-49CD-B410-7FED55D0022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5A2B-49CD-B410-7FED55D0022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5A2B-49CD-B410-7FED55D0022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5A2B-49CD-B410-7FED55D0022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5A2B-49CD-B410-7FED55D0022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5A2B-49CD-B410-7FED55D0022D}"/>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5A2B-49CD-B410-7FED55D0022D}"/>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5A2B-49CD-B410-7FED55D0022D}"/>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5A2B-49CD-B410-7FED55D0022D}"/>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5A2B-49CD-B410-7FED55D0022D}"/>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5A2B-49CD-B410-7FED55D0022D}"/>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5A2B-49CD-B410-7FED55D0022D}"/>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5A2B-49CD-B410-7FED55D0022D}"/>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5A2B-49CD-B410-7FED55D0022D}"/>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5A2B-49CD-B410-7FED55D0022D}"/>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5A2B-49CD-B410-7FED55D0022D}"/>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5A2B-49CD-B410-7FED55D0022D}"/>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5A2B-49CD-B410-7FED55D0022D}"/>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5A2B-49CD-B410-7FED55D0022D}"/>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5A2B-49CD-B410-7FED55D0022D}"/>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5A2B-49CD-B410-7FED55D0022D}"/>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5A2B-49CD-B410-7FED55D0022D}"/>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5A2B-49CD-B410-7FED55D0022D}"/>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5A2B-49CD-B410-7FED55D0022D}"/>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5A2B-49CD-B410-7FED55D0022D}"/>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5A2B-49CD-B410-7FED55D0022D}"/>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5A2B-49CD-B410-7FED55D0022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5A2B-49CD-B410-7FED55D0022D}"/>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2B-49CD-B410-7FED55D0022D}"/>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2B-49CD-B410-7FED55D0022D}"/>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5A2B-49CD-B410-7FED55D0022D}"/>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5A2B-49CD-B410-7FED55D0022D}"/>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5A2B-49CD-B410-7FED55D0022D}"/>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2B-49CD-B410-7FED55D0022D}"/>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2B-49CD-B410-7FED55D0022D}"/>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A2B-49CD-B410-7FED55D0022D}"/>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A2B-49CD-B410-7FED55D0022D}"/>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A2B-49CD-B410-7FED55D0022D}"/>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5A2B-49CD-B410-7FED55D0022D}"/>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5A2B-49CD-B410-7FED55D0022D}"/>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5A2B-49CD-B410-7FED55D0022D}"/>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A2B-49CD-B410-7FED55D0022D}"/>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A2B-49CD-B410-7FED55D0022D}"/>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5A2B-49CD-B410-7FED55D0022D}"/>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5A2B-49CD-B410-7FED55D0022D}"/>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5A2B-49CD-B410-7FED55D0022D}"/>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5A2B-49CD-B410-7FED55D0022D}"/>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5A2B-49CD-B410-7FED55D0022D}"/>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A2B-49CD-B410-7FED55D0022D}"/>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5A2B-49CD-B410-7FED55D0022D}"/>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A2B-49CD-B410-7FED55D0022D}"/>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A2B-49CD-B410-7FED55D0022D}"/>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A2B-49CD-B410-7FED55D0022D}"/>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A2B-49CD-B410-7FED55D0022D}"/>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A2B-49CD-B410-7FED55D0022D}"/>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A2B-49CD-B410-7FED55D0022D}"/>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5A2B-49CD-B410-7FED55D0022D}"/>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5A2B-49CD-B410-7FED55D0022D}"/>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5A2B-49CD-B410-7FED55D0022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5222-4206-9912-213C3CB0C26A}"/>
            </c:ext>
          </c:extLst>
        </c:ser>
        <c:dLbls>
          <c:showLegendKey val="0"/>
          <c:showVal val="0"/>
          <c:showCatName val="0"/>
          <c:showSerName val="0"/>
          <c:showPercent val="0"/>
          <c:showBubbleSize val="0"/>
        </c:dLbls>
        <c:smooth val="0"/>
        <c:axId val="231776768"/>
        <c:axId val="230848704"/>
      </c:lineChart>
      <c:dateAx>
        <c:axId val="231776768"/>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30848704"/>
        <c:crosses val="autoZero"/>
        <c:auto val="1"/>
        <c:lblOffset val="100"/>
        <c:baseTimeUnit val="months"/>
      </c:dateAx>
      <c:valAx>
        <c:axId val="230848704"/>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317767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2D7B-40A7-ACDE-61FEA1763AC9}"/>
            </c:ext>
          </c:extLst>
        </c:ser>
        <c:dLbls>
          <c:showLegendKey val="0"/>
          <c:showVal val="0"/>
          <c:showCatName val="0"/>
          <c:showSerName val="0"/>
          <c:showPercent val="0"/>
          <c:showBubbleSize val="0"/>
        </c:dLbls>
        <c:smooth val="0"/>
        <c:axId val="231777792"/>
        <c:axId val="232513536"/>
      </c:lineChart>
      <c:dateAx>
        <c:axId val="231777792"/>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32513536"/>
        <c:crosses val="autoZero"/>
        <c:auto val="1"/>
        <c:lblOffset val="100"/>
        <c:baseTimeUnit val="months"/>
      </c:dateAx>
      <c:valAx>
        <c:axId val="232513536"/>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317777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25AD-4F39-B971-933284474D0D}"/>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25AD-4F39-B971-933284474D0D}"/>
            </c:ext>
          </c:extLst>
        </c:ser>
        <c:dLbls>
          <c:showLegendKey val="0"/>
          <c:showVal val="0"/>
          <c:showCatName val="0"/>
          <c:showSerName val="0"/>
          <c:showPercent val="0"/>
          <c:showBubbleSize val="0"/>
        </c:dLbls>
        <c:gapWidth val="150"/>
        <c:axId val="231778304"/>
        <c:axId val="232516416"/>
      </c:barChart>
      <c:catAx>
        <c:axId val="231778304"/>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32516416"/>
        <c:crosses val="autoZero"/>
        <c:auto val="1"/>
        <c:lblAlgn val="ctr"/>
        <c:lblOffset val="100"/>
        <c:noMultiLvlLbl val="0"/>
      </c:catAx>
      <c:valAx>
        <c:axId val="232516416"/>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31778304"/>
        <c:crosses val="autoZero"/>
        <c:crossBetween val="between"/>
      </c:valAx>
    </c:plotArea>
    <c:legend>
      <c:legendPos val="r"/>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44531</c:v>
                </c:pt>
              </c:numCache>
            </c:numRef>
          </c:cat>
          <c:val>
            <c:numRef>
              <c:f>CONTRATOS_1!$B$3:$B$14</c:f>
              <c:numCache>
                <c:formatCode>#,##0.0</c:formatCode>
                <c:ptCount val="12"/>
                <c:pt idx="0" formatCode="#,##0">
                  <c:v>11835</c:v>
                </c:pt>
                <c:pt idx="11" formatCode="#,##0">
                  <c:v>13217</c:v>
                </c:pt>
              </c:numCache>
            </c:numRef>
          </c:val>
          <c:extLst>
            <c:ext xmlns:c16="http://schemas.microsoft.com/office/drawing/2014/chart" uri="{C3380CC4-5D6E-409C-BE32-E72D297353CC}">
              <c16:uniqueId val="{00000000-9787-4386-B496-24CEE0D53264}"/>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44531</c:v>
                </c:pt>
              </c:numCache>
            </c:numRef>
          </c:cat>
          <c:val>
            <c:numRef>
              <c:f>CONTRATOS_1!$C$3:$C$14</c:f>
              <c:numCache>
                <c:formatCode>#,##0.0</c:formatCode>
                <c:ptCount val="12"/>
                <c:pt idx="0" formatCode="#,##0">
                  <c:v>11881</c:v>
                </c:pt>
                <c:pt idx="11" formatCode="#,##0">
                  <c:v>12820</c:v>
                </c:pt>
              </c:numCache>
            </c:numRef>
          </c:val>
          <c:extLst>
            <c:ext xmlns:c16="http://schemas.microsoft.com/office/drawing/2014/chart" uri="{C3380CC4-5D6E-409C-BE32-E72D297353CC}">
              <c16:uniqueId val="{00000001-9787-4386-B496-24CEE0D53264}"/>
            </c:ext>
          </c:extLst>
        </c:ser>
        <c:dLbls>
          <c:showLegendKey val="0"/>
          <c:showVal val="0"/>
          <c:showCatName val="0"/>
          <c:showSerName val="0"/>
          <c:showPercent val="0"/>
          <c:showBubbleSize val="0"/>
        </c:dLbls>
        <c:gapWidth val="80"/>
        <c:overlap val="25"/>
        <c:axId val="231628800"/>
        <c:axId val="232518720"/>
      </c:barChart>
      <c:dateAx>
        <c:axId val="231628800"/>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32518720"/>
        <c:crosses val="autoZero"/>
        <c:auto val="1"/>
        <c:lblOffset val="100"/>
        <c:baseTimeUnit val="months"/>
      </c:dateAx>
      <c:valAx>
        <c:axId val="23251872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31628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10683122707446675"/>
          <c:y val="3.700169831712212E-2"/>
        </c:manualLayout>
      </c:layout>
      <c:overlay val="0"/>
    </c:title>
    <c:autoTitleDeleted val="0"/>
    <c:plotArea>
      <c:layout/>
      <c:barChart>
        <c:barDir val="col"/>
        <c:grouping val="clustered"/>
        <c:varyColors val="0"/>
        <c:ser>
          <c:idx val="0"/>
          <c:order val="0"/>
          <c:tx>
            <c:strRef>
              <c:f>TURISMO_2!$G$3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TURISMO_2!$G$4:$G$15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E047-4842-BB21-5FB7E890573F}"/>
            </c:ext>
          </c:extLst>
        </c:ser>
        <c:ser>
          <c:idx val="1"/>
          <c:order val="1"/>
          <c:tx>
            <c:strRef>
              <c:f>TURISMO_2!$H$3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TURISMO_2!$H$4:$H$15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1-E047-4842-BB21-5FB7E890573F}"/>
            </c:ext>
          </c:extLst>
        </c:ser>
        <c:ser>
          <c:idx val="2"/>
          <c:order val="2"/>
          <c:tx>
            <c:strRef>
              <c:f>TURISMO_2!$I$3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2-E047-4842-BB21-5FB7E890573F}"/>
            </c:ext>
          </c:extLst>
        </c:ser>
        <c:dLbls>
          <c:showLegendKey val="0"/>
          <c:showVal val="0"/>
          <c:showCatName val="0"/>
          <c:showSerName val="0"/>
          <c:showPercent val="0"/>
          <c:showBubbleSize val="0"/>
        </c:dLbls>
        <c:gapWidth val="150"/>
        <c:axId val="223801856"/>
        <c:axId val="223513984"/>
      </c:barChart>
      <c:catAx>
        <c:axId val="223801856"/>
        <c:scaling>
          <c:orientation val="minMax"/>
        </c:scaling>
        <c:delete val="0"/>
        <c:axPos val="b"/>
        <c:numFmt formatCode="General" sourceLinked="1"/>
        <c:majorTickMark val="out"/>
        <c:minorTickMark val="none"/>
        <c:tickLblPos val="nextTo"/>
        <c:crossAx val="223513984"/>
        <c:crosses val="autoZero"/>
        <c:auto val="1"/>
        <c:lblAlgn val="ctr"/>
        <c:lblOffset val="100"/>
        <c:noMultiLvlLbl val="0"/>
      </c:catAx>
      <c:valAx>
        <c:axId val="223513984"/>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23801856"/>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44531</c:v>
                </c:pt>
              </c:numCache>
            </c:numRef>
          </c:cat>
          <c:val>
            <c:numRef>
              <c:f>CONTRATOS_1!$D$3:$D$14</c:f>
              <c:numCache>
                <c:formatCode>#,##0.0</c:formatCode>
                <c:ptCount val="12"/>
                <c:pt idx="0" formatCode="#,##0">
                  <c:v>4525</c:v>
                </c:pt>
                <c:pt idx="11" formatCode="#,##0">
                  <c:v>3244</c:v>
                </c:pt>
              </c:numCache>
            </c:numRef>
          </c:val>
          <c:extLst>
            <c:ext xmlns:c16="http://schemas.microsoft.com/office/drawing/2014/chart" uri="{C3380CC4-5D6E-409C-BE32-E72D297353CC}">
              <c16:uniqueId val="{00000000-7058-4538-87DF-682EFED0C119}"/>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44531</c:v>
                </c:pt>
              </c:numCache>
            </c:numRef>
          </c:cat>
          <c:val>
            <c:numRef>
              <c:f>CONTRATOS_1!$E$3:$E$14</c:f>
              <c:numCache>
                <c:formatCode>#,##0.0</c:formatCode>
                <c:ptCount val="12"/>
                <c:pt idx="0" formatCode="#,##0">
                  <c:v>19191</c:v>
                </c:pt>
                <c:pt idx="11" formatCode="#,##0">
                  <c:v>22793</c:v>
                </c:pt>
              </c:numCache>
            </c:numRef>
          </c:val>
          <c:extLst>
            <c:ext xmlns:c16="http://schemas.microsoft.com/office/drawing/2014/chart" uri="{C3380CC4-5D6E-409C-BE32-E72D297353CC}">
              <c16:uniqueId val="{00000001-7058-4538-87DF-682EFED0C119}"/>
            </c:ext>
          </c:extLst>
        </c:ser>
        <c:dLbls>
          <c:showLegendKey val="0"/>
          <c:showVal val="0"/>
          <c:showCatName val="0"/>
          <c:showSerName val="0"/>
          <c:showPercent val="0"/>
          <c:showBubbleSize val="0"/>
        </c:dLbls>
        <c:gapWidth val="100"/>
        <c:overlap val="-24"/>
        <c:axId val="231629824"/>
        <c:axId val="232519872"/>
      </c:barChart>
      <c:dateAx>
        <c:axId val="231629824"/>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32519872"/>
        <c:crosses val="autoZero"/>
        <c:auto val="1"/>
        <c:lblOffset val="100"/>
        <c:baseTimeUnit val="months"/>
      </c:dateAx>
      <c:valAx>
        <c:axId val="232519872"/>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31629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44531</c:v>
                </c:pt>
              </c:numCache>
            </c:numRef>
          </c:xVal>
          <c:yVal>
            <c:numRef>
              <c:f>CONTRATOS_1!$F$3:$F$14</c:f>
              <c:numCache>
                <c:formatCode>#,##0</c:formatCode>
                <c:ptCount val="12"/>
                <c:pt idx="0">
                  <c:v>23716</c:v>
                </c:pt>
                <c:pt idx="11">
                  <c:v>26037</c:v>
                </c:pt>
              </c:numCache>
            </c:numRef>
          </c:yVal>
          <c:smooth val="0"/>
          <c:extLst>
            <c:ext xmlns:c16="http://schemas.microsoft.com/office/drawing/2014/chart" uri="{C3380CC4-5D6E-409C-BE32-E72D297353CC}">
              <c16:uniqueId val="{00000000-D597-4A58-844B-2445F251EFBF}"/>
            </c:ext>
          </c:extLst>
        </c:ser>
        <c:dLbls>
          <c:showLegendKey val="0"/>
          <c:showVal val="0"/>
          <c:showCatName val="0"/>
          <c:showSerName val="0"/>
          <c:showPercent val="0"/>
          <c:showBubbleSize val="0"/>
        </c:dLbls>
        <c:axId val="233374272"/>
        <c:axId val="233374848"/>
      </c:scatterChart>
      <c:valAx>
        <c:axId val="233374272"/>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33374848"/>
        <c:crosses val="autoZero"/>
        <c:crossBetween val="midCat"/>
      </c:valAx>
      <c:valAx>
        <c:axId val="233374848"/>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33374272"/>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2019</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29181</c:v>
                </c:pt>
                <c:pt idx="1">
                  <c:v>26188</c:v>
                </c:pt>
                <c:pt idx="2">
                  <c:v>29566</c:v>
                </c:pt>
                <c:pt idx="3">
                  <c:v>28557</c:v>
                </c:pt>
                <c:pt idx="4">
                  <c:v>29444</c:v>
                </c:pt>
                <c:pt idx="5">
                  <c:v>30042</c:v>
                </c:pt>
                <c:pt idx="6">
                  <c:v>35388</c:v>
                </c:pt>
                <c:pt idx="7">
                  <c:v>30425</c:v>
                </c:pt>
                <c:pt idx="8">
                  <c:v>33658</c:v>
                </c:pt>
                <c:pt idx="9">
                  <c:v>35515</c:v>
                </c:pt>
                <c:pt idx="10">
                  <c:v>31833</c:v>
                </c:pt>
                <c:pt idx="11">
                  <c:v>28959</c:v>
                </c:pt>
              </c:numCache>
            </c:numRef>
          </c:val>
          <c:smooth val="0"/>
          <c:extLst>
            <c:ext xmlns:c16="http://schemas.microsoft.com/office/drawing/2014/chart" uri="{C3380CC4-5D6E-409C-BE32-E72D297353CC}">
              <c16:uniqueId val="{00000000-1413-4ED3-9FEF-DB80672549E0}"/>
            </c:ext>
          </c:extLst>
        </c:ser>
        <c:ser>
          <c:idx val="1"/>
          <c:order val="1"/>
          <c:tx>
            <c:v>2020</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1-1413-4ED3-9FEF-DB80672549E0}"/>
            </c:ext>
          </c:extLst>
        </c:ser>
        <c:ser>
          <c:idx val="2"/>
          <c:order val="2"/>
          <c:tx>
            <c:v>2021</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2-1413-4ED3-9FEF-DB80672549E0}"/>
            </c:ext>
          </c:extLst>
        </c:ser>
        <c:ser>
          <c:idx val="3"/>
          <c:order val="3"/>
          <c:tx>
            <c:v>2022</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23716</c:v>
                </c:pt>
              </c:numCache>
            </c:numRef>
          </c:val>
          <c:smooth val="0"/>
          <c:extLst>
            <c:ext xmlns:c16="http://schemas.microsoft.com/office/drawing/2014/chart" uri="{C3380CC4-5D6E-409C-BE32-E72D297353CC}">
              <c16:uniqueId val="{00000003-1413-4ED3-9FEF-DB80672549E0}"/>
            </c:ext>
          </c:extLst>
        </c:ser>
        <c:dLbls>
          <c:showLegendKey val="0"/>
          <c:showVal val="0"/>
          <c:showCatName val="0"/>
          <c:showSerName val="0"/>
          <c:showPercent val="0"/>
          <c:showBubbleSize val="0"/>
        </c:dLbls>
        <c:smooth val="0"/>
        <c:axId val="232983552"/>
        <c:axId val="233376576"/>
      </c:lineChart>
      <c:catAx>
        <c:axId val="23298355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33376576"/>
        <c:crosses val="autoZero"/>
        <c:auto val="1"/>
        <c:lblAlgn val="ctr"/>
        <c:lblOffset val="100"/>
        <c:noMultiLvlLbl val="1"/>
      </c:catAx>
      <c:valAx>
        <c:axId val="23337657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32983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Enero </a:t>
            </a:r>
            <a:r>
              <a:rPr lang="en-US">
                <a:solidFill>
                  <a:schemeClr val="accent5">
                    <a:lumMod val="50000"/>
                  </a:schemeClr>
                </a:solidFill>
              </a:rPr>
              <a:t>2022 </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Enero 2022</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2E1E-47C4-977B-30E302606724}"/>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2E1E-47C4-977B-30E302606724}"/>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2E1E-47C4-977B-30E302606724}"/>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2E1E-47C4-977B-30E302606724}"/>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2E1E-47C4-977B-30E302606724}"/>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2E1E-47C4-977B-30E302606724}"/>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1E-47C4-977B-30E302606724}"/>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E1E-47C4-977B-30E302606724}"/>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E1E-47C4-977B-30E302606724}"/>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E1E-47C4-977B-30E302606724}"/>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E1E-47C4-977B-30E302606724}"/>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E1E-47C4-977B-30E30260672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614</c:v>
                </c:pt>
                <c:pt idx="1">
                  <c:v>1110</c:v>
                </c:pt>
                <c:pt idx="2">
                  <c:v>1475</c:v>
                </c:pt>
                <c:pt idx="3">
                  <c:v>3717</c:v>
                </c:pt>
                <c:pt idx="4">
                  <c:v>5574</c:v>
                </c:pt>
                <c:pt idx="5">
                  <c:v>11226</c:v>
                </c:pt>
              </c:numCache>
            </c:numRef>
          </c:val>
          <c:extLst>
            <c:ext xmlns:c16="http://schemas.microsoft.com/office/drawing/2014/chart" uri="{C3380CC4-5D6E-409C-BE32-E72D297353CC}">
              <c16:uniqueId val="{0000000C-2E1E-47C4-977B-30E302606724}"/>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ENERO 2022</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Enero 2022</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04CA-47C0-86F1-250C937C0D4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4CA-47C0-86F1-250C937C0D4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04CA-47C0-86F1-250C937C0D4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04CA-47C0-86F1-250C937C0D4B}"/>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04CA-47C0-86F1-250C937C0D4B}"/>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04CA-47C0-86F1-250C937C0D4B}"/>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CA-47C0-86F1-250C937C0D4B}"/>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4CA-47C0-86F1-250C937C0D4B}"/>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4CA-47C0-86F1-250C937C0D4B}"/>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717</c:v>
                </c:pt>
                <c:pt idx="1">
                  <c:v>6259</c:v>
                </c:pt>
                <c:pt idx="2">
                  <c:v>13302</c:v>
                </c:pt>
                <c:pt idx="3">
                  <c:v>2465</c:v>
                </c:pt>
                <c:pt idx="4">
                  <c:v>950</c:v>
                </c:pt>
                <c:pt idx="5" formatCode="General">
                  <c:v>23</c:v>
                </c:pt>
              </c:numCache>
            </c:numRef>
          </c:val>
          <c:extLst>
            <c:ext xmlns:c16="http://schemas.microsoft.com/office/drawing/2014/chart" uri="{C3380CC4-5D6E-409C-BE32-E72D297353CC}">
              <c16:uniqueId val="{0000000C-04CA-47C0-86F1-250C937C0D4B}"/>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enero 2022</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itle>
    <c:autoTitleDeleted val="0"/>
    <c:plotArea>
      <c:layout/>
      <c:pieChart>
        <c:varyColors val="1"/>
        <c:ser>
          <c:idx val="0"/>
          <c:order val="0"/>
          <c:tx>
            <c:strRef>
              <c:f>CONTRATOS_4!$A$3</c:f>
              <c:strCache>
                <c:ptCount val="1"/>
                <c:pt idx="0">
                  <c:v>Enero 2022</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A2C7-4AEB-934C-14506FDA89EB}"/>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A2C7-4AEB-934C-14506FDA89EB}"/>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A2C7-4AEB-934C-14506FDA89E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A2C7-4AEB-934C-14506FDA89E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A2C7-4AEB-934C-14506FDA89EB}"/>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A2C7-4AEB-934C-14506FDA89EB}"/>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A2C7-4AEB-934C-14506FDA89EB}"/>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A2C7-4AEB-934C-14506FDA89EB}"/>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A2C7-4AEB-934C-14506FDA89EB}"/>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A2C7-4AEB-934C-14506FDA89EB}"/>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C7-4AEB-934C-14506FDA89EB}"/>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C7-4AEB-934C-14506FDA89EB}"/>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C7-4AEB-934C-14506FDA89EB}"/>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2C7-4AEB-934C-14506FDA89EB}"/>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2C7-4AEB-934C-14506FDA89EB}"/>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2C7-4AEB-934C-14506FDA89EB}"/>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2C7-4AEB-934C-14506FDA89EB}"/>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A2C7-4AEB-934C-14506FDA89EB}"/>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2C7-4AEB-934C-14506FDA89EB}"/>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2C7-4AEB-934C-14506FDA89EB}"/>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2</c:v>
                </c:pt>
                <c:pt idx="1">
                  <c:v>50</c:v>
                </c:pt>
                <c:pt idx="2">
                  <c:v>1859</c:v>
                </c:pt>
                <c:pt idx="3">
                  <c:v>2066</c:v>
                </c:pt>
                <c:pt idx="4">
                  <c:v>2118</c:v>
                </c:pt>
                <c:pt idx="5">
                  <c:v>7719</c:v>
                </c:pt>
                <c:pt idx="6">
                  <c:v>82</c:v>
                </c:pt>
                <c:pt idx="7">
                  <c:v>2058</c:v>
                </c:pt>
                <c:pt idx="8">
                  <c:v>944</c:v>
                </c:pt>
                <c:pt idx="9">
                  <c:v>6818</c:v>
                </c:pt>
              </c:numCache>
            </c:numRef>
          </c:val>
          <c:extLst>
            <c:ext xmlns:c16="http://schemas.microsoft.com/office/drawing/2014/chart" uri="{C3380CC4-5D6E-409C-BE32-E72D297353CC}">
              <c16:uniqueId val="{00000014-A2C7-4AEB-934C-14506FDA89EB}"/>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2022M01</c:v>
                </c:pt>
                <c:pt idx="1">
                  <c:v>    2021M12</c:v>
                </c:pt>
                <c:pt idx="2">
                  <c:v>    2021M11</c:v>
                </c:pt>
                <c:pt idx="3">
                  <c:v>    2021M10</c:v>
                </c:pt>
                <c:pt idx="4">
                  <c:v>    2021M09</c:v>
                </c:pt>
                <c:pt idx="5">
                  <c:v>    2021M08</c:v>
                </c:pt>
                <c:pt idx="6">
                  <c:v>    2021M07</c:v>
                </c:pt>
                <c:pt idx="7">
                  <c:v>    2021M06</c:v>
                </c:pt>
                <c:pt idx="8">
                  <c:v>    2021M05</c:v>
                </c:pt>
                <c:pt idx="9">
                  <c:v>    2021M04</c:v>
                </c:pt>
                <c:pt idx="10">
                  <c:v>    2021M03</c:v>
                </c:pt>
                <c:pt idx="11">
                  <c:v>    2021M02</c:v>
                </c:pt>
                <c:pt idx="12">
                  <c:v>    2021M01</c:v>
                </c:pt>
              </c:strCache>
            </c:strRef>
          </c:cat>
          <c:val>
            <c:numRef>
              <c:f>IPC_2!$B$5:$B$17</c:f>
              <c:numCache>
                <c:formatCode>#,##0.000</c:formatCode>
                <c:ptCount val="13"/>
                <c:pt idx="0">
                  <c:v>103.2</c:v>
                </c:pt>
                <c:pt idx="1">
                  <c:v>111.255</c:v>
                </c:pt>
                <c:pt idx="2">
                  <c:v>110.155</c:v>
                </c:pt>
                <c:pt idx="3">
                  <c:v>109.589</c:v>
                </c:pt>
                <c:pt idx="4">
                  <c:v>107.68600000000001</c:v>
                </c:pt>
                <c:pt idx="5">
                  <c:v>106.89400000000001</c:v>
                </c:pt>
                <c:pt idx="6">
                  <c:v>106.319</c:v>
                </c:pt>
                <c:pt idx="7">
                  <c:v>106.869</c:v>
                </c:pt>
                <c:pt idx="8">
                  <c:v>106.639</c:v>
                </c:pt>
                <c:pt idx="9">
                  <c:v>106.086</c:v>
                </c:pt>
                <c:pt idx="10">
                  <c:v>105.20399999999999</c:v>
                </c:pt>
                <c:pt idx="11">
                  <c:v>104.315</c:v>
                </c:pt>
                <c:pt idx="12">
                  <c:v>104.77800000000001</c:v>
                </c:pt>
              </c:numCache>
            </c:numRef>
          </c:val>
          <c:extLst>
            <c:ext xmlns:c16="http://schemas.microsoft.com/office/drawing/2014/chart" uri="{C3380CC4-5D6E-409C-BE32-E72D297353CC}">
              <c16:uniqueId val="{00000000-5901-4953-89B4-8EE8DCD52DE1}"/>
            </c:ext>
          </c:extLst>
        </c:ser>
        <c:dLbls>
          <c:showLegendKey val="0"/>
          <c:showVal val="0"/>
          <c:showCatName val="0"/>
          <c:showSerName val="0"/>
          <c:showPercent val="0"/>
          <c:showBubbleSize val="0"/>
        </c:dLbls>
        <c:gapWidth val="182"/>
        <c:axId val="233740288"/>
        <c:axId val="232507072"/>
      </c:barChart>
      <c:catAx>
        <c:axId val="2337402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32507072"/>
        <c:crosses val="autoZero"/>
        <c:auto val="1"/>
        <c:lblAlgn val="ctr"/>
        <c:lblOffset val="100"/>
        <c:noMultiLvlLbl val="0"/>
      </c:catAx>
      <c:valAx>
        <c:axId val="232507072"/>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337402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REF!$M$4</c:f>
              <c:strCache>
                <c:ptCount val="1"/>
                <c:pt idx="0">
                  <c:v>2019</c:v>
                </c:pt>
              </c:strCache>
            </c:strRef>
          </c:tx>
          <c:spPr>
            <a:ln w="22225" cap="rnd" cmpd="sng" algn="ctr">
              <a:solidFill>
                <a:schemeClr val="accent1"/>
              </a:solidFill>
              <a:round/>
            </a:ln>
            <a:effectLst/>
          </c:spPr>
          <c:marker>
            <c:symbol val="none"/>
          </c:marker>
          <c:dLbls>
            <c:dLbl>
              <c:idx val="0"/>
              <c:layout>
                <c:manualLayout>
                  <c:x val="-4.6272564489892691E-2"/>
                  <c:y val="1.0139415634340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53-4E59-9873-F93CACF6FB05}"/>
                </c:ext>
              </c:extLst>
            </c:dLbl>
            <c:dLbl>
              <c:idx val="1"/>
              <c:delete val="1"/>
              <c:extLst>
                <c:ext xmlns:c15="http://schemas.microsoft.com/office/drawing/2012/chart" uri="{CE6537A1-D6FC-4f65-9D91-7224C49458BB}"/>
                <c:ext xmlns:c16="http://schemas.microsoft.com/office/drawing/2014/chart" uri="{C3380CC4-5D6E-409C-BE32-E72D297353CC}">
                  <c16:uniqueId val="{00000001-3F53-4E59-9873-F93CACF6FB05}"/>
                </c:ext>
              </c:extLst>
            </c:dLbl>
            <c:dLbl>
              <c:idx val="2"/>
              <c:layout>
                <c:manualLayout>
                  <c:x val="-4.1865653586093385E-2"/>
                  <c:y val="-6.7596104228934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53-4E59-9873-F93CACF6FB05}"/>
                </c:ext>
              </c:extLst>
            </c:dLbl>
            <c:dLbl>
              <c:idx val="3"/>
              <c:delete val="1"/>
              <c:extLst>
                <c:ext xmlns:c15="http://schemas.microsoft.com/office/drawing/2012/chart" uri="{CE6537A1-D6FC-4f65-9D91-7224C49458BB}"/>
                <c:ext xmlns:c16="http://schemas.microsoft.com/office/drawing/2014/chart" uri="{C3380CC4-5D6E-409C-BE32-E72D297353CC}">
                  <c16:uniqueId val="{00000003-3F53-4E59-9873-F93CACF6FB05}"/>
                </c:ext>
              </c:extLst>
            </c:dLbl>
            <c:dLbl>
              <c:idx val="4"/>
              <c:layout>
                <c:manualLayout>
                  <c:x val="-4.6272521114785366E-2"/>
                  <c:y val="-6.083662686923858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6.9728347775364477E-2"/>
                      <c:h val="4.726670894527988E-2"/>
                    </c:manualLayout>
                  </c15:layout>
                </c:ext>
                <c:ext xmlns:c16="http://schemas.microsoft.com/office/drawing/2014/chart" uri="{C3380CC4-5D6E-409C-BE32-E72D297353CC}">
                  <c16:uniqueId val="{00000004-3F53-4E59-9873-F93CACF6FB05}"/>
                </c:ext>
              </c:extLst>
            </c:dLbl>
            <c:dLbl>
              <c:idx val="5"/>
              <c:delete val="1"/>
              <c:extLst>
                <c:ext xmlns:c15="http://schemas.microsoft.com/office/drawing/2012/chart" uri="{CE6537A1-D6FC-4f65-9D91-7224C49458BB}"/>
                <c:ext xmlns:c16="http://schemas.microsoft.com/office/drawing/2014/chart" uri="{C3380CC4-5D6E-409C-BE32-E72D297353CC}">
                  <c16:uniqueId val="{00000005-3F53-4E59-9873-F93CACF6FB05}"/>
                </c:ext>
              </c:extLst>
            </c:dLbl>
            <c:dLbl>
              <c:idx val="6"/>
              <c:layout>
                <c:manualLayout>
                  <c:x val="-4.6064953842540383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F53-4E59-9873-F93CACF6FB05}"/>
                </c:ext>
              </c:extLst>
            </c:dLbl>
            <c:dLbl>
              <c:idx val="7"/>
              <c:delete val="1"/>
              <c:extLst>
                <c:ext xmlns:c15="http://schemas.microsoft.com/office/drawing/2012/chart" uri="{CE6537A1-D6FC-4f65-9D91-7224C49458BB}"/>
                <c:ext xmlns:c16="http://schemas.microsoft.com/office/drawing/2014/chart" uri="{C3380CC4-5D6E-409C-BE32-E72D297353CC}">
                  <c16:uniqueId val="{00000007-3F53-4E59-9873-F93CACF6FB05}"/>
                </c:ext>
              </c:extLst>
            </c:dLbl>
            <c:dLbl>
              <c:idx val="8"/>
              <c:layout>
                <c:manualLayout>
                  <c:x val="-4.820565907522429E-2"/>
                  <c:y val="-7.773551986327489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53-4E59-9873-F93CACF6FB05}"/>
                </c:ext>
              </c:extLst>
            </c:dLbl>
            <c:dLbl>
              <c:idx val="9"/>
              <c:delete val="1"/>
              <c:extLst>
                <c:ext xmlns:c15="http://schemas.microsoft.com/office/drawing/2012/chart" uri="{CE6537A1-D6FC-4f65-9D91-7224C49458BB}"/>
                <c:ext xmlns:c16="http://schemas.microsoft.com/office/drawing/2014/chart" uri="{C3380CC4-5D6E-409C-BE32-E72D297353CC}">
                  <c16:uniqueId val="{00000009-3F53-4E59-9873-F93CACF6FB05}"/>
                </c:ext>
              </c:extLst>
            </c:dLbl>
            <c:dLbl>
              <c:idx val="10"/>
              <c:layout>
                <c:manualLayout>
                  <c:x val="-5.1492408557626108E-2"/>
                  <c:y val="-4.055792866375545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1F497D">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F53-4E59-9873-F93CACF6FB05}"/>
                </c:ext>
              </c:extLst>
            </c:dLbl>
            <c:dLbl>
              <c:idx val="11"/>
              <c:delete val="1"/>
              <c:extLst>
                <c:ext xmlns:c15="http://schemas.microsoft.com/office/drawing/2012/chart" uri="{CE6537A1-D6FC-4f65-9D91-7224C49458BB}"/>
                <c:ext xmlns:c16="http://schemas.microsoft.com/office/drawing/2014/chart" uri="{C3380CC4-5D6E-409C-BE32-E72D297353CC}">
                  <c16:uniqueId val="{0000000B-3F53-4E59-9873-F93CACF6FB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REF!$M$5:$M$16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3F53-4E59-9873-F93CACF6FB05}"/>
            </c:ext>
          </c:extLst>
        </c:ser>
        <c:ser>
          <c:idx val="1"/>
          <c:order val="1"/>
          <c:tx>
            <c:strRef>
              <c:f>REF!$N$4</c:f>
              <c:strCache>
                <c:ptCount val="1"/>
                <c:pt idx="0">
                  <c:v>2020</c:v>
                </c:pt>
              </c:strCache>
            </c:strRef>
          </c:tx>
          <c:spPr>
            <a:ln w="22225" cap="rnd" cmpd="sng" algn="ctr">
              <a:solidFill>
                <a:schemeClr val="accent6"/>
              </a:solidFill>
              <a:round/>
            </a:ln>
            <a:effectLst/>
          </c:spPr>
          <c:marker>
            <c:symbol val="none"/>
          </c:marker>
          <c:dLbls>
            <c:dLbl>
              <c:idx val="0"/>
              <c:layout>
                <c:manualLayout>
                  <c:x val="-4.4069109037993034E-2"/>
                  <c:y val="-7.773551986327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F53-4E59-9873-F93CACF6FB05}"/>
                </c:ext>
              </c:extLst>
            </c:dLbl>
            <c:dLbl>
              <c:idx val="1"/>
              <c:delete val="1"/>
              <c:extLst>
                <c:ext xmlns:c15="http://schemas.microsoft.com/office/drawing/2012/chart" uri="{CE6537A1-D6FC-4f65-9D91-7224C49458BB}"/>
                <c:ext xmlns:c16="http://schemas.microsoft.com/office/drawing/2014/chart" uri="{C3380CC4-5D6E-409C-BE32-E72D297353CC}">
                  <c16:uniqueId val="{0000000E-3F53-4E59-9873-F93CACF6FB05}"/>
                </c:ext>
              </c:extLst>
            </c:dLbl>
            <c:dLbl>
              <c:idx val="2"/>
              <c:layout>
                <c:manualLayout>
                  <c:x val="-1.7627643615197214E-2"/>
                  <c:y val="1.6899026057233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F53-4E59-9873-F93CACF6FB05}"/>
                </c:ext>
              </c:extLst>
            </c:dLbl>
            <c:dLbl>
              <c:idx val="3"/>
              <c:delete val="1"/>
              <c:extLst>
                <c:ext xmlns:c15="http://schemas.microsoft.com/office/drawing/2012/chart" uri="{CE6537A1-D6FC-4f65-9D91-7224C49458BB}"/>
                <c:ext xmlns:c16="http://schemas.microsoft.com/office/drawing/2014/chart" uri="{C3380CC4-5D6E-409C-BE32-E72D297353CC}">
                  <c16:uniqueId val="{00000010-3F53-4E59-9873-F93CACF6FB05}"/>
                </c:ext>
              </c:extLst>
            </c:dLbl>
            <c:dLbl>
              <c:idx val="4"/>
              <c:layout>
                <c:manualLayout>
                  <c:x val="-4.1865653586093385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F53-4E59-9873-F93CACF6FB05}"/>
                </c:ext>
              </c:extLst>
            </c:dLbl>
            <c:dLbl>
              <c:idx val="5"/>
              <c:delete val="1"/>
              <c:extLst>
                <c:ext xmlns:c15="http://schemas.microsoft.com/office/drawing/2012/chart" uri="{CE6537A1-D6FC-4f65-9D91-7224C49458BB}"/>
                <c:ext xmlns:c16="http://schemas.microsoft.com/office/drawing/2014/chart" uri="{C3380CC4-5D6E-409C-BE32-E72D297353CC}">
                  <c16:uniqueId val="{00000012-3F53-4E59-9873-F93CACF6FB05}"/>
                </c:ext>
              </c:extLst>
            </c:dLbl>
            <c:dLbl>
              <c:idx val="6"/>
              <c:layout>
                <c:manualLayout>
                  <c:x val="-3.8412164131383569E-2"/>
                  <c:y val="-3.71778573259140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F53-4E59-9873-F93CACF6FB05}"/>
                </c:ext>
              </c:extLst>
            </c:dLbl>
            <c:dLbl>
              <c:idx val="7"/>
              <c:delete val="1"/>
              <c:extLst>
                <c:ext xmlns:c15="http://schemas.microsoft.com/office/drawing/2012/chart" uri="{CE6537A1-D6FC-4f65-9D91-7224C49458BB}"/>
                <c:ext xmlns:c16="http://schemas.microsoft.com/office/drawing/2014/chart" uri="{C3380CC4-5D6E-409C-BE32-E72D297353CC}">
                  <c16:uniqueId val="{00000014-3F53-4E59-9873-F93CACF6FB05}"/>
                </c:ext>
              </c:extLst>
            </c:dLbl>
            <c:dLbl>
              <c:idx val="8"/>
              <c:layout>
                <c:manualLayout>
                  <c:x val="-4.9301242236024924E-2"/>
                  <c:y val="-5.407688338314775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F53-4E59-9873-F93CACF6FB05}"/>
                </c:ext>
              </c:extLst>
            </c:dLbl>
            <c:dLbl>
              <c:idx val="9"/>
              <c:delete val="1"/>
              <c:extLst>
                <c:ext xmlns:c15="http://schemas.microsoft.com/office/drawing/2012/chart" uri="{CE6537A1-D6FC-4f65-9D91-7224C49458BB}"/>
                <c:ext xmlns:c16="http://schemas.microsoft.com/office/drawing/2014/chart" uri="{C3380CC4-5D6E-409C-BE32-E72D297353CC}">
                  <c16:uniqueId val="{00000016-3F53-4E59-9873-F93CACF6FB05}"/>
                </c:ext>
              </c:extLst>
            </c:dLbl>
            <c:dLbl>
              <c:idx val="10"/>
              <c:layout>
                <c:manualLayout>
                  <c:x val="-4.820565907522429E-2"/>
                  <c:y val="4.3937467748807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F53-4E59-9873-F93CACF6FB05}"/>
                </c:ext>
              </c:extLst>
            </c:dLbl>
            <c:dLbl>
              <c:idx val="11"/>
              <c:delete val="1"/>
              <c:extLst>
                <c:ext xmlns:c15="http://schemas.microsoft.com/office/drawing/2012/chart" uri="{CE6537A1-D6FC-4f65-9D91-7224C49458BB}"/>
                <c:ext xmlns:c16="http://schemas.microsoft.com/office/drawing/2014/chart" uri="{C3380CC4-5D6E-409C-BE32-E72D297353CC}">
                  <c16:uniqueId val="{00000018-3F53-4E59-9873-F93CACF6FB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REF!$N$5:$N$17</c:f>
              <c:numCache>
                <c:formatCode>#,##0.00</c:formatCode>
                <c:ptCount val="13"/>
                <c:pt idx="0">
                  <c:v>73541272.079999998</c:v>
                </c:pt>
                <c:pt idx="1">
                  <c:v>314223210.56</c:v>
                </c:pt>
                <c:pt idx="2">
                  <c:v>400629727.95999998</c:v>
                </c:pt>
                <c:pt idx="3">
                  <c:v>472976005.30000001</c:v>
                </c:pt>
                <c:pt idx="4">
                  <c:v>520535204.63999999</c:v>
                </c:pt>
                <c:pt idx="5">
                  <c:v>650606038.41999996</c:v>
                </c:pt>
                <c:pt idx="6">
                  <c:v>776221779.61000001</c:v>
                </c:pt>
                <c:pt idx="7">
                  <c:v>843091703.91999996</c:v>
                </c:pt>
                <c:pt idx="8">
                  <c:v>885218039.45000005</c:v>
                </c:pt>
                <c:pt idx="9">
                  <c:v>1085119380.4400001</c:v>
                </c:pt>
                <c:pt idx="10">
                  <c:v>1154797579.55</c:v>
                </c:pt>
                <c:pt idx="11">
                  <c:v>1234129217.9000001</c:v>
                </c:pt>
              </c:numCache>
            </c:numRef>
          </c:val>
          <c:smooth val="0"/>
          <c:extLst>
            <c:ext xmlns:c16="http://schemas.microsoft.com/office/drawing/2014/chart" uri="{C3380CC4-5D6E-409C-BE32-E72D297353CC}">
              <c16:uniqueId val="{00000019-3F53-4E59-9873-F93CACF6FB05}"/>
            </c:ext>
          </c:extLst>
        </c:ser>
        <c:ser>
          <c:idx val="2"/>
          <c:order val="2"/>
          <c:tx>
            <c:strRef>
              <c:f>REF!$O$4</c:f>
              <c:strCache>
                <c:ptCount val="1"/>
                <c:pt idx="0">
                  <c:v>2021</c:v>
                </c:pt>
              </c:strCache>
            </c:strRef>
          </c:tx>
          <c:spPr>
            <a:ln w="22225" cap="rnd" cmpd="sng" algn="ctr">
              <a:solidFill>
                <a:schemeClr val="accent3"/>
              </a:solidFill>
              <a:round/>
            </a:ln>
            <a:effectLst/>
          </c:spPr>
          <c:marker>
            <c:symbol val="none"/>
          </c:marker>
          <c:dLbls>
            <c:dLbl>
              <c:idx val="0"/>
              <c:layout>
                <c:manualLayout>
                  <c:x val="-4.623326664265999E-2"/>
                  <c:y val="-4.05576625373608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F53-4E59-9873-F93CACF6FB05}"/>
                </c:ext>
              </c:extLst>
            </c:dLbl>
            <c:dLbl>
              <c:idx val="1"/>
              <c:delete val="1"/>
              <c:extLst>
                <c:ext xmlns:c15="http://schemas.microsoft.com/office/drawing/2012/chart" uri="{CE6537A1-D6FC-4f65-9D91-7224C49458BB}"/>
                <c:ext xmlns:c16="http://schemas.microsoft.com/office/drawing/2014/chart" uri="{C3380CC4-5D6E-409C-BE32-E72D297353CC}">
                  <c16:uniqueId val="{0000001B-3F53-4E59-9873-F93CACF6FB05}"/>
                </c:ext>
              </c:extLst>
            </c:dLbl>
            <c:dLbl>
              <c:idx val="2"/>
              <c:layout>
                <c:manualLayout>
                  <c:x val="-4.5145592451482121E-2"/>
                  <c:y val="4.0557662537360817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3F53-4E59-9873-F93CACF6FB05}"/>
                </c:ext>
              </c:extLst>
            </c:dLbl>
            <c:dLbl>
              <c:idx val="3"/>
              <c:delete val="1"/>
              <c:extLst>
                <c:ext xmlns:c15="http://schemas.microsoft.com/office/drawing/2012/chart" uri="{CE6537A1-D6FC-4f65-9D91-7224C49458BB}"/>
                <c:ext xmlns:c16="http://schemas.microsoft.com/office/drawing/2014/chart" uri="{C3380CC4-5D6E-409C-BE32-E72D297353CC}">
                  <c16:uniqueId val="{0000001D-3F53-4E59-9873-F93CACF6FB05}"/>
                </c:ext>
              </c:extLst>
            </c:dLbl>
            <c:dLbl>
              <c:idx val="4"/>
              <c:layout>
                <c:manualLayout>
                  <c:x val="-4.4069109037993034E-2"/>
                  <c:y val="-4.055819479015008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3F53-4E59-9873-F93CACF6FB05}"/>
                </c:ext>
              </c:extLst>
            </c:dLbl>
            <c:dLbl>
              <c:idx val="5"/>
              <c:delete val="1"/>
              <c:extLst>
                <c:ext xmlns:c15="http://schemas.microsoft.com/office/drawing/2012/chart" uri="{CE6537A1-D6FC-4f65-9D91-7224C49458BB}"/>
                <c:ext xmlns:c16="http://schemas.microsoft.com/office/drawing/2014/chart" uri="{C3380CC4-5D6E-409C-BE32-E72D297353CC}">
                  <c16:uniqueId val="{0000001F-3F53-4E59-9873-F93CACF6FB05}"/>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3F53-4E59-9873-F93CACF6FB05}"/>
                </c:ext>
              </c:extLst>
            </c:dLbl>
            <c:dLbl>
              <c:idx val="7"/>
              <c:delete val="1"/>
              <c:extLst>
                <c:ext xmlns:c15="http://schemas.microsoft.com/office/drawing/2012/chart" uri="{CE6537A1-D6FC-4f65-9D91-7224C49458BB}"/>
                <c:ext xmlns:c16="http://schemas.microsoft.com/office/drawing/2014/chart" uri="{C3380CC4-5D6E-409C-BE32-E72D297353CC}">
                  <c16:uniqueId val="{00000021-3F53-4E59-9873-F93CACF6FB05}"/>
                </c:ext>
              </c:extLst>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3F53-4E59-9873-F93CACF6FB05}"/>
                </c:ext>
              </c:extLst>
            </c:dLbl>
            <c:dLbl>
              <c:idx val="9"/>
              <c:delete val="1"/>
              <c:extLst>
                <c:ext xmlns:c15="http://schemas.microsoft.com/office/drawing/2012/chart" uri="{CE6537A1-D6FC-4f65-9D91-7224C49458BB}"/>
                <c:ext xmlns:c16="http://schemas.microsoft.com/office/drawing/2014/chart" uri="{C3380CC4-5D6E-409C-BE32-E72D297353CC}">
                  <c16:uniqueId val="{00000023-3F53-4E59-9873-F93CACF6FB05}"/>
                </c:ext>
              </c:extLst>
            </c:dLbl>
            <c:dLbl>
              <c:idx val="10"/>
              <c:layout>
                <c:manualLayout>
                  <c:x val="-4.820565907522429E-2"/>
                  <c:y val="-4.0557662537360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3F53-4E59-9873-F93CACF6FB0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REF!$O$5:$O$16</c:f>
              <c:numCache>
                <c:formatCode>#,##0.00</c:formatCode>
                <c:ptCount val="12"/>
                <c:pt idx="0">
                  <c:v>70659437.780000001</c:v>
                </c:pt>
                <c:pt idx="1">
                  <c:v>243780529.50999999</c:v>
                </c:pt>
                <c:pt idx="2">
                  <c:v>313500151.81999999</c:v>
                </c:pt>
                <c:pt idx="3">
                  <c:v>469787379.24000001</c:v>
                </c:pt>
                <c:pt idx="4">
                  <c:v>545566771.97000003</c:v>
                </c:pt>
                <c:pt idx="5">
                  <c:v>621342414.29999995</c:v>
                </c:pt>
                <c:pt idx="6">
                  <c:v>705543201.11000001</c:v>
                </c:pt>
                <c:pt idx="7">
                  <c:v>787498353.79999995</c:v>
                </c:pt>
                <c:pt idx="8">
                  <c:v>873420021.53999996</c:v>
                </c:pt>
                <c:pt idx="9">
                  <c:v>1067879821.87</c:v>
                </c:pt>
                <c:pt idx="10">
                  <c:v>1181573108.5799999</c:v>
                </c:pt>
              </c:numCache>
            </c:numRef>
          </c:val>
          <c:smooth val="0"/>
          <c:extLst>
            <c:ext xmlns:c16="http://schemas.microsoft.com/office/drawing/2014/chart" uri="{C3380CC4-5D6E-409C-BE32-E72D297353CC}">
              <c16:uniqueId val="{00000025-3F53-4E59-9873-F93CACF6FB05}"/>
            </c:ext>
          </c:extLst>
        </c:ser>
        <c:dLbls>
          <c:showLegendKey val="0"/>
          <c:showVal val="0"/>
          <c:showCatName val="0"/>
          <c:showSerName val="0"/>
          <c:showPercent val="0"/>
          <c:showBubbleSize val="0"/>
        </c:dLbls>
        <c:smooth val="0"/>
        <c:axId val="234052096"/>
        <c:axId val="232508800"/>
      </c:lineChart>
      <c:catAx>
        <c:axId val="23405209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32508800"/>
        <c:crosses val="autoZero"/>
        <c:auto val="1"/>
        <c:lblAlgn val="ctr"/>
        <c:lblOffset val="100"/>
        <c:noMultiLvlLbl val="0"/>
      </c:catAx>
      <c:valAx>
        <c:axId val="232508800"/>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34052096"/>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numCache>
            </c:numRef>
          </c:xVal>
          <c:yVal>
            <c:numRef>
              <c:f>PIB!$B$5:$B$24</c:f>
              <c:numCache>
                <c:formatCode>#,##0</c:formatCode>
                <c:ptCount val="20"/>
                <c:pt idx="0">
                  <c:v>20688463</c:v>
                </c:pt>
                <c:pt idx="1">
                  <c:v>20117895</c:v>
                </c:pt>
                <c:pt idx="2">
                  <c:v>19469317</c:v>
                </c:pt>
                <c:pt idx="3">
                  <c:v>18444378</c:v>
                </c:pt>
                <c:pt idx="4">
                  <c:v>17936027</c:v>
                </c:pt>
                <c:pt idx="5">
                  <c:v>17172968</c:v>
                </c:pt>
                <c:pt idx="6">
                  <c:v>17010544</c:v>
                </c:pt>
                <c:pt idx="7">
                  <c:v>17283334</c:v>
                </c:pt>
                <c:pt idx="8">
                  <c:v>17836532</c:v>
                </c:pt>
                <c:pt idx="9">
                  <c:v>17913125</c:v>
                </c:pt>
                <c:pt idx="10">
                  <c:v>17294711</c:v>
                </c:pt>
                <c:pt idx="11">
                  <c:v>18370162</c:v>
                </c:pt>
                <c:pt idx="12">
                  <c:v>18007815</c:v>
                </c:pt>
                <c:pt idx="13">
                  <c:v>16828963</c:v>
                </c:pt>
                <c:pt idx="14">
                  <c:v>15832506</c:v>
                </c:pt>
                <c:pt idx="15">
                  <c:v>14590939</c:v>
                </c:pt>
                <c:pt idx="16">
                  <c:v>13559487</c:v>
                </c:pt>
                <c:pt idx="17">
                  <c:v>12601912</c:v>
                </c:pt>
                <c:pt idx="18">
                  <c:v>11723287</c:v>
                </c:pt>
                <c:pt idx="19">
                  <c:v>10755822</c:v>
                </c:pt>
              </c:numCache>
            </c:numRef>
          </c:yVal>
          <c:smooth val="0"/>
          <c:extLst>
            <c:ext xmlns:c16="http://schemas.microsoft.com/office/drawing/2014/chart" uri="{C3380CC4-5D6E-409C-BE32-E72D297353CC}">
              <c16:uniqueId val="{00000000-A24A-43B1-B4A4-400521A98554}"/>
            </c:ext>
          </c:extLst>
        </c:ser>
        <c:dLbls>
          <c:showLegendKey val="0"/>
          <c:showVal val="0"/>
          <c:showCatName val="0"/>
          <c:showSerName val="0"/>
          <c:showPercent val="0"/>
          <c:showBubbleSize val="0"/>
        </c:dLbls>
        <c:axId val="232511104"/>
        <c:axId val="232511680"/>
      </c:scatterChart>
      <c:valAx>
        <c:axId val="232511104"/>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32511680"/>
        <c:crosses val="autoZero"/>
        <c:crossBetween val="midCat"/>
      </c:valAx>
      <c:valAx>
        <c:axId val="232511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3251110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numCache>
            </c:numRef>
          </c:cat>
          <c:val>
            <c:numRef>
              <c:f>PIB!$Y$27:$Y$40</c:f>
              <c:numCache>
                <c:formatCode>General</c:formatCode>
                <c:ptCount val="14"/>
                <c:pt idx="0">
                  <c:v>9.74</c:v>
                </c:pt>
                <c:pt idx="1">
                  <c:v>-17.29</c:v>
                </c:pt>
                <c:pt idx="2">
                  <c:v>2.29</c:v>
                </c:pt>
                <c:pt idx="3">
                  <c:v>1.35</c:v>
                </c:pt>
                <c:pt idx="4">
                  <c:v>4.03</c:v>
                </c:pt>
                <c:pt idx="5">
                  <c:v>2.84</c:v>
                </c:pt>
                <c:pt idx="6">
                  <c:v>3.14</c:v>
                </c:pt>
                <c:pt idx="7">
                  <c:v>1.43</c:v>
                </c:pt>
                <c:pt idx="8">
                  <c:v>0.01</c:v>
                </c:pt>
                <c:pt idx="9">
                  <c:v>-2.85</c:v>
                </c:pt>
                <c:pt idx="10">
                  <c:v>-1.78</c:v>
                </c:pt>
                <c:pt idx="11">
                  <c:v>0.77</c:v>
                </c:pt>
                <c:pt idx="12">
                  <c:v>-2.74</c:v>
                </c:pt>
                <c:pt idx="13">
                  <c:v>-3.13</c:v>
                </c:pt>
              </c:numCache>
            </c:numRef>
          </c:val>
          <c:extLst>
            <c:ext xmlns:c16="http://schemas.microsoft.com/office/drawing/2014/chart" uri="{C3380CC4-5D6E-409C-BE32-E72D297353CC}">
              <c16:uniqueId val="{00000000-70A2-4880-89B3-A2DD48DB93A9}"/>
            </c:ext>
          </c:extLst>
        </c:ser>
        <c:dLbls>
          <c:showLegendKey val="0"/>
          <c:showVal val="0"/>
          <c:showCatName val="0"/>
          <c:showSerName val="0"/>
          <c:showPercent val="0"/>
          <c:showBubbleSize val="0"/>
        </c:dLbls>
        <c:gapWidth val="100"/>
        <c:overlap val="-24"/>
        <c:axId val="234763776"/>
        <c:axId val="234823680"/>
      </c:barChart>
      <c:catAx>
        <c:axId val="234763776"/>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34823680"/>
        <c:crosses val="autoZero"/>
        <c:auto val="1"/>
        <c:lblAlgn val="ctr"/>
        <c:lblOffset val="100"/>
        <c:noMultiLvlLbl val="0"/>
      </c:catAx>
      <c:valAx>
        <c:axId val="234823680"/>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347637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Diciembre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TURISMO_2!$G$3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TURISMO_2!$G$15</c:f>
              <c:numCache>
                <c:formatCode>#,##0_);\(#,##0\)</c:formatCode>
                <c:ptCount val="1"/>
                <c:pt idx="0">
                  <c:v>3554690</c:v>
                </c:pt>
              </c:numCache>
            </c:numRef>
          </c:val>
          <c:extLst>
            <c:ext xmlns:c16="http://schemas.microsoft.com/office/drawing/2014/chart" uri="{C3380CC4-5D6E-409C-BE32-E72D297353CC}">
              <c16:uniqueId val="{00000000-FB77-403F-B7BB-2A3C84793444}"/>
            </c:ext>
          </c:extLst>
        </c:ser>
        <c:ser>
          <c:idx val="1"/>
          <c:order val="1"/>
          <c:tx>
            <c:strRef>
              <c:f>TURISMO_2!$H$3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77-403F-B7BB-2A3C847934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TURISMO_2!$H$15</c:f>
              <c:numCache>
                <c:formatCode>#,##0_);\(#,##0\)</c:formatCode>
                <c:ptCount val="1"/>
                <c:pt idx="0">
                  <c:v>526651</c:v>
                </c:pt>
              </c:numCache>
            </c:numRef>
          </c:val>
          <c:extLst>
            <c:ext xmlns:c16="http://schemas.microsoft.com/office/drawing/2014/chart" uri="{C3380CC4-5D6E-409C-BE32-E72D297353CC}">
              <c16:uniqueId val="{00000002-FB77-403F-B7BB-2A3C84793444}"/>
            </c:ext>
          </c:extLst>
        </c:ser>
        <c:ser>
          <c:idx val="2"/>
          <c:order val="2"/>
          <c:tx>
            <c:strRef>
              <c:f>TURISMO_2!$I$3</c:f>
              <c:strCache>
                <c:ptCount val="1"/>
                <c:pt idx="0">
                  <c:v>2021</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77-403F-B7BB-2A3C847934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TURISMO_2!$I$15</c:f>
              <c:numCache>
                <c:formatCode>#,##0_);\(#,##0\)</c:formatCode>
                <c:ptCount val="1"/>
                <c:pt idx="0">
                  <c:v>1936020</c:v>
                </c:pt>
              </c:numCache>
            </c:numRef>
          </c:val>
          <c:extLst>
            <c:ext xmlns:c16="http://schemas.microsoft.com/office/drawing/2014/chart" uri="{C3380CC4-5D6E-409C-BE32-E72D297353CC}">
              <c16:uniqueId val="{00000004-FB77-403F-B7BB-2A3C84793444}"/>
            </c:ext>
          </c:extLst>
        </c:ser>
        <c:dLbls>
          <c:dLblPos val="inEnd"/>
          <c:showLegendKey val="0"/>
          <c:showVal val="1"/>
          <c:showCatName val="0"/>
          <c:showSerName val="0"/>
          <c:showPercent val="0"/>
          <c:showBubbleSize val="0"/>
        </c:dLbls>
        <c:gapWidth val="164"/>
        <c:overlap val="-35"/>
        <c:axId val="223802368"/>
        <c:axId val="223516288"/>
      </c:barChart>
      <c:catAx>
        <c:axId val="223802368"/>
        <c:scaling>
          <c:orientation val="minMax"/>
        </c:scaling>
        <c:delete val="1"/>
        <c:axPos val="b"/>
        <c:numFmt formatCode="#,##0_);\(#,##0\)" sourceLinked="1"/>
        <c:majorTickMark val="none"/>
        <c:minorTickMark val="none"/>
        <c:tickLblPos val="nextTo"/>
        <c:crossAx val="223516288"/>
        <c:crosses val="autoZero"/>
        <c:auto val="1"/>
        <c:lblAlgn val="ctr"/>
        <c:lblOffset val="100"/>
        <c:noMultiLvlLbl val="0"/>
      </c:catAx>
      <c:valAx>
        <c:axId val="223516288"/>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38023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D0F3-49E3-8DFE-D544B1E290A1}"/>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D0F3-49E3-8DFE-D544B1E290A1}"/>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D0F3-49E3-8DFE-D544B1E290A1}"/>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D0F3-49E3-8DFE-D544B1E290A1}"/>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D0F3-49E3-8DFE-D544B1E290A1}"/>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D0F3-49E3-8DFE-D544B1E290A1}"/>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D0F3-49E3-8DFE-D544B1E290A1}"/>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D0F3-49E3-8DFE-D544B1E290A1}"/>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D0F3-49E3-8DFE-D544B1E290A1}"/>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D0F3-49E3-8DFE-D544B1E290A1}"/>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D0F3-49E3-8DFE-D544B1E290A1}"/>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D0F3-49E3-8DFE-D544B1E290A1}"/>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D0F3-49E3-8DFE-D544B1E290A1}"/>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D0F3-49E3-8DFE-D544B1E290A1}"/>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D0F3-49E3-8DFE-D544B1E290A1}"/>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D0F3-49E3-8DFE-D544B1E290A1}"/>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D0F3-49E3-8DFE-D544B1E290A1}"/>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D0F3-49E3-8DFE-D544B1E290A1}"/>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D0F3-49E3-8DFE-D544B1E290A1}"/>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D0F3-49E3-8DFE-D544B1E290A1}"/>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D0F3-49E3-8DFE-D544B1E290A1}"/>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D0F3-49E3-8DFE-D544B1E290A1}"/>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D0F3-49E3-8DFE-D544B1E290A1}"/>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D0F3-49E3-8DFE-D544B1E290A1}"/>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D0F3-49E3-8DFE-D544B1E290A1}"/>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D0F3-49E3-8DFE-D544B1E290A1}"/>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D0F3-49E3-8DFE-D544B1E290A1}"/>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D0F3-49E3-8DFE-D544B1E290A1}"/>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D0F3-49E3-8DFE-D544B1E290A1}"/>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D0F3-49E3-8DFE-D544B1E290A1}"/>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D0F3-49E3-8DFE-D544B1E290A1}"/>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D0F3-49E3-8DFE-D544B1E290A1}"/>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D0F3-49E3-8DFE-D544B1E290A1}"/>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D0F3-49E3-8DFE-D544B1E290A1}"/>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D0F3-49E3-8DFE-D544B1E290A1}"/>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0F3-49E3-8DFE-D544B1E290A1}"/>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D0F3-49E3-8DFE-D544B1E290A1}"/>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0F3-49E3-8DFE-D544B1E290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19338</c:v>
                </c:pt>
                <c:pt idx="1">
                  <c:v>2215</c:v>
                </c:pt>
                <c:pt idx="2">
                  <c:v>3302</c:v>
                </c:pt>
                <c:pt idx="3">
                  <c:v>31765</c:v>
                </c:pt>
                <c:pt idx="4">
                  <c:v>1680</c:v>
                </c:pt>
                <c:pt idx="5">
                  <c:v>11050</c:v>
                </c:pt>
                <c:pt idx="6">
                  <c:v>1052</c:v>
                </c:pt>
                <c:pt idx="7">
                  <c:v>1617</c:v>
                </c:pt>
                <c:pt idx="8">
                  <c:v>20883</c:v>
                </c:pt>
                <c:pt idx="9">
                  <c:v>1987</c:v>
                </c:pt>
                <c:pt idx="10">
                  <c:v>8638</c:v>
                </c:pt>
                <c:pt idx="11">
                  <c:v>8081</c:v>
                </c:pt>
                <c:pt idx="12">
                  <c:v>7931</c:v>
                </c:pt>
                <c:pt idx="13">
                  <c:v>60752</c:v>
                </c:pt>
                <c:pt idx="14">
                  <c:v>3444</c:v>
                </c:pt>
                <c:pt idx="15">
                  <c:v>15993</c:v>
                </c:pt>
                <c:pt idx="16">
                  <c:v>9483</c:v>
                </c:pt>
                <c:pt idx="17">
                  <c:v>14123</c:v>
                </c:pt>
                <c:pt idx="18">
                  <c:v>7221</c:v>
                </c:pt>
                <c:pt idx="19">
                  <c:v>1807</c:v>
                </c:pt>
                <c:pt idx="20">
                  <c:v>8716</c:v>
                </c:pt>
                <c:pt idx="21">
                  <c:v>74549</c:v>
                </c:pt>
                <c:pt idx="22">
                  <c:v>5747</c:v>
                </c:pt>
                <c:pt idx="23">
                  <c:v>3952</c:v>
                </c:pt>
                <c:pt idx="24">
                  <c:v>3416</c:v>
                </c:pt>
                <c:pt idx="25">
                  <c:v>1599</c:v>
                </c:pt>
                <c:pt idx="26">
                  <c:v>9169</c:v>
                </c:pt>
                <c:pt idx="27" formatCode="General">
                  <c:v>990</c:v>
                </c:pt>
                <c:pt idx="28">
                  <c:v>4749</c:v>
                </c:pt>
                <c:pt idx="29">
                  <c:v>3299</c:v>
                </c:pt>
                <c:pt idx="30" formatCode="General">
                  <c:v>696</c:v>
                </c:pt>
              </c:numCache>
            </c:numRef>
          </c:val>
          <c:extLst>
            <c:ext xmlns:c16="http://schemas.microsoft.com/office/drawing/2014/chart" uri="{C3380CC4-5D6E-409C-BE32-E72D297353CC}">
              <c16:uniqueId val="{0000003E-D0F3-49E3-8DFE-D544B1E290A1}"/>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formatCode="#,##0">
                  <c:v>-0.96801346801346799</c:v>
                </c:pt>
                <c:pt idx="1">
                  <c:v>-2</c:v>
                </c:pt>
                <c:pt idx="2">
                  <c:v>-0.51180452369159646</c:v>
                </c:pt>
                <c:pt idx="3">
                  <c:v>2.0202020202020203</c:v>
                </c:pt>
                <c:pt idx="4">
                  <c:v>-8.0993520518358536E-2</c:v>
                </c:pt>
                <c:pt idx="5">
                  <c:v>-2.8841977239162544</c:v>
                </c:pt>
                <c:pt idx="6">
                  <c:v>1.6580106900049967</c:v>
                </c:pt>
                <c:pt idx="7">
                  <c:v>1.2316076294277929</c:v>
                </c:pt>
                <c:pt idx="8">
                  <c:v>7.6214231275549091E-2</c:v>
                </c:pt>
                <c:pt idx="9">
                  <c:v>-2.659132458035566</c:v>
                </c:pt>
                <c:pt idx="10">
                  <c:v>-0.1937046004842615</c:v>
                </c:pt>
                <c:pt idx="11">
                  <c:v>0.48186659903626683</c:v>
                </c:pt>
                <c:pt idx="12">
                  <c:v>1.9524894240156201E-2</c:v>
                </c:pt>
                <c:pt idx="13">
                  <c:v>0.60572277963582311</c:v>
                </c:pt>
                <c:pt idx="14">
                  <c:v>-0.13297872340425532</c:v>
                </c:pt>
                <c:pt idx="15">
                  <c:v>-1.4767547857793983</c:v>
                </c:pt>
                <c:pt idx="16">
                  <c:v>1.8902680949951824</c:v>
                </c:pt>
                <c:pt idx="17">
                  <c:v>1.2818818554248712</c:v>
                </c:pt>
                <c:pt idx="18">
                  <c:v>-0.10398613518197573</c:v>
                </c:pt>
                <c:pt idx="19">
                  <c:v>0.50352467270896273</c:v>
                </c:pt>
                <c:pt idx="20">
                  <c:v>0</c:v>
                </c:pt>
              </c:numCache>
            </c:numRef>
          </c:val>
          <c:extLst>
            <c:ext xmlns:c16="http://schemas.microsoft.com/office/drawing/2014/chart" uri="{C3380CC4-5D6E-409C-BE32-E72D297353CC}">
              <c16:uniqueId val="{00000000-7CE0-4FAB-A598-E9E2017F14F3}"/>
            </c:ext>
          </c:extLst>
        </c:ser>
        <c:dLbls>
          <c:showLegendKey val="0"/>
          <c:showVal val="0"/>
          <c:showCatName val="0"/>
          <c:showSerName val="0"/>
          <c:showPercent val="0"/>
          <c:showBubbleSize val="0"/>
        </c:dLbls>
        <c:gapWidth val="100"/>
        <c:overlap val="-24"/>
        <c:axId val="234608128"/>
        <c:axId val="234826560"/>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7CE0-4FAB-A598-E9E2017F14F3}"/>
                  </c:ext>
                </c:extLst>
              </c15:ser>
            </c15:filteredBarSeries>
          </c:ext>
        </c:extLst>
      </c:barChart>
      <c:catAx>
        <c:axId val="234608128"/>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34826560"/>
        <c:crosses val="autoZero"/>
        <c:auto val="1"/>
        <c:lblAlgn val="ctr"/>
        <c:lblOffset val="100"/>
        <c:noMultiLvlLbl val="0"/>
      </c:catAx>
      <c:valAx>
        <c:axId val="234826560"/>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346081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Diciembre 2021</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Diciembre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37D9-4386-8CD4-2674DD3E0C41}"/>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37D9-4386-8CD4-2674DD3E0C41}"/>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37D9-4386-8CD4-2674DD3E0C41}"/>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37D9-4386-8CD4-2674DD3E0C41}"/>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7D9-4386-8CD4-2674DD3E0C4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1012</c:v>
                </c:pt>
                <c:pt idx="1">
                  <c:v>1305</c:v>
                </c:pt>
                <c:pt idx="2">
                  <c:v>2437</c:v>
                </c:pt>
                <c:pt idx="3">
                  <c:v>22319</c:v>
                </c:pt>
              </c:numCache>
            </c:numRef>
          </c:val>
          <c:extLst>
            <c:ext xmlns:c16="http://schemas.microsoft.com/office/drawing/2014/chart" uri="{C3380CC4-5D6E-409C-BE32-E72D297353CC}">
              <c16:uniqueId val="{00000008-37D9-4386-8CD4-2674DD3E0C41}"/>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Diciembre 2021</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922</c:v>
                </c:pt>
                <c:pt idx="1">
                  <c:v>1517</c:v>
                </c:pt>
                <c:pt idx="2">
                  <c:v>4217</c:v>
                </c:pt>
                <c:pt idx="3">
                  <c:v>1280</c:v>
                </c:pt>
                <c:pt idx="4">
                  <c:v>64</c:v>
                </c:pt>
                <c:pt idx="5">
                  <c:v>16</c:v>
                </c:pt>
                <c:pt idx="6">
                  <c:v>235</c:v>
                </c:pt>
                <c:pt idx="7">
                  <c:v>29</c:v>
                </c:pt>
                <c:pt idx="8">
                  <c:v>4692</c:v>
                </c:pt>
                <c:pt idx="9">
                  <c:v>36</c:v>
                </c:pt>
                <c:pt idx="10">
                  <c:v>108</c:v>
                </c:pt>
                <c:pt idx="11">
                  <c:v>61</c:v>
                </c:pt>
                <c:pt idx="12">
                  <c:v>264</c:v>
                </c:pt>
                <c:pt idx="13">
                  <c:v>40</c:v>
                </c:pt>
                <c:pt idx="14">
                  <c:v>52</c:v>
                </c:pt>
                <c:pt idx="15">
                  <c:v>237</c:v>
                </c:pt>
                <c:pt idx="16">
                  <c:v>800</c:v>
                </c:pt>
                <c:pt idx="17">
                  <c:v>1067</c:v>
                </c:pt>
                <c:pt idx="18">
                  <c:v>247</c:v>
                </c:pt>
                <c:pt idx="19">
                  <c:v>41</c:v>
                </c:pt>
                <c:pt idx="20">
                  <c:v>169</c:v>
                </c:pt>
                <c:pt idx="21">
                  <c:v>286</c:v>
                </c:pt>
                <c:pt idx="22">
                  <c:v>227</c:v>
                </c:pt>
                <c:pt idx="23">
                  <c:v>38</c:v>
                </c:pt>
                <c:pt idx="24">
                  <c:v>176</c:v>
                </c:pt>
                <c:pt idx="25">
                  <c:v>963</c:v>
                </c:pt>
                <c:pt idx="26">
                  <c:v>0</c:v>
                </c:pt>
                <c:pt idx="27">
                  <c:v>660</c:v>
                </c:pt>
                <c:pt idx="28">
                  <c:v>801</c:v>
                </c:pt>
                <c:pt idx="29">
                  <c:v>193</c:v>
                </c:pt>
                <c:pt idx="30">
                  <c:v>205</c:v>
                </c:pt>
                <c:pt idx="31">
                  <c:v>501</c:v>
                </c:pt>
                <c:pt idx="32">
                  <c:v>379</c:v>
                </c:pt>
                <c:pt idx="33">
                  <c:v>108</c:v>
                </c:pt>
                <c:pt idx="34">
                  <c:v>1175</c:v>
                </c:pt>
                <c:pt idx="35">
                  <c:v>506</c:v>
                </c:pt>
                <c:pt idx="36">
                  <c:v>7</c:v>
                </c:pt>
              </c:numCache>
            </c:numRef>
          </c:val>
          <c:extLst>
            <c:ext xmlns:c16="http://schemas.microsoft.com/office/drawing/2014/chart" uri="{C3380CC4-5D6E-409C-BE32-E72D297353CC}">
              <c16:uniqueId val="{00000000-F9D6-4E60-B068-140FBB131295}"/>
            </c:ext>
          </c:extLst>
        </c:ser>
        <c:dLbls>
          <c:showLegendKey val="0"/>
          <c:showVal val="0"/>
          <c:showCatName val="0"/>
          <c:showSerName val="0"/>
          <c:showPercent val="0"/>
          <c:showBubbleSize val="0"/>
        </c:dLbls>
        <c:gapWidth val="100"/>
        <c:axId val="235644928"/>
        <c:axId val="234830016"/>
      </c:barChart>
      <c:catAx>
        <c:axId val="23564492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34830016"/>
        <c:crosses val="autoZero"/>
        <c:auto val="1"/>
        <c:lblAlgn val="ctr"/>
        <c:lblOffset val="100"/>
        <c:noMultiLvlLbl val="0"/>
      </c:catAx>
      <c:valAx>
        <c:axId val="234830016"/>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35644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Enero 2022</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428</c:v>
                </c:pt>
                <c:pt idx="1">
                  <c:v>63</c:v>
                </c:pt>
                <c:pt idx="2">
                  <c:v>102</c:v>
                </c:pt>
                <c:pt idx="3">
                  <c:v>2627</c:v>
                </c:pt>
                <c:pt idx="4">
                  <c:v>2947</c:v>
                </c:pt>
                <c:pt idx="5">
                  <c:v>101</c:v>
                </c:pt>
                <c:pt idx="6">
                  <c:v>229</c:v>
                </c:pt>
                <c:pt idx="7">
                  <c:v>141</c:v>
                </c:pt>
                <c:pt idx="8">
                  <c:v>267</c:v>
                </c:pt>
                <c:pt idx="9">
                  <c:v>13</c:v>
                </c:pt>
                <c:pt idx="10">
                  <c:v>20</c:v>
                </c:pt>
                <c:pt idx="11">
                  <c:v>404</c:v>
                </c:pt>
              </c:numCache>
            </c:numRef>
          </c:val>
          <c:extLst>
            <c:ext xmlns:c16="http://schemas.microsoft.com/office/drawing/2014/chart" uri="{C3380CC4-5D6E-409C-BE32-E72D297353CC}">
              <c16:uniqueId val="{00000000-442C-4EF0-BCC5-D56350773E6E}"/>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1380</c:v>
                </c:pt>
                <c:pt idx="1">
                  <c:v>174</c:v>
                </c:pt>
                <c:pt idx="2">
                  <c:v>189</c:v>
                </c:pt>
                <c:pt idx="3">
                  <c:v>4664</c:v>
                </c:pt>
                <c:pt idx="4">
                  <c:v>9762</c:v>
                </c:pt>
                <c:pt idx="5">
                  <c:v>681</c:v>
                </c:pt>
                <c:pt idx="6">
                  <c:v>515</c:v>
                </c:pt>
                <c:pt idx="7">
                  <c:v>315</c:v>
                </c:pt>
                <c:pt idx="8">
                  <c:v>529</c:v>
                </c:pt>
                <c:pt idx="9">
                  <c:v>67</c:v>
                </c:pt>
                <c:pt idx="10">
                  <c:v>112</c:v>
                </c:pt>
                <c:pt idx="11">
                  <c:v>1050</c:v>
                </c:pt>
              </c:numCache>
            </c:numRef>
          </c:val>
          <c:extLst>
            <c:ext xmlns:c16="http://schemas.microsoft.com/office/drawing/2014/chart" uri="{C3380CC4-5D6E-409C-BE32-E72D297353CC}">
              <c16:uniqueId val="{00000001-442C-4EF0-BCC5-D56350773E6E}"/>
            </c:ext>
          </c:extLst>
        </c:ser>
        <c:dLbls>
          <c:showLegendKey val="0"/>
          <c:showVal val="0"/>
          <c:showCatName val="0"/>
          <c:showSerName val="0"/>
          <c:showPercent val="0"/>
          <c:showBubbleSize val="0"/>
        </c:dLbls>
        <c:gapWidth val="182"/>
        <c:axId val="221078016"/>
        <c:axId val="228786176"/>
      </c:barChart>
      <c:catAx>
        <c:axId val="221078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8786176"/>
        <c:crosses val="autoZero"/>
        <c:auto val="1"/>
        <c:lblAlgn val="ctr"/>
        <c:lblOffset val="100"/>
        <c:noMultiLvlLbl val="0"/>
      </c:catAx>
      <c:valAx>
        <c:axId val="22878617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1078016"/>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Diciembre 2021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66A8-4A0D-B94F-8057FD144074}"/>
              </c:ext>
            </c:extLst>
          </c:dPt>
          <c:dPt>
            <c:idx val="1"/>
            <c:bubble3D val="0"/>
            <c:spPr>
              <a:solidFill>
                <a:srgbClr val="ED7D31"/>
              </a:solidFill>
              <a:ln w="25400">
                <a:noFill/>
              </a:ln>
            </c:spPr>
            <c:extLst>
              <c:ext xmlns:c16="http://schemas.microsoft.com/office/drawing/2014/chart" uri="{C3380CC4-5D6E-409C-BE32-E72D297353CC}">
                <c16:uniqueId val="{00000003-66A8-4A0D-B94F-8057FD144074}"/>
              </c:ext>
            </c:extLst>
          </c:dPt>
          <c:dPt>
            <c:idx val="2"/>
            <c:bubble3D val="0"/>
            <c:spPr>
              <a:solidFill>
                <a:srgbClr val="A5A5A5"/>
              </a:solidFill>
              <a:ln w="25400">
                <a:noFill/>
              </a:ln>
            </c:spPr>
            <c:extLst>
              <c:ext xmlns:c16="http://schemas.microsoft.com/office/drawing/2014/chart" uri="{C3380CC4-5D6E-409C-BE32-E72D297353CC}">
                <c16:uniqueId val="{00000005-66A8-4A0D-B94F-8057FD144074}"/>
              </c:ext>
            </c:extLst>
          </c:dPt>
          <c:dPt>
            <c:idx val="3"/>
            <c:bubble3D val="0"/>
            <c:spPr>
              <a:solidFill>
                <a:srgbClr val="FFC000"/>
              </a:solidFill>
              <a:ln w="25400">
                <a:noFill/>
              </a:ln>
            </c:spPr>
            <c:extLst>
              <c:ext xmlns:c16="http://schemas.microsoft.com/office/drawing/2014/chart" uri="{C3380CC4-5D6E-409C-BE32-E72D297353CC}">
                <c16:uniqueId val="{00000007-66A8-4A0D-B94F-8057FD144074}"/>
              </c:ext>
            </c:extLst>
          </c:dPt>
          <c:dPt>
            <c:idx val="4"/>
            <c:bubble3D val="0"/>
            <c:spPr>
              <a:solidFill>
                <a:srgbClr val="4472C4"/>
              </a:solidFill>
              <a:ln w="25400">
                <a:noFill/>
              </a:ln>
            </c:spPr>
            <c:extLst>
              <c:ext xmlns:c16="http://schemas.microsoft.com/office/drawing/2014/chart" uri="{C3380CC4-5D6E-409C-BE32-E72D297353CC}">
                <c16:uniqueId val="{00000009-66A8-4A0D-B94F-8057FD144074}"/>
              </c:ext>
            </c:extLst>
          </c:dPt>
          <c:dPt>
            <c:idx val="5"/>
            <c:bubble3D val="0"/>
            <c:spPr>
              <a:solidFill>
                <a:srgbClr val="70AD47"/>
              </a:solidFill>
              <a:ln w="25400">
                <a:noFill/>
              </a:ln>
            </c:spPr>
            <c:extLst>
              <c:ext xmlns:c16="http://schemas.microsoft.com/office/drawing/2014/chart" uri="{C3380CC4-5D6E-409C-BE32-E72D297353CC}">
                <c16:uniqueId val="{0000000B-66A8-4A0D-B94F-8057FD144074}"/>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66A8-4A0D-B94F-8057FD144074}"/>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66A8-4A0D-B94F-8057FD144074}"/>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66A8-4A0D-B94F-8057FD144074}"/>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66A8-4A0D-B94F-8057FD144074}"/>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24550</c:v>
                </c:pt>
                <c:pt idx="1">
                  <c:v>33226</c:v>
                </c:pt>
                <c:pt idx="2">
                  <c:v>1</c:v>
                </c:pt>
                <c:pt idx="3">
                  <c:v>6669</c:v>
                </c:pt>
                <c:pt idx="4">
                  <c:v>1202</c:v>
                </c:pt>
                <c:pt idx="5">
                  <c:v>2737</c:v>
                </c:pt>
                <c:pt idx="6">
                  <c:v>1027</c:v>
                </c:pt>
                <c:pt idx="7">
                  <c:v>2130</c:v>
                </c:pt>
                <c:pt idx="8">
                  <c:v>1842</c:v>
                </c:pt>
                <c:pt idx="9">
                  <c:v>4477</c:v>
                </c:pt>
              </c:numCache>
            </c:numRef>
          </c:val>
          <c:extLst>
            <c:ext xmlns:c16="http://schemas.microsoft.com/office/drawing/2014/chart" uri="{C3380CC4-5D6E-409C-BE32-E72D297353CC}">
              <c16:uniqueId val="{00000014-66A8-4A0D-B94F-8057FD144074}"/>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Noviembre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2021</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4D97-4BC8-ABDF-F2E785EDB544}"/>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4D97-4BC8-ABDF-F2E785EDB544}"/>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4D97-4BC8-ABDF-F2E785EDB544}"/>
              </c:ext>
            </c:extLst>
          </c:dPt>
          <c:dPt>
            <c:idx val="3"/>
            <c:bubble3D val="0"/>
            <c:spPr>
              <a:solidFill>
                <a:srgbClr val="FFC000"/>
              </a:solidFill>
              <a:ln>
                <a:noFill/>
              </a:ln>
              <a:effectLst/>
            </c:spPr>
            <c:extLst>
              <c:ext xmlns:c16="http://schemas.microsoft.com/office/drawing/2014/chart" uri="{C3380CC4-5D6E-409C-BE32-E72D297353CC}">
                <c16:uniqueId val="{00000007-4D97-4BC8-ABDF-F2E785EDB544}"/>
              </c:ext>
            </c:extLst>
          </c:dPt>
          <c:dPt>
            <c:idx val="4"/>
            <c:bubble3D val="0"/>
            <c:spPr>
              <a:solidFill>
                <a:srgbClr val="92D050"/>
              </a:solidFill>
              <a:ln>
                <a:noFill/>
              </a:ln>
              <a:effectLst/>
            </c:spPr>
            <c:extLst>
              <c:ext xmlns:c16="http://schemas.microsoft.com/office/drawing/2014/chart" uri="{C3380CC4-5D6E-409C-BE32-E72D297353CC}">
                <c16:uniqueId val="{00000009-4D97-4BC8-ABDF-F2E785EDB544}"/>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4D97-4BC8-ABDF-F2E785EDB544}"/>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4D97-4BC8-ABDF-F2E785EDB544}"/>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4D97-4BC8-ABDF-F2E785EDB544}"/>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4D97-4BC8-ABDF-F2E785EDB544}"/>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4D97-4BC8-ABDF-F2E785EDB544}"/>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413</c:v>
                </c:pt>
                <c:pt idx="1">
                  <c:v>4244</c:v>
                </c:pt>
                <c:pt idx="2" formatCode="General">
                  <c:v>0</c:v>
                </c:pt>
                <c:pt idx="3" formatCode="General">
                  <c:v>875</c:v>
                </c:pt>
                <c:pt idx="4" formatCode="General">
                  <c:v>58</c:v>
                </c:pt>
                <c:pt idx="5" formatCode="General">
                  <c:v>42</c:v>
                </c:pt>
                <c:pt idx="6" formatCode="General">
                  <c:v>91</c:v>
                </c:pt>
                <c:pt idx="7" formatCode="General">
                  <c:v>172</c:v>
                </c:pt>
                <c:pt idx="8" formatCode="General">
                  <c:v>114</c:v>
                </c:pt>
                <c:pt idx="9" formatCode="General">
                  <c:v>404</c:v>
                </c:pt>
              </c:numCache>
            </c:numRef>
          </c:val>
          <c:extLst>
            <c:ext xmlns:c16="http://schemas.microsoft.com/office/drawing/2014/chart" uri="{C3380CC4-5D6E-409C-BE32-E72D297353CC}">
              <c16:uniqueId val="{00000014-4D97-4BC8-ABDF-F2E785EDB544}"/>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TURISMO_3!$L$7:$L$31</c:f>
              <c:strCache>
                <c:ptCount val="25"/>
                <c:pt idx="0">
                  <c:v>      2020 Enero</c:v>
                </c:pt>
                <c:pt idx="1">
                  <c:v>      2020 Febrero</c:v>
                </c:pt>
                <c:pt idx="2">
                  <c:v>      2020 Marzo</c:v>
                </c:pt>
                <c:pt idx="3">
                  <c:v>      2020 Abril</c:v>
                </c:pt>
                <c:pt idx="4">
                  <c:v>      2020 Mayo</c:v>
                </c:pt>
                <c:pt idx="5">
                  <c:v>      2020 Junio</c:v>
                </c:pt>
                <c:pt idx="6">
                  <c:v>      2020 Julio</c:v>
                </c:pt>
                <c:pt idx="7">
                  <c:v>      2020 Agosto</c:v>
                </c:pt>
                <c:pt idx="8">
                  <c:v>      2020 Septiembre</c:v>
                </c:pt>
                <c:pt idx="9">
                  <c:v>      2020 Octubre</c:v>
                </c:pt>
                <c:pt idx="10">
                  <c:v>      2020 Noviembre</c:v>
                </c:pt>
                <c:pt idx="11">
                  <c:v>      2020 Diciembre</c:v>
                </c:pt>
                <c:pt idx="12">
                  <c:v>      2021 Enero</c:v>
                </c:pt>
                <c:pt idx="13">
                  <c:v>      2021 Febrero</c:v>
                </c:pt>
                <c:pt idx="14">
                  <c:v>      2021 Marzo</c:v>
                </c:pt>
                <c:pt idx="15">
                  <c:v>      2021 Abril</c:v>
                </c:pt>
                <c:pt idx="16">
                  <c:v>      2021 Mayo</c:v>
                </c:pt>
                <c:pt idx="17">
                  <c:v>      2021 Junio</c:v>
                </c:pt>
                <c:pt idx="18">
                  <c:v>      2021 Julio</c:v>
                </c:pt>
                <c:pt idx="19">
                  <c:v>      2021 Agosto</c:v>
                </c:pt>
                <c:pt idx="20">
                  <c:v>      2021 Septiembre</c:v>
                </c:pt>
                <c:pt idx="21">
                  <c:v>      2021 Octubre</c:v>
                </c:pt>
                <c:pt idx="22">
                  <c:v>      2021 Noviembre</c:v>
                </c:pt>
                <c:pt idx="23">
                  <c:v>      2021 Diciembre</c:v>
                </c:pt>
                <c:pt idx="24">
                  <c:v>      2022 Enero</c:v>
                </c:pt>
              </c:strCache>
            </c:strRef>
          </c:cat>
          <c:val>
            <c:numRef>
              <c:f>TURISMO_3!$M$7:$M$31</c:f>
              <c:numCache>
                <c:formatCode>#,##0</c:formatCode>
                <c:ptCount val="25"/>
                <c:pt idx="0">
                  <c:v>12224</c:v>
                </c:pt>
                <c:pt idx="1">
                  <c:v>11253</c:v>
                </c:pt>
                <c:pt idx="2">
                  <c:v>6636</c:v>
                </c:pt>
                <c:pt idx="3">
                  <c:v>604</c:v>
                </c:pt>
                <c:pt idx="4">
                  <c:v>788</c:v>
                </c:pt>
                <c:pt idx="5">
                  <c:v>2087</c:v>
                </c:pt>
                <c:pt idx="6">
                  <c:v>3688</c:v>
                </c:pt>
                <c:pt idx="7">
                  <c:v>3548</c:v>
                </c:pt>
                <c:pt idx="8">
                  <c:v>3913</c:v>
                </c:pt>
                <c:pt idx="9">
                  <c:v>3490</c:v>
                </c:pt>
                <c:pt idx="10">
                  <c:v>3136</c:v>
                </c:pt>
                <c:pt idx="11">
                  <c:v>2950</c:v>
                </c:pt>
                <c:pt idx="12">
                  <c:v>2208</c:v>
                </c:pt>
                <c:pt idx="13">
                  <c:v>2564</c:v>
                </c:pt>
                <c:pt idx="14">
                  <c:v>3532</c:v>
                </c:pt>
                <c:pt idx="15">
                  <c:v>3056</c:v>
                </c:pt>
                <c:pt idx="16">
                  <c:v>4116</c:v>
                </c:pt>
                <c:pt idx="17">
                  <c:v>5517</c:v>
                </c:pt>
                <c:pt idx="18">
                  <c:v>6589</c:v>
                </c:pt>
                <c:pt idx="19">
                  <c:v>7960</c:v>
                </c:pt>
                <c:pt idx="20">
                  <c:v>9719</c:v>
                </c:pt>
                <c:pt idx="21">
                  <c:v>11492</c:v>
                </c:pt>
                <c:pt idx="22">
                  <c:v>12804</c:v>
                </c:pt>
                <c:pt idx="23">
                  <c:v>9201</c:v>
                </c:pt>
                <c:pt idx="24">
                  <c:v>7342</c:v>
                </c:pt>
              </c:numCache>
            </c:numRef>
          </c:val>
          <c:smooth val="0"/>
          <c:extLst>
            <c:ext xmlns:c16="http://schemas.microsoft.com/office/drawing/2014/chart" uri="{C3380CC4-5D6E-409C-BE32-E72D297353CC}">
              <c16:uniqueId val="{00000000-7448-4938-B22F-88375841954E}"/>
            </c:ext>
          </c:extLst>
        </c:ser>
        <c:ser>
          <c:idx val="1"/>
          <c:order val="1"/>
          <c:tx>
            <c:strRef>
              <c:f>TURISMO_3!$N$2</c:f>
              <c:strCache>
                <c:ptCount val="1"/>
                <c:pt idx="0">
                  <c:v>Demandas de empleo</c:v>
                </c:pt>
              </c:strCache>
            </c:strRef>
          </c:tx>
          <c:spPr>
            <a:solidFill>
              <a:srgbClr val="ED7D31"/>
            </a:solidFill>
            <a:ln w="25400">
              <a:noFill/>
            </a:ln>
          </c:spPr>
          <c:cat>
            <c:strRef>
              <c:f>TURISMO_3!$L$7:$L$31</c:f>
              <c:strCache>
                <c:ptCount val="25"/>
                <c:pt idx="0">
                  <c:v>      2020 Enero</c:v>
                </c:pt>
                <c:pt idx="1">
                  <c:v>      2020 Febrero</c:v>
                </c:pt>
                <c:pt idx="2">
                  <c:v>      2020 Marzo</c:v>
                </c:pt>
                <c:pt idx="3">
                  <c:v>      2020 Abril</c:v>
                </c:pt>
                <c:pt idx="4">
                  <c:v>      2020 Mayo</c:v>
                </c:pt>
                <c:pt idx="5">
                  <c:v>      2020 Junio</c:v>
                </c:pt>
                <c:pt idx="6">
                  <c:v>      2020 Julio</c:v>
                </c:pt>
                <c:pt idx="7">
                  <c:v>      2020 Agosto</c:v>
                </c:pt>
                <c:pt idx="8">
                  <c:v>      2020 Septiembre</c:v>
                </c:pt>
                <c:pt idx="9">
                  <c:v>      2020 Octubre</c:v>
                </c:pt>
                <c:pt idx="10">
                  <c:v>      2020 Noviembre</c:v>
                </c:pt>
                <c:pt idx="11">
                  <c:v>      2020 Diciembre</c:v>
                </c:pt>
                <c:pt idx="12">
                  <c:v>      2021 Enero</c:v>
                </c:pt>
                <c:pt idx="13">
                  <c:v>      2021 Febrero</c:v>
                </c:pt>
                <c:pt idx="14">
                  <c:v>      2021 Marzo</c:v>
                </c:pt>
                <c:pt idx="15">
                  <c:v>      2021 Abril</c:v>
                </c:pt>
                <c:pt idx="16">
                  <c:v>      2021 Mayo</c:v>
                </c:pt>
                <c:pt idx="17">
                  <c:v>      2021 Junio</c:v>
                </c:pt>
                <c:pt idx="18">
                  <c:v>      2021 Julio</c:v>
                </c:pt>
                <c:pt idx="19">
                  <c:v>      2021 Agosto</c:v>
                </c:pt>
                <c:pt idx="20">
                  <c:v>      2021 Septiembre</c:v>
                </c:pt>
                <c:pt idx="21">
                  <c:v>      2021 Octubre</c:v>
                </c:pt>
                <c:pt idx="22">
                  <c:v>      2021 Noviembre</c:v>
                </c:pt>
                <c:pt idx="23">
                  <c:v>      2021 Diciembre</c:v>
                </c:pt>
                <c:pt idx="24">
                  <c:v>      2022 Enero</c:v>
                </c:pt>
              </c:strCache>
            </c:strRef>
          </c:cat>
          <c:val>
            <c:numRef>
              <c:f>TURISMO_3!$N$7:$N$31</c:f>
              <c:numCache>
                <c:formatCode>#,##0</c:formatCode>
                <c:ptCount val="25"/>
                <c:pt idx="0">
                  <c:v>20933</c:v>
                </c:pt>
                <c:pt idx="1">
                  <c:v>20409</c:v>
                </c:pt>
                <c:pt idx="2">
                  <c:v>24951</c:v>
                </c:pt>
                <c:pt idx="3">
                  <c:v>29121</c:v>
                </c:pt>
                <c:pt idx="4">
                  <c:v>29874</c:v>
                </c:pt>
                <c:pt idx="5">
                  <c:v>29817</c:v>
                </c:pt>
                <c:pt idx="6">
                  <c:v>28751</c:v>
                </c:pt>
                <c:pt idx="7">
                  <c:v>28413</c:v>
                </c:pt>
                <c:pt idx="8">
                  <c:v>28199</c:v>
                </c:pt>
                <c:pt idx="9">
                  <c:v>29323</c:v>
                </c:pt>
                <c:pt idx="10">
                  <c:v>30095</c:v>
                </c:pt>
                <c:pt idx="11">
                  <c:v>30324</c:v>
                </c:pt>
                <c:pt idx="12">
                  <c:v>31282</c:v>
                </c:pt>
                <c:pt idx="13">
                  <c:v>31640</c:v>
                </c:pt>
                <c:pt idx="14">
                  <c:v>31328</c:v>
                </c:pt>
                <c:pt idx="15">
                  <c:v>31238</c:v>
                </c:pt>
                <c:pt idx="16">
                  <c:v>30397</c:v>
                </c:pt>
                <c:pt idx="17">
                  <c:v>29863</c:v>
                </c:pt>
                <c:pt idx="18">
                  <c:v>26844</c:v>
                </c:pt>
                <c:pt idx="19">
                  <c:v>23866</c:v>
                </c:pt>
                <c:pt idx="20">
                  <c:v>20960</c:v>
                </c:pt>
                <c:pt idx="21">
                  <c:v>19636</c:v>
                </c:pt>
                <c:pt idx="22">
                  <c:v>19255</c:v>
                </c:pt>
                <c:pt idx="23">
                  <c:v>18853</c:v>
                </c:pt>
                <c:pt idx="24">
                  <c:v>19438</c:v>
                </c:pt>
              </c:numCache>
            </c:numRef>
          </c:val>
          <c:smooth val="0"/>
          <c:extLst>
            <c:ext xmlns:c16="http://schemas.microsoft.com/office/drawing/2014/chart" uri="{C3380CC4-5D6E-409C-BE32-E72D297353CC}">
              <c16:uniqueId val="{00000001-7448-4938-B22F-88375841954E}"/>
            </c:ext>
          </c:extLst>
        </c:ser>
        <c:dLbls>
          <c:showLegendKey val="0"/>
          <c:showVal val="0"/>
          <c:showCatName val="0"/>
          <c:showSerName val="0"/>
          <c:showPercent val="0"/>
          <c:showBubbleSize val="0"/>
        </c:dLbls>
        <c:axId val="221079040"/>
        <c:axId val="228790784"/>
        <c:axId val="223668096"/>
      </c:line3DChart>
      <c:catAx>
        <c:axId val="2210790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28790784"/>
        <c:crosses val="autoZero"/>
        <c:auto val="1"/>
        <c:lblAlgn val="ctr"/>
        <c:lblOffset val="100"/>
        <c:noMultiLvlLbl val="0"/>
      </c:catAx>
      <c:valAx>
        <c:axId val="228790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1079040"/>
        <c:crosses val="autoZero"/>
        <c:crossBetween val="between"/>
      </c:valAx>
      <c:serAx>
        <c:axId val="223668096"/>
        <c:scaling>
          <c:orientation val="minMax"/>
        </c:scaling>
        <c:delete val="1"/>
        <c:axPos val="b"/>
        <c:majorTickMark val="out"/>
        <c:minorTickMark val="none"/>
        <c:tickLblPos val="nextTo"/>
        <c:crossAx val="228790784"/>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70A9-47D3-9F82-E288F738D736}"/>
            </c:ext>
          </c:extLst>
        </c:ser>
        <c:dLbls>
          <c:showLegendKey val="0"/>
          <c:showVal val="0"/>
          <c:showCatName val="0"/>
          <c:showSerName val="0"/>
          <c:showPercent val="0"/>
          <c:showBubbleSize val="0"/>
        </c:dLbls>
        <c:gapWidth val="150"/>
        <c:axId val="221079552"/>
        <c:axId val="228793088"/>
      </c:barChart>
      <c:catAx>
        <c:axId val="22107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28793088"/>
        <c:crosses val="autoZero"/>
        <c:auto val="1"/>
        <c:lblAlgn val="ctr"/>
        <c:lblOffset val="100"/>
        <c:noMultiLvlLbl val="0"/>
      </c:catAx>
      <c:valAx>
        <c:axId val="228793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1079552"/>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12.980</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5.732</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7.248</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5.732</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7.248</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12.980</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2.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6.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5.xml"/><Relationship Id="rId6" Type="http://schemas.openxmlformats.org/officeDocument/2006/relationships/diagramData" Target="../diagrams/data3.xml"/><Relationship Id="rId5" Type="http://schemas.openxmlformats.org/officeDocument/2006/relationships/chart" Target="../charts/chart28.xml"/><Relationship Id="rId10" Type="http://schemas.microsoft.com/office/2007/relationships/diagramDrawing" Target="../diagrams/drawing3.xml"/><Relationship Id="rId4" Type="http://schemas.openxmlformats.org/officeDocument/2006/relationships/chart" Target="../charts/chart27.xml"/><Relationship Id="rId9" Type="http://schemas.openxmlformats.org/officeDocument/2006/relationships/diagramColors" Target="../diagrams/colors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205;NDICE!A1"/><Relationship Id="rId5" Type="http://schemas.openxmlformats.org/officeDocument/2006/relationships/chart" Target="../charts/chart32.xml"/><Relationship Id="rId4"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6.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7.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hyperlink" Target="#&#205;NDICE!A1"/><Relationship Id="rId1" Type="http://schemas.openxmlformats.org/officeDocument/2006/relationships/chart" Target="../charts/chart38.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hyperlink" Target="#&#205;NDICE!A1"/><Relationship Id="rId1" Type="http://schemas.openxmlformats.org/officeDocument/2006/relationships/chart" Target="../charts/chart40.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3.xml"/><Relationship Id="rId1" Type="http://schemas.openxmlformats.org/officeDocument/2006/relationships/chart" Target="../charts/chart42.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657647"/>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964907"/>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700768</xdr:colOff>
      <xdr:row>15</xdr:row>
      <xdr:rowOff>19729</xdr:rowOff>
    </xdr:from>
    <xdr:to>
      <xdr:col>13</xdr:col>
      <xdr:colOff>170090</xdr:colOff>
      <xdr:row>32</xdr:row>
      <xdr:rowOff>103755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702642" y="11168064"/>
            <a:ext cx="40634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a enero 2022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392908</xdr:colOff>
      <xdr:row>44</xdr:row>
      <xdr:rowOff>119064</xdr:rowOff>
    </xdr:from>
    <xdr:to>
      <xdr:col>13</xdr:col>
      <xdr:colOff>433798</xdr:colOff>
      <xdr:row>50</xdr:row>
      <xdr:rowOff>154784</xdr:rowOff>
    </xdr:to>
    <xdr:grpSp>
      <xdr:nvGrpSpPr>
        <xdr:cNvPr id="2" name="Grupo 1">
          <a:hlinkClick xmlns:r="http://schemas.openxmlformats.org/officeDocument/2006/relationships" r:id="rId1" tooltip="VOLVER AL ÍNDICE"/>
        </xdr:cNvPr>
        <xdr:cNvGrpSpPr/>
      </xdr:nvGrpSpPr>
      <xdr:grpSpPr>
        <a:xfrm>
          <a:off x="11072114" y="9711299"/>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559593</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178593</xdr:colOff>
      <xdr:row>0</xdr:row>
      <xdr:rowOff>0</xdr:rowOff>
    </xdr:from>
    <xdr:to>
      <xdr:col>22</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83344</xdr:colOff>
      <xdr:row>18</xdr:row>
      <xdr:rowOff>27384</xdr:rowOff>
    </xdr:from>
    <xdr:to>
      <xdr:col>23</xdr:col>
      <xdr:colOff>690561</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175948</xdr:colOff>
      <xdr:row>36</xdr:row>
      <xdr:rowOff>82020</xdr:rowOff>
    </xdr:from>
    <xdr:to>
      <xdr:col>10</xdr:col>
      <xdr:colOff>216748</xdr:colOff>
      <xdr:row>41</xdr:row>
      <xdr:rowOff>169137</xdr:rowOff>
    </xdr:to>
    <xdr:grpSp>
      <xdr:nvGrpSpPr>
        <xdr:cNvPr id="2" name="Grupo 1">
          <a:hlinkClick xmlns:r="http://schemas.openxmlformats.org/officeDocument/2006/relationships" r:id="rId1" tooltip="VOLVER AL ÍNDICE"/>
        </xdr:cNvPr>
        <xdr:cNvGrpSpPr/>
      </xdr:nvGrpSpPr>
      <xdr:grpSpPr>
        <a:xfrm>
          <a:off x="7986448" y="7416270"/>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21</xdr:col>
      <xdr:colOff>142875</xdr:colOff>
      <xdr:row>2</xdr:row>
      <xdr:rowOff>238125</xdr:rowOff>
    </xdr:from>
    <xdr:to>
      <xdr:col>28</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114019</xdr:rowOff>
    </xdr:from>
    <xdr:to>
      <xdr:col>11</xdr:col>
      <xdr:colOff>5118</xdr:colOff>
      <xdr:row>25</xdr:row>
      <xdr:rowOff>61632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1169194</xdr:colOff>
      <xdr:row>25</xdr:row>
      <xdr:rowOff>16670</xdr:rowOff>
    </xdr:from>
    <xdr:to>
      <xdr:col>5</xdr:col>
      <xdr:colOff>781460</xdr:colOff>
      <xdr:row>31</xdr:row>
      <xdr:rowOff>52390</xdr:rowOff>
    </xdr:to>
    <xdr:grpSp>
      <xdr:nvGrpSpPr>
        <xdr:cNvPr id="3" name="Grupo 2">
          <a:hlinkClick xmlns:r="http://schemas.openxmlformats.org/officeDocument/2006/relationships" r:id="rId2" tooltip="VOLVER AL ÍNDICE"/>
        </xdr:cNvPr>
        <xdr:cNvGrpSpPr/>
      </xdr:nvGrpSpPr>
      <xdr:grpSpPr>
        <a:xfrm>
          <a:off x="6234253" y="5541170"/>
          <a:ext cx="80008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43599" y="10308772"/>
          <a:ext cx="799200"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585106</xdr:colOff>
      <xdr:row>24</xdr:row>
      <xdr:rowOff>318237</xdr:rowOff>
    </xdr:from>
    <xdr:to>
      <xdr:col>21</xdr:col>
      <xdr:colOff>323168</xdr:colOff>
      <xdr:row>36</xdr:row>
      <xdr:rowOff>122294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7567843"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9</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807893</xdr:colOff>
      <xdr:row>20</xdr:row>
      <xdr:rowOff>18831</xdr:rowOff>
    </xdr:from>
    <xdr:to>
      <xdr:col>21</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9</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43656</xdr:colOff>
      <xdr:row>56</xdr:row>
      <xdr:rowOff>26458</xdr:rowOff>
    </xdr:from>
    <xdr:to>
      <xdr:col>8</xdr:col>
      <xdr:colOff>1204</xdr:colOff>
      <xdr:row>62</xdr:row>
      <xdr:rowOff>62178</xdr:rowOff>
    </xdr:to>
    <xdr:grpSp>
      <xdr:nvGrpSpPr>
        <xdr:cNvPr id="15" name="Grupo 14">
          <a:hlinkClick xmlns:r="http://schemas.openxmlformats.org/officeDocument/2006/relationships" r:id="rId4" tooltip="VOLVER AL ÍNDICE"/>
        </xdr:cNvPr>
        <xdr:cNvGrpSpPr/>
      </xdr:nvGrpSpPr>
      <xdr:grpSpPr>
        <a:xfrm>
          <a:off x="6003585" y="10694458"/>
          <a:ext cx="801190"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221113</xdr:colOff>
      <xdr:row>33</xdr:row>
      <xdr:rowOff>146275</xdr:rowOff>
    </xdr:from>
    <xdr:to>
      <xdr:col>18</xdr:col>
      <xdr:colOff>637834</xdr:colOff>
      <xdr:row>48</xdr:row>
      <xdr:rowOff>31975</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652462</xdr:colOff>
      <xdr:row>64</xdr:row>
      <xdr:rowOff>169069</xdr:rowOff>
    </xdr:from>
    <xdr:to>
      <xdr:col>24</xdr:col>
      <xdr:colOff>157162</xdr:colOff>
      <xdr:row>77</xdr:row>
      <xdr:rowOff>159544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700087</xdr:colOff>
      <xdr:row>79</xdr:row>
      <xdr:rowOff>76200</xdr:rowOff>
    </xdr:from>
    <xdr:to>
      <xdr:col>24</xdr:col>
      <xdr:colOff>204787</xdr:colOff>
      <xdr:row>95</xdr:row>
      <xdr:rowOff>152400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94330</xdr:colOff>
      <xdr:row>82</xdr:row>
      <xdr:rowOff>157882</xdr:rowOff>
    </xdr:from>
    <xdr:to>
      <xdr:col>7</xdr:col>
      <xdr:colOff>135221</xdr:colOff>
      <xdr:row>89</xdr:row>
      <xdr:rowOff>48382</xdr:rowOff>
    </xdr:to>
    <xdr:grpSp>
      <xdr:nvGrpSpPr>
        <xdr:cNvPr id="13" name="Grupo 12">
          <a:hlinkClick xmlns:r="http://schemas.openxmlformats.org/officeDocument/2006/relationships" r:id="rId7" tooltip="VOLVER AL ÍNDICE"/>
        </xdr:cNvPr>
        <xdr:cNvGrpSpPr/>
      </xdr:nvGrpSpPr>
      <xdr:grpSpPr>
        <a:xfrm>
          <a:off x="8214393" y="16826632"/>
          <a:ext cx="802891" cy="1474031"/>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952499</xdr:colOff>
      <xdr:row>29</xdr:row>
      <xdr:rowOff>127567</xdr:rowOff>
    </xdr:from>
    <xdr:to>
      <xdr:col>22</xdr:col>
      <xdr:colOff>519905</xdr:colOff>
      <xdr:row>50</xdr:row>
      <xdr:rowOff>71436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709273</xdr:colOff>
      <xdr:row>50</xdr:row>
      <xdr:rowOff>146445</xdr:rowOff>
    </xdr:from>
    <xdr:to>
      <xdr:col>24</xdr:col>
      <xdr:colOff>71437</xdr:colOff>
      <xdr:row>65</xdr:row>
      <xdr:rowOff>32145</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20</xdr:row>
      <xdr:rowOff>27385</xdr:rowOff>
    </xdr:from>
    <xdr:to>
      <xdr:col>14</xdr:col>
      <xdr:colOff>1023937</xdr:colOff>
      <xdr:row>38</xdr:row>
      <xdr:rowOff>23814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0</xdr:colOff>
      <xdr:row>3</xdr:row>
      <xdr:rowOff>57150</xdr:rowOff>
    </xdr:from>
    <xdr:to>
      <xdr:col>17</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404809</xdr:colOff>
      <xdr:row>55</xdr:row>
      <xdr:rowOff>107155</xdr:rowOff>
    </xdr:from>
    <xdr:to>
      <xdr:col>15</xdr:col>
      <xdr:colOff>130968</xdr:colOff>
      <xdr:row>55</xdr:row>
      <xdr:rowOff>3488530</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W45" sqref="W45"/>
    </sheetView>
  </sheetViews>
  <sheetFormatPr baseColWidth="10" defaultRowHeight="15"/>
  <cols>
    <col min="1" max="1" width="26.5703125" style="423" customWidth="1"/>
    <col min="2" max="2" width="11.42578125" style="174" customWidth="1"/>
    <col min="3" max="15" width="11.42578125" style="174"/>
    <col min="16" max="16" width="43.28515625" style="441" bestFit="1" customWidth="1"/>
    <col min="17" max="16384" width="11.42578125" style="174"/>
  </cols>
  <sheetData>
    <row r="1" spans="1:16" ht="45.75" customHeight="1">
      <c r="A1" s="497"/>
      <c r="B1" s="497"/>
      <c r="C1" s="497"/>
      <c r="D1" s="497"/>
      <c r="E1" s="497"/>
      <c r="F1" s="497"/>
      <c r="G1" s="497"/>
      <c r="H1" s="497"/>
      <c r="I1" s="497"/>
      <c r="J1" s="497"/>
      <c r="K1" s="497"/>
      <c r="L1" s="497"/>
      <c r="M1" s="497"/>
      <c r="N1" s="497"/>
      <c r="O1" s="497"/>
      <c r="P1" s="497"/>
    </row>
    <row r="2" spans="1:16" ht="32.25" customHeight="1">
      <c r="A2" s="418" t="s">
        <v>689</v>
      </c>
      <c r="B2" s="498" t="s">
        <v>688</v>
      </c>
      <c r="C2" s="498"/>
      <c r="D2" s="498"/>
      <c r="E2" s="498"/>
      <c r="F2" s="498"/>
      <c r="G2" s="498"/>
      <c r="H2" s="498"/>
      <c r="I2" s="498"/>
      <c r="J2" s="498"/>
      <c r="K2" s="498"/>
      <c r="L2" s="498"/>
      <c r="M2" s="498"/>
      <c r="N2" s="498"/>
      <c r="O2" s="417"/>
      <c r="P2" s="438" t="s">
        <v>687</v>
      </c>
    </row>
    <row r="3" spans="1:16" s="428" customFormat="1" ht="18" customHeight="1">
      <c r="A3" s="424" t="s">
        <v>497</v>
      </c>
      <c r="B3" s="425" t="s">
        <v>452</v>
      </c>
      <c r="C3" s="426"/>
      <c r="D3" s="427"/>
      <c r="E3" s="427"/>
      <c r="F3" s="427"/>
      <c r="G3" s="427"/>
      <c r="H3" s="427"/>
      <c r="I3" s="427"/>
      <c r="J3" s="427"/>
      <c r="K3" s="427"/>
      <c r="L3" s="427"/>
      <c r="M3" s="427"/>
      <c r="N3" s="427"/>
      <c r="O3" s="427"/>
      <c r="P3" s="443" t="s">
        <v>719</v>
      </c>
    </row>
    <row r="4" spans="1:16" s="428" customFormat="1" ht="18" customHeight="1">
      <c r="A4" s="424" t="s">
        <v>498</v>
      </c>
      <c r="B4" s="425" t="s">
        <v>43</v>
      </c>
      <c r="C4" s="426"/>
      <c r="D4" s="427"/>
      <c r="E4" s="427"/>
      <c r="F4" s="427"/>
      <c r="G4" s="427"/>
      <c r="H4" s="427"/>
      <c r="I4" s="427"/>
      <c r="J4" s="427"/>
      <c r="K4" s="427"/>
      <c r="L4" s="427"/>
      <c r="M4" s="427"/>
      <c r="N4" s="427"/>
      <c r="O4" s="427"/>
      <c r="P4" s="443" t="s">
        <v>719</v>
      </c>
    </row>
    <row r="5" spans="1:16" s="420" customFormat="1" ht="27.75" customHeight="1">
      <c r="A5" s="421" t="s">
        <v>409</v>
      </c>
      <c r="B5" s="176" t="s">
        <v>453</v>
      </c>
      <c r="C5" s="429"/>
      <c r="D5" s="419"/>
      <c r="E5" s="419"/>
      <c r="F5" s="419"/>
      <c r="G5" s="419"/>
      <c r="H5" s="419"/>
      <c r="I5" s="419"/>
      <c r="J5" s="419"/>
      <c r="K5" s="419"/>
      <c r="L5" s="419"/>
      <c r="M5" s="419"/>
      <c r="N5" s="419"/>
      <c r="O5" s="419"/>
      <c r="P5" s="440" t="s">
        <v>705</v>
      </c>
    </row>
    <row r="6" spans="1:16" s="428" customFormat="1" ht="18" customHeight="1">
      <c r="A6" s="424" t="s">
        <v>411</v>
      </c>
      <c r="B6" s="425" t="s">
        <v>408</v>
      </c>
      <c r="C6" s="426"/>
      <c r="D6" s="427"/>
      <c r="E6" s="427"/>
      <c r="F6" s="427"/>
      <c r="G6" s="427"/>
      <c r="H6" s="427"/>
      <c r="I6" s="427"/>
      <c r="J6" s="427"/>
      <c r="K6" s="427"/>
      <c r="L6" s="427"/>
      <c r="M6" s="427"/>
      <c r="N6" s="427"/>
      <c r="O6" s="427"/>
      <c r="P6" s="440" t="s">
        <v>732</v>
      </c>
    </row>
    <row r="7" spans="1:16" s="428" customFormat="1" ht="18" customHeight="1">
      <c r="A7" s="424" t="s">
        <v>410</v>
      </c>
      <c r="B7" s="425" t="s">
        <v>413</v>
      </c>
      <c r="C7" s="426"/>
      <c r="D7" s="427"/>
      <c r="E7" s="427"/>
      <c r="F7" s="427"/>
      <c r="G7" s="427"/>
      <c r="H7" s="427"/>
      <c r="I7" s="427"/>
      <c r="J7" s="427"/>
      <c r="K7" s="427"/>
      <c r="L7" s="427"/>
      <c r="M7" s="427"/>
      <c r="N7" s="427"/>
      <c r="O7" s="427"/>
      <c r="P7" s="496" t="s">
        <v>756</v>
      </c>
    </row>
    <row r="8" spans="1:16" s="420" customFormat="1" ht="27.75" customHeight="1">
      <c r="A8" s="421" t="s">
        <v>417</v>
      </c>
      <c r="B8" s="176" t="s">
        <v>414</v>
      </c>
      <c r="C8" s="429"/>
      <c r="D8" s="419"/>
      <c r="E8" s="419"/>
      <c r="F8" s="419"/>
      <c r="G8" s="419"/>
      <c r="H8" s="419"/>
      <c r="I8" s="419"/>
      <c r="J8" s="419"/>
      <c r="K8" s="419"/>
      <c r="L8" s="419"/>
      <c r="M8" s="419"/>
      <c r="N8" s="419"/>
      <c r="O8" s="419"/>
      <c r="P8" s="440" t="s">
        <v>728</v>
      </c>
    </row>
    <row r="9" spans="1:16" s="428" customFormat="1" ht="18" customHeight="1">
      <c r="A9" s="424" t="s">
        <v>418</v>
      </c>
      <c r="B9" s="425" t="s">
        <v>430</v>
      </c>
      <c r="C9" s="426"/>
      <c r="D9" s="427"/>
      <c r="E9" s="427"/>
      <c r="F9" s="427"/>
      <c r="G9" s="427"/>
      <c r="H9" s="427"/>
      <c r="I9" s="427"/>
      <c r="J9" s="427"/>
      <c r="K9" s="427"/>
      <c r="L9" s="427"/>
      <c r="M9" s="427"/>
      <c r="N9" s="427"/>
      <c r="O9" s="427"/>
      <c r="P9" s="443" t="s">
        <v>719</v>
      </c>
    </row>
    <row r="10" spans="1:16" s="428" customFormat="1" ht="18" customHeight="1">
      <c r="A10" s="424" t="s">
        <v>419</v>
      </c>
      <c r="B10" s="425" t="s">
        <v>454</v>
      </c>
      <c r="C10" s="426"/>
      <c r="D10" s="427"/>
      <c r="E10" s="427"/>
      <c r="F10" s="427"/>
      <c r="G10" s="427"/>
      <c r="H10" s="427"/>
      <c r="I10" s="427"/>
      <c r="J10" s="427"/>
      <c r="K10" s="427"/>
      <c r="L10" s="427"/>
      <c r="M10" s="427"/>
      <c r="N10" s="427"/>
      <c r="O10" s="427"/>
      <c r="P10" s="440" t="s">
        <v>728</v>
      </c>
    </row>
    <row r="11" spans="1:16" s="428" customFormat="1" ht="18" customHeight="1">
      <c r="A11" s="424" t="s">
        <v>420</v>
      </c>
      <c r="B11" s="425" t="s">
        <v>429</v>
      </c>
      <c r="C11" s="426"/>
      <c r="D11" s="427"/>
      <c r="E11" s="427"/>
      <c r="F11" s="427"/>
      <c r="G11" s="427"/>
      <c r="H11" s="427"/>
      <c r="I11" s="427"/>
      <c r="J11" s="427"/>
      <c r="K11" s="427"/>
      <c r="L11" s="427"/>
      <c r="M11" s="427"/>
      <c r="N11" s="427"/>
      <c r="O11" s="427"/>
      <c r="P11" s="443" t="s">
        <v>719</v>
      </c>
    </row>
    <row r="12" spans="1:16" s="428" customFormat="1" ht="18" customHeight="1">
      <c r="A12" s="424" t="s">
        <v>421</v>
      </c>
      <c r="B12" s="425" t="s">
        <v>425</v>
      </c>
      <c r="C12" s="426"/>
      <c r="D12" s="427"/>
      <c r="E12" s="427"/>
      <c r="F12" s="427"/>
      <c r="G12" s="427"/>
      <c r="H12" s="427"/>
      <c r="I12" s="427"/>
      <c r="J12" s="427"/>
      <c r="K12" s="427"/>
      <c r="L12" s="427"/>
      <c r="M12" s="427"/>
      <c r="N12" s="427"/>
      <c r="O12" s="427"/>
      <c r="P12" s="440" t="s">
        <v>728</v>
      </c>
    </row>
    <row r="13" spans="1:16" s="428" customFormat="1" ht="18" customHeight="1">
      <c r="A13" s="424" t="s">
        <v>422</v>
      </c>
      <c r="B13" s="425" t="s">
        <v>426</v>
      </c>
      <c r="C13" s="426"/>
      <c r="D13" s="427"/>
      <c r="E13" s="427"/>
      <c r="F13" s="427"/>
      <c r="G13" s="427"/>
      <c r="H13" s="427"/>
      <c r="I13" s="427"/>
      <c r="J13" s="427"/>
      <c r="K13" s="427"/>
      <c r="L13" s="427"/>
      <c r="M13" s="427"/>
      <c r="N13" s="427"/>
      <c r="O13" s="427"/>
      <c r="P13" s="440" t="s">
        <v>728</v>
      </c>
    </row>
    <row r="14" spans="1:16" s="428" customFormat="1" ht="18" customHeight="1">
      <c r="A14" s="424" t="s">
        <v>423</v>
      </c>
      <c r="B14" s="425" t="s">
        <v>427</v>
      </c>
      <c r="C14" s="426"/>
      <c r="D14" s="427"/>
      <c r="E14" s="427"/>
      <c r="F14" s="427"/>
      <c r="G14" s="427"/>
      <c r="H14" s="427"/>
      <c r="I14" s="427"/>
      <c r="J14" s="427"/>
      <c r="K14" s="427"/>
      <c r="L14" s="427"/>
      <c r="M14" s="427"/>
      <c r="N14" s="427"/>
      <c r="O14" s="427"/>
      <c r="P14" s="440" t="s">
        <v>728</v>
      </c>
    </row>
    <row r="15" spans="1:16" s="428" customFormat="1" ht="18" customHeight="1">
      <c r="A15" s="424" t="s">
        <v>424</v>
      </c>
      <c r="B15" s="425" t="s">
        <v>428</v>
      </c>
      <c r="C15" s="426"/>
      <c r="D15" s="427"/>
      <c r="E15" s="427"/>
      <c r="F15" s="427"/>
      <c r="G15" s="427"/>
      <c r="H15" s="427"/>
      <c r="I15" s="427"/>
      <c r="J15" s="427"/>
      <c r="K15" s="427"/>
      <c r="L15" s="427"/>
      <c r="M15" s="427"/>
      <c r="N15" s="427"/>
      <c r="O15" s="427"/>
      <c r="P15" s="439" t="s">
        <v>728</v>
      </c>
    </row>
    <row r="16" spans="1:16" s="428" customFormat="1" ht="36.75" customHeight="1">
      <c r="A16" s="424" t="s">
        <v>464</v>
      </c>
      <c r="B16" s="425" t="s">
        <v>465</v>
      </c>
      <c r="C16" s="426"/>
      <c r="D16" s="427"/>
      <c r="E16" s="427"/>
      <c r="F16" s="427"/>
      <c r="G16" s="427"/>
      <c r="H16" s="427"/>
      <c r="I16" s="427"/>
      <c r="J16" s="427"/>
      <c r="K16" s="427"/>
      <c r="L16" s="427"/>
      <c r="M16" s="427"/>
      <c r="N16" s="427"/>
      <c r="O16" s="427"/>
      <c r="P16" s="439" t="s">
        <v>744</v>
      </c>
    </row>
    <row r="17" spans="1:16" s="420" customFormat="1" ht="21" customHeight="1">
      <c r="A17" s="421" t="s">
        <v>431</v>
      </c>
      <c r="B17" s="176" t="s">
        <v>495</v>
      </c>
      <c r="C17" s="429"/>
      <c r="D17" s="419"/>
      <c r="E17" s="419"/>
      <c r="F17" s="419"/>
      <c r="G17" s="419"/>
      <c r="H17" s="419"/>
      <c r="I17" s="419"/>
      <c r="J17" s="419"/>
      <c r="K17" s="419"/>
      <c r="L17" s="419"/>
      <c r="M17" s="419"/>
      <c r="N17" s="419"/>
      <c r="O17" s="419"/>
      <c r="P17" s="440" t="s">
        <v>728</v>
      </c>
    </row>
    <row r="18" spans="1:16" s="428" customFormat="1" ht="18" customHeight="1">
      <c r="A18" s="424" t="s">
        <v>432</v>
      </c>
      <c r="B18" s="425" t="s">
        <v>435</v>
      </c>
      <c r="C18" s="426"/>
      <c r="D18" s="427"/>
      <c r="E18" s="427"/>
      <c r="F18" s="427"/>
      <c r="G18" s="427"/>
      <c r="H18" s="427"/>
      <c r="I18" s="427"/>
      <c r="J18" s="427"/>
      <c r="K18" s="427"/>
      <c r="L18" s="427"/>
      <c r="M18" s="427"/>
      <c r="N18" s="427"/>
      <c r="O18" s="427"/>
      <c r="P18" s="440" t="s">
        <v>728</v>
      </c>
    </row>
    <row r="19" spans="1:16" s="428" customFormat="1" ht="18" customHeight="1">
      <c r="A19" s="424" t="s">
        <v>433</v>
      </c>
      <c r="B19" s="425" t="s">
        <v>436</v>
      </c>
      <c r="C19" s="426"/>
      <c r="D19" s="427"/>
      <c r="E19" s="427"/>
      <c r="F19" s="427"/>
      <c r="G19" s="427"/>
      <c r="H19" s="427"/>
      <c r="I19" s="427"/>
      <c r="J19" s="427"/>
      <c r="K19" s="427"/>
      <c r="L19" s="427"/>
      <c r="M19" s="427"/>
      <c r="N19" s="427"/>
      <c r="O19" s="427"/>
      <c r="P19" s="440" t="s">
        <v>728</v>
      </c>
    </row>
    <row r="20" spans="1:16" s="428" customFormat="1" ht="18" customHeight="1">
      <c r="A20" s="424" t="s">
        <v>434</v>
      </c>
      <c r="B20" s="425" t="s">
        <v>437</v>
      </c>
      <c r="C20" s="426"/>
      <c r="D20" s="427"/>
      <c r="E20" s="427"/>
      <c r="F20" s="427"/>
      <c r="G20" s="427"/>
      <c r="H20" s="427"/>
      <c r="I20" s="427"/>
      <c r="J20" s="427"/>
      <c r="K20" s="427"/>
      <c r="L20" s="427"/>
      <c r="M20" s="427"/>
      <c r="N20" s="427"/>
      <c r="O20" s="427"/>
      <c r="P20" s="440" t="s">
        <v>728</v>
      </c>
    </row>
    <row r="21" spans="1:16" s="420" customFormat="1" ht="27.75" customHeight="1">
      <c r="A21" s="421" t="s">
        <v>441</v>
      </c>
      <c r="B21" s="176" t="s">
        <v>438</v>
      </c>
      <c r="C21" s="429"/>
      <c r="D21" s="419"/>
      <c r="E21" s="419"/>
      <c r="F21" s="419"/>
      <c r="G21" s="419"/>
      <c r="H21" s="419"/>
      <c r="I21" s="419"/>
      <c r="J21" s="419"/>
      <c r="K21" s="419"/>
      <c r="L21" s="419"/>
      <c r="M21" s="419"/>
      <c r="N21" s="419"/>
      <c r="O21" s="419"/>
      <c r="P21" s="440" t="s">
        <v>728</v>
      </c>
    </row>
    <row r="22" spans="1:16" s="428" customFormat="1" ht="18" customHeight="1">
      <c r="A22" s="424" t="s">
        <v>442</v>
      </c>
      <c r="B22" s="425" t="s">
        <v>439</v>
      </c>
      <c r="C22" s="426"/>
      <c r="D22" s="427"/>
      <c r="E22" s="427"/>
      <c r="F22" s="427"/>
      <c r="G22" s="427"/>
      <c r="H22" s="427"/>
      <c r="I22" s="427"/>
      <c r="J22" s="427"/>
      <c r="K22" s="427"/>
      <c r="L22" s="427"/>
      <c r="M22" s="427"/>
      <c r="N22" s="427"/>
      <c r="O22" s="427"/>
      <c r="P22" s="440" t="s">
        <v>728</v>
      </c>
    </row>
    <row r="23" spans="1:16" s="428" customFormat="1" ht="32.25" customHeight="1">
      <c r="A23" s="424" t="s">
        <v>443</v>
      </c>
      <c r="B23" s="425" t="s">
        <v>440</v>
      </c>
      <c r="C23" s="426"/>
      <c r="D23" s="427"/>
      <c r="E23" s="427"/>
      <c r="F23" s="427"/>
      <c r="G23" s="427"/>
      <c r="H23" s="427"/>
      <c r="I23" s="427"/>
      <c r="J23" s="427"/>
      <c r="K23" s="427"/>
      <c r="L23" s="427"/>
      <c r="M23" s="427"/>
      <c r="N23" s="427"/>
      <c r="O23" s="427"/>
      <c r="P23" s="439" t="s">
        <v>702</v>
      </c>
    </row>
    <row r="24" spans="1:16" s="428" customFormat="1" ht="47.25" customHeight="1">
      <c r="A24" s="424" t="s">
        <v>528</v>
      </c>
      <c r="B24" s="499" t="s">
        <v>527</v>
      </c>
      <c r="C24" s="499"/>
      <c r="D24" s="499"/>
      <c r="E24" s="499"/>
      <c r="F24" s="499"/>
      <c r="G24" s="499"/>
      <c r="H24" s="499"/>
      <c r="I24" s="499"/>
      <c r="J24" s="499"/>
      <c r="K24" s="499"/>
      <c r="L24" s="499"/>
      <c r="M24" s="499"/>
      <c r="N24" s="499"/>
      <c r="O24" s="499"/>
      <c r="P24" s="465" t="s">
        <v>743</v>
      </c>
    </row>
    <row r="25" spans="1:16" s="420" customFormat="1" ht="27.75" customHeight="1">
      <c r="A25" s="421" t="s">
        <v>448</v>
      </c>
      <c r="B25" s="176" t="s">
        <v>444</v>
      </c>
      <c r="C25" s="429"/>
      <c r="D25" s="419"/>
      <c r="E25" s="419"/>
      <c r="F25" s="419"/>
      <c r="G25" s="419"/>
      <c r="H25" s="419"/>
      <c r="I25" s="419"/>
      <c r="J25" s="419"/>
      <c r="K25" s="419"/>
      <c r="L25" s="419"/>
      <c r="M25" s="419"/>
      <c r="N25" s="419"/>
      <c r="O25" s="419"/>
      <c r="P25" s="440" t="s">
        <v>750</v>
      </c>
    </row>
    <row r="26" spans="1:16" s="428" customFormat="1" ht="18" customHeight="1">
      <c r="A26" s="424" t="s">
        <v>449</v>
      </c>
      <c r="B26" s="425" t="s">
        <v>445</v>
      </c>
      <c r="C26" s="426"/>
      <c r="D26" s="427"/>
      <c r="E26" s="427"/>
      <c r="F26" s="427"/>
      <c r="G26" s="427"/>
      <c r="H26" s="427"/>
      <c r="I26" s="427"/>
      <c r="J26" s="427"/>
      <c r="K26" s="427"/>
      <c r="L26" s="427"/>
      <c r="M26" s="427"/>
      <c r="N26" s="427"/>
      <c r="O26" s="427"/>
      <c r="P26" s="440" t="s">
        <v>720</v>
      </c>
    </row>
    <row r="27" spans="1:16" s="428" customFormat="1" ht="27.75" customHeight="1">
      <c r="A27" s="424" t="s">
        <v>529</v>
      </c>
      <c r="B27" s="426" t="s">
        <v>530</v>
      </c>
      <c r="C27" s="426"/>
      <c r="D27" s="426"/>
      <c r="E27" s="426"/>
      <c r="F27" s="426"/>
      <c r="G27" s="426"/>
      <c r="H27" s="426"/>
      <c r="I27" s="426"/>
      <c r="J27" s="426"/>
      <c r="K27" s="426"/>
      <c r="L27" s="426"/>
      <c r="M27" s="427"/>
      <c r="N27" s="427"/>
      <c r="O27" s="427"/>
      <c r="P27" s="439" t="s">
        <v>705</v>
      </c>
    </row>
    <row r="28" spans="1:16" s="420" customFormat="1" ht="27.75" customHeight="1">
      <c r="A28" s="421" t="s">
        <v>450</v>
      </c>
      <c r="B28" s="176" t="s">
        <v>446</v>
      </c>
      <c r="C28" s="429"/>
      <c r="D28" s="419"/>
      <c r="E28" s="419"/>
      <c r="F28" s="419"/>
      <c r="G28" s="419"/>
      <c r="H28" s="419"/>
      <c r="I28" s="419"/>
      <c r="J28" s="419"/>
      <c r="K28" s="419"/>
      <c r="L28" s="419"/>
      <c r="M28" s="419"/>
      <c r="N28" s="419"/>
      <c r="O28" s="419"/>
      <c r="P28" s="439" t="s">
        <v>742</v>
      </c>
    </row>
    <row r="29" spans="1:16" s="428" customFormat="1" ht="18" customHeight="1">
      <c r="A29" s="424" t="s">
        <v>451</v>
      </c>
      <c r="B29" s="425" t="s">
        <v>447</v>
      </c>
      <c r="C29" s="426"/>
      <c r="D29" s="427"/>
      <c r="E29" s="427"/>
      <c r="F29" s="427"/>
      <c r="G29" s="427"/>
      <c r="H29" s="427"/>
      <c r="I29" s="427"/>
      <c r="J29" s="427"/>
      <c r="K29" s="427"/>
      <c r="L29" s="427"/>
      <c r="M29" s="427"/>
      <c r="N29" s="427"/>
      <c r="O29" s="427"/>
      <c r="P29" s="439" t="s">
        <v>742</v>
      </c>
    </row>
    <row r="30" spans="1:16" ht="18" customHeight="1">
      <c r="A30" s="422"/>
      <c r="B30" s="175"/>
      <c r="C30" s="175"/>
      <c r="D30" s="175"/>
      <c r="E30" s="175"/>
      <c r="F30" s="175"/>
      <c r="G30" s="175"/>
      <c r="H30" s="175"/>
      <c r="I30" s="175"/>
      <c r="J30" s="175"/>
      <c r="K30" s="175"/>
      <c r="L30" s="175"/>
      <c r="M30" s="175"/>
      <c r="N30" s="175"/>
      <c r="O30" s="175"/>
      <c r="P30" s="440"/>
    </row>
  </sheetData>
  <sheetProtection password="CCE3"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8" location="PARO_1!A1" display="PARO_1"/>
    <hyperlink ref="A9" location="PARO_2!A1" display="PARO_2"/>
    <hyperlink ref="A10" location="PARO_3!A1" display="PARO_3"/>
    <hyperlink ref="A11" location="PARO_4!A1" display="PARO_4"/>
    <hyperlink ref="A12" location="PARO_5!A1" display="PARO_5"/>
    <hyperlink ref="A13" location="PARO_6!A1" display="PARO_6"/>
    <hyperlink ref="A14" location="PARO_7!A1" display="PARO_7"/>
    <hyperlink ref="A15"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REF!A1" display="REF"/>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16" location="ERTES!A1" display="ERTES"/>
    <hyperlink ref="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showGridLines="0" zoomScale="80" zoomScaleNormal="80" workbookViewId="0">
      <selection activeCell="T22" sqref="T22"/>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520" t="s">
        <v>416</v>
      </c>
      <c r="B1" s="520"/>
      <c r="C1" s="520"/>
      <c r="D1" s="520"/>
      <c r="E1" s="520"/>
      <c r="F1" s="520"/>
      <c r="G1" s="520"/>
      <c r="H1" s="520"/>
      <c r="I1" s="520"/>
    </row>
    <row r="2" spans="1:21" ht="31.5" customHeight="1" thickBot="1">
      <c r="A2" s="36" t="s">
        <v>105</v>
      </c>
      <c r="B2" s="37" t="s">
        <v>143</v>
      </c>
      <c r="C2" s="37" t="s">
        <v>142</v>
      </c>
      <c r="D2" s="37" t="s">
        <v>141</v>
      </c>
      <c r="E2" s="37" t="s">
        <v>140</v>
      </c>
      <c r="F2" s="37" t="s">
        <v>139</v>
      </c>
      <c r="G2" s="38" t="s">
        <v>706</v>
      </c>
      <c r="H2" s="36" t="s">
        <v>595</v>
      </c>
      <c r="I2" s="37" t="s">
        <v>707</v>
      </c>
    </row>
    <row r="3" spans="1:21">
      <c r="A3" s="35"/>
      <c r="B3" s="63"/>
      <c r="C3" s="63"/>
      <c r="D3" s="63"/>
      <c r="E3" s="63"/>
      <c r="F3" s="63"/>
      <c r="G3" s="62"/>
      <c r="H3" s="61"/>
      <c r="I3" s="39"/>
    </row>
    <row r="4" spans="1:21">
      <c r="A4" s="35" t="s">
        <v>564</v>
      </c>
      <c r="B4" s="42">
        <v>3</v>
      </c>
      <c r="C4" s="42">
        <v>2371</v>
      </c>
      <c r="D4" s="42">
        <v>546</v>
      </c>
      <c r="E4" s="42">
        <v>130</v>
      </c>
      <c r="F4" s="42">
        <v>98</v>
      </c>
      <c r="G4" s="46">
        <v>3148</v>
      </c>
      <c r="H4" s="42">
        <v>5684</v>
      </c>
      <c r="I4" s="60">
        <f t="shared" ref="I4:I34" si="0">G4*100/H4-100</f>
        <v>-44.6164672765658</v>
      </c>
      <c r="L4" s="349"/>
      <c r="M4" s="349"/>
      <c r="N4" s="349"/>
      <c r="O4" s="6"/>
      <c r="P4" s="349"/>
      <c r="Q4" s="349"/>
      <c r="R4" s="349"/>
      <c r="S4" s="6"/>
      <c r="T4" s="349"/>
      <c r="U4" s="349"/>
    </row>
    <row r="5" spans="1:21">
      <c r="A5" s="35" t="s">
        <v>565</v>
      </c>
      <c r="B5" s="42">
        <v>0</v>
      </c>
      <c r="C5" s="42">
        <v>231</v>
      </c>
      <c r="D5" s="42">
        <v>191</v>
      </c>
      <c r="E5" s="42">
        <v>34</v>
      </c>
      <c r="F5" s="42">
        <v>43</v>
      </c>
      <c r="G5" s="46">
        <v>499</v>
      </c>
      <c r="H5" s="42">
        <v>630</v>
      </c>
      <c r="I5" s="60">
        <f t="shared" si="0"/>
        <v>-20.793650793650798</v>
      </c>
      <c r="L5" s="349"/>
      <c r="M5" s="349"/>
      <c r="N5" s="349"/>
      <c r="O5" s="349"/>
      <c r="P5" s="349"/>
      <c r="Q5" s="349"/>
      <c r="R5" s="349"/>
      <c r="S5" s="349"/>
      <c r="T5" s="349"/>
      <c r="U5" s="349"/>
    </row>
    <row r="6" spans="1:21">
      <c r="A6" s="35" t="s">
        <v>566</v>
      </c>
      <c r="B6" s="42">
        <v>0</v>
      </c>
      <c r="C6" s="42">
        <v>448</v>
      </c>
      <c r="D6" s="42">
        <v>204</v>
      </c>
      <c r="E6" s="42">
        <v>24</v>
      </c>
      <c r="F6" s="42">
        <v>29</v>
      </c>
      <c r="G6" s="46">
        <v>705</v>
      </c>
      <c r="H6" s="42">
        <v>935</v>
      </c>
      <c r="I6" s="60">
        <f t="shared" si="0"/>
        <v>-24.598930481283418</v>
      </c>
      <c r="L6" s="349"/>
      <c r="M6" s="349"/>
      <c r="N6" s="349"/>
      <c r="O6" s="349"/>
      <c r="P6" s="349"/>
      <c r="Q6" s="349"/>
      <c r="R6" s="349"/>
      <c r="S6" s="349"/>
      <c r="T6" s="349"/>
      <c r="U6" s="349"/>
    </row>
    <row r="7" spans="1:21">
      <c r="A7" s="35" t="s">
        <v>567</v>
      </c>
      <c r="B7" s="42">
        <v>6</v>
      </c>
      <c r="C7" s="42">
        <v>5857</v>
      </c>
      <c r="D7" s="42">
        <v>1189</v>
      </c>
      <c r="E7" s="42">
        <v>209</v>
      </c>
      <c r="F7" s="42">
        <v>183</v>
      </c>
      <c r="G7" s="46">
        <v>7444</v>
      </c>
      <c r="H7" s="42">
        <v>12342</v>
      </c>
      <c r="I7" s="60">
        <f t="shared" si="0"/>
        <v>-39.685626316642356</v>
      </c>
      <c r="L7" s="349"/>
      <c r="M7" s="349"/>
      <c r="N7" s="349"/>
      <c r="O7" s="6"/>
      <c r="P7" s="6"/>
      <c r="Q7" s="349"/>
      <c r="R7" s="349"/>
      <c r="S7" s="6"/>
      <c r="T7" s="349"/>
      <c r="U7" s="349"/>
    </row>
    <row r="8" spans="1:21">
      <c r="A8" s="35" t="s">
        <v>568</v>
      </c>
      <c r="B8" s="42">
        <v>0</v>
      </c>
      <c r="C8" s="42">
        <v>230</v>
      </c>
      <c r="D8" s="42">
        <v>199</v>
      </c>
      <c r="E8" s="42">
        <v>30</v>
      </c>
      <c r="F8" s="42">
        <v>28</v>
      </c>
      <c r="G8" s="46">
        <v>487</v>
      </c>
      <c r="H8" s="42">
        <v>594</v>
      </c>
      <c r="I8" s="60">
        <f t="shared" si="0"/>
        <v>-18.013468013468014</v>
      </c>
      <c r="L8" s="349"/>
      <c r="M8" s="349"/>
      <c r="N8" s="349"/>
      <c r="O8" s="349"/>
      <c r="P8" s="349"/>
      <c r="Q8" s="349"/>
      <c r="R8" s="349"/>
      <c r="S8" s="349"/>
      <c r="T8" s="349"/>
      <c r="U8" s="349"/>
    </row>
    <row r="9" spans="1:21">
      <c r="A9" s="35" t="s">
        <v>569</v>
      </c>
      <c r="B9" s="42">
        <v>1</v>
      </c>
      <c r="C9" s="42">
        <v>1096</v>
      </c>
      <c r="D9" s="42">
        <v>841</v>
      </c>
      <c r="E9" s="42">
        <v>173</v>
      </c>
      <c r="F9" s="42">
        <v>159</v>
      </c>
      <c r="G9" s="46">
        <v>2270</v>
      </c>
      <c r="H9" s="42">
        <v>2799</v>
      </c>
      <c r="I9" s="60">
        <f t="shared" si="0"/>
        <v>-18.899607002500886</v>
      </c>
      <c r="L9" s="349"/>
      <c r="M9" s="349"/>
      <c r="N9" s="349"/>
      <c r="O9" s="6"/>
      <c r="P9" s="6"/>
      <c r="Q9" s="349"/>
      <c r="R9" s="349"/>
      <c r="S9" s="6"/>
      <c r="T9" s="349"/>
      <c r="U9" s="349"/>
    </row>
    <row r="10" spans="1:21">
      <c r="A10" s="35" t="s">
        <v>570</v>
      </c>
      <c r="B10" s="42">
        <v>2</v>
      </c>
      <c r="C10" s="42">
        <v>551</v>
      </c>
      <c r="D10" s="42">
        <v>479</v>
      </c>
      <c r="E10" s="42">
        <v>115</v>
      </c>
      <c r="F10" s="42">
        <v>83</v>
      </c>
      <c r="G10" s="46">
        <v>1230</v>
      </c>
      <c r="H10" s="42">
        <v>1558</v>
      </c>
      <c r="I10" s="60">
        <f t="shared" si="0"/>
        <v>-21.05263157894737</v>
      </c>
      <c r="L10" s="349"/>
      <c r="M10" s="349"/>
      <c r="N10" s="349"/>
      <c r="O10" s="349"/>
      <c r="P10" s="349"/>
      <c r="Q10" s="349"/>
      <c r="R10" s="349"/>
      <c r="S10" s="6"/>
      <c r="T10" s="349"/>
      <c r="U10" s="349"/>
    </row>
    <row r="11" spans="1:21">
      <c r="A11" s="35" t="s">
        <v>571</v>
      </c>
      <c r="B11" s="42">
        <v>1</v>
      </c>
      <c r="C11" s="42">
        <v>380</v>
      </c>
      <c r="D11" s="42">
        <v>380</v>
      </c>
      <c r="E11" s="42">
        <v>49</v>
      </c>
      <c r="F11" s="42">
        <v>48</v>
      </c>
      <c r="G11" s="46">
        <v>858</v>
      </c>
      <c r="H11" s="42">
        <v>999</v>
      </c>
      <c r="I11" s="60">
        <f t="shared" si="0"/>
        <v>-14.114114114114116</v>
      </c>
      <c r="L11" s="349"/>
      <c r="M11" s="349"/>
      <c r="N11" s="349"/>
      <c r="O11" s="349"/>
      <c r="P11" s="349"/>
      <c r="Q11" s="349"/>
      <c r="R11" s="349"/>
      <c r="S11" s="349"/>
      <c r="T11" s="349"/>
      <c r="U11" s="349"/>
    </row>
    <row r="12" spans="1:21">
      <c r="A12" s="35" t="s">
        <v>572</v>
      </c>
      <c r="B12" s="42">
        <v>0</v>
      </c>
      <c r="C12" s="42">
        <v>199</v>
      </c>
      <c r="D12" s="42">
        <v>102</v>
      </c>
      <c r="E12" s="42">
        <v>5</v>
      </c>
      <c r="F12" s="42">
        <v>8</v>
      </c>
      <c r="G12" s="46">
        <v>314</v>
      </c>
      <c r="H12" s="42">
        <v>366</v>
      </c>
      <c r="I12" s="60">
        <f t="shared" si="0"/>
        <v>-14.207650273224047</v>
      </c>
      <c r="L12" s="349"/>
      <c r="M12" s="349"/>
      <c r="N12" s="349"/>
      <c r="O12" s="349"/>
      <c r="P12" s="349"/>
      <c r="Q12" s="349"/>
      <c r="R12" s="349"/>
      <c r="S12" s="349"/>
      <c r="T12" s="349"/>
      <c r="U12" s="349"/>
    </row>
    <row r="13" spans="1:21">
      <c r="A13" s="35" t="s">
        <v>573</v>
      </c>
      <c r="B13" s="42">
        <v>0</v>
      </c>
      <c r="C13" s="42">
        <v>130</v>
      </c>
      <c r="D13" s="42">
        <v>95</v>
      </c>
      <c r="E13" s="42">
        <v>17</v>
      </c>
      <c r="F13" s="42">
        <v>17</v>
      </c>
      <c r="G13" s="46">
        <v>259</v>
      </c>
      <c r="H13" s="42">
        <v>302</v>
      </c>
      <c r="I13" s="60">
        <f t="shared" si="0"/>
        <v>-14.238410596026483</v>
      </c>
      <c r="L13" s="349"/>
      <c r="M13" s="349"/>
      <c r="N13" s="349"/>
      <c r="O13" s="349"/>
      <c r="P13" s="349"/>
      <c r="Q13" s="349"/>
      <c r="R13" s="349"/>
      <c r="S13" s="349"/>
      <c r="T13" s="349"/>
      <c r="U13" s="349"/>
    </row>
    <row r="14" spans="1:21">
      <c r="A14" s="35" t="s">
        <v>574</v>
      </c>
      <c r="B14" s="42">
        <v>0</v>
      </c>
      <c r="C14" s="42">
        <v>246</v>
      </c>
      <c r="D14" s="42">
        <v>198</v>
      </c>
      <c r="E14" s="42">
        <v>23</v>
      </c>
      <c r="F14" s="42">
        <v>42</v>
      </c>
      <c r="G14" s="46">
        <v>509</v>
      </c>
      <c r="H14" s="42">
        <v>622</v>
      </c>
      <c r="I14" s="60">
        <f t="shared" si="0"/>
        <v>-18.167202572347264</v>
      </c>
      <c r="L14" s="349"/>
      <c r="M14" s="349"/>
      <c r="N14" s="349"/>
      <c r="O14" s="349"/>
      <c r="P14" s="349"/>
      <c r="Q14" s="349"/>
      <c r="R14" s="349"/>
      <c r="S14" s="349"/>
      <c r="T14" s="349"/>
      <c r="U14" s="349"/>
    </row>
    <row r="15" spans="1:21">
      <c r="A15" s="35" t="s">
        <v>575</v>
      </c>
      <c r="B15" s="42">
        <v>9</v>
      </c>
      <c r="C15" s="42">
        <v>3551</v>
      </c>
      <c r="D15" s="42">
        <v>914</v>
      </c>
      <c r="E15" s="42">
        <v>189</v>
      </c>
      <c r="F15" s="42">
        <v>137</v>
      </c>
      <c r="G15" s="46">
        <v>4800</v>
      </c>
      <c r="H15" s="42">
        <v>7317</v>
      </c>
      <c r="I15" s="60">
        <f t="shared" si="0"/>
        <v>-34.399343993439928</v>
      </c>
      <c r="L15" s="349"/>
      <c r="M15" s="349"/>
      <c r="N15" s="349"/>
      <c r="O15" s="6"/>
      <c r="P15" s="6"/>
      <c r="Q15" s="349"/>
      <c r="R15" s="349"/>
      <c r="S15" s="6"/>
      <c r="T15" s="349"/>
      <c r="U15" s="349"/>
    </row>
    <row r="16" spans="1:21">
      <c r="A16" s="35" t="s">
        <v>576</v>
      </c>
      <c r="B16" s="42">
        <v>2</v>
      </c>
      <c r="C16" s="42">
        <v>1209</v>
      </c>
      <c r="D16" s="42">
        <v>352</v>
      </c>
      <c r="E16" s="42">
        <v>66</v>
      </c>
      <c r="F16" s="42">
        <v>58</v>
      </c>
      <c r="G16" s="46">
        <v>1687</v>
      </c>
      <c r="H16" s="42">
        <v>2732</v>
      </c>
      <c r="I16" s="60">
        <f t="shared" si="0"/>
        <v>-38.250366032210835</v>
      </c>
      <c r="L16" s="349"/>
      <c r="M16" s="349"/>
      <c r="N16" s="349"/>
      <c r="O16" s="6"/>
      <c r="P16" s="349"/>
      <c r="Q16" s="349"/>
      <c r="R16" s="349"/>
      <c r="S16" s="6"/>
      <c r="T16" s="349"/>
      <c r="U16" s="349"/>
    </row>
    <row r="17" spans="1:22">
      <c r="A17" s="35" t="s">
        <v>577</v>
      </c>
      <c r="B17" s="42">
        <v>0</v>
      </c>
      <c r="C17" s="42">
        <v>1081</v>
      </c>
      <c r="D17" s="42">
        <v>778</v>
      </c>
      <c r="E17" s="42">
        <v>113</v>
      </c>
      <c r="F17" s="42">
        <v>149</v>
      </c>
      <c r="G17" s="46">
        <v>2121</v>
      </c>
      <c r="H17" s="42">
        <v>2668</v>
      </c>
      <c r="I17" s="60">
        <f t="shared" si="0"/>
        <v>-20.502248875562216</v>
      </c>
      <c r="L17" s="349"/>
      <c r="M17" s="349"/>
      <c r="N17" s="349"/>
      <c r="O17" s="6"/>
      <c r="P17" s="349"/>
      <c r="Q17" s="349"/>
      <c r="R17" s="349"/>
      <c r="S17" s="6"/>
      <c r="T17" s="349"/>
      <c r="U17" s="349"/>
    </row>
    <row r="18" spans="1:22">
      <c r="A18" s="35" t="s">
        <v>578</v>
      </c>
      <c r="B18" s="42">
        <v>0</v>
      </c>
      <c r="C18" s="42">
        <v>1445</v>
      </c>
      <c r="D18" s="42">
        <v>938</v>
      </c>
      <c r="E18" s="42">
        <v>135</v>
      </c>
      <c r="F18" s="42">
        <v>212</v>
      </c>
      <c r="G18" s="46">
        <v>2730</v>
      </c>
      <c r="H18" s="42">
        <v>3277</v>
      </c>
      <c r="I18" s="60">
        <f t="shared" si="0"/>
        <v>-16.692096429661277</v>
      </c>
      <c r="L18" s="349"/>
      <c r="M18" s="349"/>
      <c r="N18" s="349"/>
      <c r="O18" s="6"/>
      <c r="P18" s="6"/>
      <c r="Q18" s="349"/>
      <c r="R18" s="349"/>
      <c r="S18" s="6"/>
      <c r="T18" s="349"/>
      <c r="U18" s="349"/>
    </row>
    <row r="19" spans="1:22">
      <c r="A19" s="35" t="s">
        <v>579</v>
      </c>
      <c r="B19" s="42">
        <v>0</v>
      </c>
      <c r="C19" s="42">
        <v>253</v>
      </c>
      <c r="D19" s="42">
        <v>231</v>
      </c>
      <c r="E19" s="42">
        <v>28</v>
      </c>
      <c r="F19" s="42">
        <v>48</v>
      </c>
      <c r="G19" s="46">
        <v>560</v>
      </c>
      <c r="H19" s="42">
        <v>624</v>
      </c>
      <c r="I19" s="60">
        <f t="shared" si="0"/>
        <v>-10.256410256410263</v>
      </c>
      <c r="L19" s="349"/>
      <c r="M19" s="349"/>
      <c r="N19" s="349"/>
      <c r="O19" s="349"/>
      <c r="P19" s="349"/>
      <c r="Q19" s="349"/>
      <c r="R19" s="349"/>
      <c r="S19" s="349"/>
      <c r="T19" s="349"/>
      <c r="U19" s="349"/>
    </row>
    <row r="20" spans="1:22">
      <c r="A20" s="35" t="s">
        <v>580</v>
      </c>
      <c r="B20" s="42">
        <v>11</v>
      </c>
      <c r="C20" s="42">
        <v>7407</v>
      </c>
      <c r="D20" s="42">
        <v>6047</v>
      </c>
      <c r="E20" s="42">
        <v>1300</v>
      </c>
      <c r="F20" s="42">
        <v>1045</v>
      </c>
      <c r="G20" s="46">
        <v>15810</v>
      </c>
      <c r="H20" s="42">
        <v>19917</v>
      </c>
      <c r="I20" s="60">
        <f t="shared" si="0"/>
        <v>-20.620575387859617</v>
      </c>
      <c r="L20" s="349"/>
      <c r="M20" s="349"/>
      <c r="N20" s="349"/>
      <c r="O20" s="6"/>
      <c r="P20" s="6"/>
      <c r="Q20" s="6"/>
      <c r="R20" s="6"/>
      <c r="S20" s="6"/>
      <c r="T20" s="349"/>
      <c r="U20" s="349"/>
    </row>
    <row r="21" spans="1:22">
      <c r="A21" s="35" t="s">
        <v>581</v>
      </c>
      <c r="B21" s="42">
        <v>2</v>
      </c>
      <c r="C21" s="42">
        <v>436</v>
      </c>
      <c r="D21" s="42">
        <v>426</v>
      </c>
      <c r="E21" s="42">
        <v>48</v>
      </c>
      <c r="F21" s="42">
        <v>75</v>
      </c>
      <c r="G21" s="46">
        <v>987</v>
      </c>
      <c r="H21" s="42">
        <v>1221</v>
      </c>
      <c r="I21" s="60">
        <f t="shared" si="0"/>
        <v>-19.164619164619168</v>
      </c>
      <c r="L21" s="349"/>
      <c r="M21" s="349"/>
      <c r="N21" s="349"/>
      <c r="O21" s="349"/>
      <c r="P21" s="349"/>
      <c r="Q21" s="349"/>
      <c r="R21" s="349"/>
      <c r="S21" s="6"/>
      <c r="T21" s="349"/>
      <c r="U21" s="349"/>
    </row>
    <row r="22" spans="1:22">
      <c r="A22" s="35" t="s">
        <v>582</v>
      </c>
      <c r="B22" s="42">
        <v>6</v>
      </c>
      <c r="C22" s="42">
        <v>2092</v>
      </c>
      <c r="D22" s="42">
        <v>1497</v>
      </c>
      <c r="E22" s="42">
        <v>252</v>
      </c>
      <c r="F22" s="42">
        <v>294</v>
      </c>
      <c r="G22" s="46">
        <v>4141</v>
      </c>
      <c r="H22" s="42">
        <v>5437</v>
      </c>
      <c r="I22" s="60">
        <f t="shared" si="0"/>
        <v>-23.836674636748214</v>
      </c>
      <c r="L22" s="349"/>
      <c r="M22" s="349"/>
      <c r="N22" s="349"/>
      <c r="O22" s="6"/>
      <c r="P22" s="6"/>
      <c r="Q22" s="349"/>
      <c r="R22" s="349"/>
      <c r="S22" s="6"/>
      <c r="T22" s="349"/>
      <c r="U22" s="349"/>
    </row>
    <row r="23" spans="1:22">
      <c r="A23" s="35" t="s">
        <v>583</v>
      </c>
      <c r="B23" s="42">
        <v>3</v>
      </c>
      <c r="C23" s="42">
        <v>522</v>
      </c>
      <c r="D23" s="42">
        <v>422</v>
      </c>
      <c r="E23" s="42">
        <v>45</v>
      </c>
      <c r="F23" s="42">
        <v>73</v>
      </c>
      <c r="G23" s="46">
        <v>1065</v>
      </c>
      <c r="H23" s="42">
        <v>1299</v>
      </c>
      <c r="I23" s="60">
        <f t="shared" si="0"/>
        <v>-18.013856812933028</v>
      </c>
      <c r="L23" s="349"/>
      <c r="M23" s="349"/>
      <c r="N23" s="349"/>
      <c r="O23" s="349"/>
      <c r="P23" s="349"/>
      <c r="Q23" s="349"/>
      <c r="R23" s="349"/>
      <c r="S23" s="6"/>
      <c r="T23" s="349"/>
      <c r="U23" s="349"/>
    </row>
    <row r="24" spans="1:22">
      <c r="A24" s="35" t="s">
        <v>584</v>
      </c>
      <c r="B24" s="42">
        <v>2</v>
      </c>
      <c r="C24" s="42">
        <v>2118</v>
      </c>
      <c r="D24" s="42">
        <v>1457</v>
      </c>
      <c r="E24" s="42">
        <v>173</v>
      </c>
      <c r="F24" s="42">
        <v>264</v>
      </c>
      <c r="G24" s="46">
        <v>4014</v>
      </c>
      <c r="H24" s="42">
        <v>5063</v>
      </c>
      <c r="I24" s="60">
        <f t="shared" si="0"/>
        <v>-20.718941339126999</v>
      </c>
      <c r="L24" s="349"/>
      <c r="M24" s="349"/>
      <c r="N24" s="349"/>
      <c r="O24" s="6"/>
      <c r="P24" s="6"/>
      <c r="Q24" s="349"/>
      <c r="R24" s="349"/>
      <c r="S24" s="6"/>
      <c r="T24" s="349"/>
      <c r="U24" s="349"/>
    </row>
    <row r="25" spans="1:22">
      <c r="A25" s="35" t="s">
        <v>585</v>
      </c>
      <c r="B25" s="42">
        <v>2</v>
      </c>
      <c r="C25" s="42">
        <v>263</v>
      </c>
      <c r="D25" s="42">
        <v>188</v>
      </c>
      <c r="E25" s="42">
        <v>16</v>
      </c>
      <c r="F25" s="42">
        <v>31</v>
      </c>
      <c r="G25" s="46">
        <v>500</v>
      </c>
      <c r="H25" s="42">
        <v>595</v>
      </c>
      <c r="I25" s="60">
        <f t="shared" si="0"/>
        <v>-15.966386554621849</v>
      </c>
      <c r="L25" s="349"/>
      <c r="M25" s="466"/>
      <c r="N25" s="466"/>
      <c r="O25" s="466"/>
      <c r="P25" s="6"/>
      <c r="Q25" s="466"/>
      <c r="R25" s="466"/>
      <c r="S25" s="466"/>
      <c r="T25" s="6"/>
      <c r="U25" s="466"/>
      <c r="V25" s="466"/>
    </row>
    <row r="26" spans="1:22">
      <c r="A26" s="35" t="s">
        <v>586</v>
      </c>
      <c r="B26" s="42">
        <v>0</v>
      </c>
      <c r="C26" s="42">
        <v>1568</v>
      </c>
      <c r="D26" s="42">
        <v>1094</v>
      </c>
      <c r="E26" s="42">
        <v>213</v>
      </c>
      <c r="F26" s="42">
        <v>154</v>
      </c>
      <c r="G26" s="46">
        <v>3029</v>
      </c>
      <c r="H26" s="42">
        <v>4057</v>
      </c>
      <c r="I26" s="60">
        <f t="shared" si="0"/>
        <v>-25.338920384520577</v>
      </c>
      <c r="L26" s="349"/>
      <c r="M26" s="466"/>
      <c r="N26" s="466"/>
      <c r="O26" s="6"/>
      <c r="P26" s="6"/>
      <c r="Q26" s="466"/>
      <c r="R26" s="466"/>
      <c r="S26" s="6"/>
      <c r="T26" s="466"/>
      <c r="U26" s="466"/>
      <c r="V26" s="466"/>
    </row>
    <row r="27" spans="1:22">
      <c r="A27" s="35" t="s">
        <v>587</v>
      </c>
      <c r="B27" s="42">
        <v>0</v>
      </c>
      <c r="C27" s="42">
        <v>202</v>
      </c>
      <c r="D27" s="42">
        <v>214</v>
      </c>
      <c r="E27" s="42">
        <v>22</v>
      </c>
      <c r="F27" s="42">
        <v>36</v>
      </c>
      <c r="G27" s="46">
        <v>474</v>
      </c>
      <c r="H27" s="42">
        <v>588</v>
      </c>
      <c r="I27" s="60">
        <f t="shared" si="0"/>
        <v>-19.387755102040813</v>
      </c>
      <c r="L27" s="349"/>
      <c r="M27" s="466"/>
      <c r="N27" s="466"/>
      <c r="O27" s="466"/>
      <c r="P27" s="466"/>
      <c r="Q27" s="466"/>
      <c r="R27" s="466"/>
      <c r="S27" s="466"/>
      <c r="T27" s="466"/>
      <c r="U27" s="466"/>
      <c r="V27" s="466"/>
    </row>
    <row r="28" spans="1:22">
      <c r="A28" s="35" t="s">
        <v>588</v>
      </c>
      <c r="B28" s="42">
        <v>1</v>
      </c>
      <c r="C28" s="42">
        <v>970</v>
      </c>
      <c r="D28" s="42">
        <v>277</v>
      </c>
      <c r="E28" s="42">
        <v>61</v>
      </c>
      <c r="F28" s="42">
        <v>40</v>
      </c>
      <c r="G28" s="46">
        <v>1349</v>
      </c>
      <c r="H28" s="42">
        <v>2192</v>
      </c>
      <c r="I28" s="60">
        <f t="shared" si="0"/>
        <v>-38.458029197080293</v>
      </c>
      <c r="L28" s="349"/>
      <c r="M28" s="466"/>
      <c r="N28" s="466"/>
      <c r="O28" s="6"/>
      <c r="P28" s="6"/>
      <c r="Q28" s="6"/>
      <c r="R28" s="466"/>
      <c r="S28" s="6"/>
      <c r="T28" s="6"/>
      <c r="U28" s="466"/>
      <c r="V28" s="466"/>
    </row>
    <row r="29" spans="1:22">
      <c r="A29" s="35" t="s">
        <v>589</v>
      </c>
      <c r="B29" s="42">
        <v>9</v>
      </c>
      <c r="C29" s="42">
        <v>10582</v>
      </c>
      <c r="D29" s="42">
        <v>7306</v>
      </c>
      <c r="E29" s="42">
        <v>1609</v>
      </c>
      <c r="F29" s="42">
        <v>1383</v>
      </c>
      <c r="G29" s="46">
        <v>20889</v>
      </c>
      <c r="H29" s="42">
        <v>26316</v>
      </c>
      <c r="I29" s="60">
        <f t="shared" si="0"/>
        <v>-20.622435020519831</v>
      </c>
      <c r="L29" s="349"/>
      <c r="M29" s="466"/>
      <c r="N29" s="466"/>
      <c r="O29" s="6"/>
      <c r="P29" s="6"/>
      <c r="Q29" s="6"/>
      <c r="R29" s="6"/>
      <c r="S29" s="6"/>
      <c r="T29" s="466"/>
      <c r="U29" s="466"/>
      <c r="V29" s="466"/>
    </row>
    <row r="30" spans="1:22">
      <c r="A30" s="35" t="s">
        <v>590</v>
      </c>
      <c r="B30" s="42">
        <v>3</v>
      </c>
      <c r="C30" s="42">
        <v>833</v>
      </c>
      <c r="D30" s="42">
        <v>556</v>
      </c>
      <c r="E30" s="42">
        <v>90</v>
      </c>
      <c r="F30" s="42">
        <v>113</v>
      </c>
      <c r="G30" s="46">
        <v>1595</v>
      </c>
      <c r="H30" s="42">
        <v>1975</v>
      </c>
      <c r="I30" s="60">
        <f t="shared" si="0"/>
        <v>-19.240506329113927</v>
      </c>
      <c r="L30" s="349"/>
      <c r="M30" s="466"/>
      <c r="N30" s="466"/>
      <c r="O30" s="6"/>
      <c r="P30" s="6"/>
      <c r="Q30" s="466"/>
      <c r="R30" s="466"/>
      <c r="S30" s="6"/>
      <c r="T30" s="6"/>
      <c r="U30" s="466"/>
      <c r="V30" s="466"/>
    </row>
    <row r="31" spans="1:22">
      <c r="A31" s="35" t="s">
        <v>591</v>
      </c>
      <c r="B31" s="42">
        <v>1</v>
      </c>
      <c r="C31" s="42">
        <v>478</v>
      </c>
      <c r="D31" s="42">
        <v>120</v>
      </c>
      <c r="E31" s="42">
        <v>21</v>
      </c>
      <c r="F31" s="42">
        <v>23</v>
      </c>
      <c r="G31" s="46">
        <v>643</v>
      </c>
      <c r="H31" s="42">
        <v>1157</v>
      </c>
      <c r="I31" s="60">
        <f t="shared" si="0"/>
        <v>-44.425237683664648</v>
      </c>
      <c r="L31" s="349"/>
      <c r="M31" s="466"/>
      <c r="N31" s="466"/>
      <c r="O31" s="466"/>
      <c r="P31" s="466"/>
      <c r="Q31" s="466"/>
      <c r="R31" s="466"/>
      <c r="S31" s="6"/>
      <c r="T31" s="6"/>
      <c r="U31" s="466"/>
      <c r="V31" s="466"/>
    </row>
    <row r="32" spans="1:22">
      <c r="A32" s="35" t="s">
        <v>592</v>
      </c>
      <c r="B32" s="42">
        <v>1</v>
      </c>
      <c r="C32" s="42">
        <v>1108</v>
      </c>
      <c r="D32" s="42">
        <v>1034</v>
      </c>
      <c r="E32" s="42">
        <v>182</v>
      </c>
      <c r="F32" s="42">
        <v>173</v>
      </c>
      <c r="G32" s="46">
        <v>2498</v>
      </c>
      <c r="H32" s="42">
        <v>3082</v>
      </c>
      <c r="I32" s="60">
        <f t="shared" si="0"/>
        <v>-18.94873458792992</v>
      </c>
      <c r="L32" s="349"/>
      <c r="M32" s="466"/>
      <c r="N32" s="466"/>
      <c r="O32" s="6"/>
      <c r="P32" s="6"/>
      <c r="Q32" s="466"/>
      <c r="R32" s="466"/>
      <c r="S32" s="6"/>
      <c r="T32" s="466"/>
      <c r="U32" s="466"/>
      <c r="V32" s="466"/>
    </row>
    <row r="33" spans="1:22">
      <c r="A33" s="35" t="s">
        <v>593</v>
      </c>
      <c r="B33" s="42">
        <v>1</v>
      </c>
      <c r="C33" s="42">
        <v>330</v>
      </c>
      <c r="D33" s="42">
        <v>357</v>
      </c>
      <c r="E33" s="42">
        <v>112</v>
      </c>
      <c r="F33" s="42">
        <v>92</v>
      </c>
      <c r="G33" s="46">
        <v>892</v>
      </c>
      <c r="H33" s="42">
        <v>1087</v>
      </c>
      <c r="I33" s="60">
        <f t="shared" si="0"/>
        <v>-17.939282428702853</v>
      </c>
      <c r="L33" s="349"/>
      <c r="M33" s="466"/>
      <c r="N33" s="466"/>
      <c r="O33" s="466"/>
      <c r="P33" s="466"/>
      <c r="Q33" s="466"/>
      <c r="R33" s="466"/>
      <c r="S33" s="6"/>
      <c r="T33" s="466"/>
      <c r="U33" s="466"/>
      <c r="V33" s="466"/>
    </row>
    <row r="34" spans="1:22">
      <c r="A34" s="35" t="s">
        <v>594</v>
      </c>
      <c r="B34" s="42">
        <v>0</v>
      </c>
      <c r="C34" s="42">
        <v>93</v>
      </c>
      <c r="D34" s="42">
        <v>41</v>
      </c>
      <c r="E34" s="42">
        <v>6</v>
      </c>
      <c r="F34" s="42">
        <v>2</v>
      </c>
      <c r="G34" s="46">
        <v>142</v>
      </c>
      <c r="H34" s="42">
        <v>189</v>
      </c>
      <c r="I34" s="60">
        <f t="shared" si="0"/>
        <v>-24.867724867724874</v>
      </c>
      <c r="L34" s="349"/>
      <c r="M34" s="466"/>
      <c r="N34" s="466"/>
      <c r="O34" s="466"/>
      <c r="P34" s="466"/>
      <c r="Q34" s="466"/>
      <c r="R34" s="466"/>
      <c r="S34" s="466"/>
      <c r="T34" s="466"/>
      <c r="U34" s="466"/>
      <c r="V34" s="466"/>
    </row>
    <row r="35" spans="1:22">
      <c r="A35" s="35"/>
      <c r="B35" s="42"/>
      <c r="C35" s="42"/>
      <c r="D35" s="42"/>
      <c r="E35" s="42"/>
      <c r="F35" s="42"/>
      <c r="G35" s="42"/>
      <c r="H35" s="42"/>
      <c r="I35" s="60"/>
      <c r="L35" s="349"/>
      <c r="M35" s="466"/>
      <c r="N35" s="6"/>
      <c r="O35" s="6"/>
      <c r="P35" s="6"/>
      <c r="Q35" s="6"/>
      <c r="R35" s="6"/>
      <c r="S35" s="6"/>
      <c r="T35" s="466"/>
      <c r="U35" s="466"/>
      <c r="V35" s="466"/>
    </row>
    <row r="36" spans="1:22">
      <c r="A36" s="48" t="s">
        <v>135</v>
      </c>
      <c r="B36" s="50">
        <v>66</v>
      </c>
      <c r="C36" s="50">
        <v>48280</v>
      </c>
      <c r="D36" s="50">
        <v>28673</v>
      </c>
      <c r="E36" s="50">
        <v>5490</v>
      </c>
      <c r="F36" s="50">
        <v>5140</v>
      </c>
      <c r="G36" s="50">
        <v>87649</v>
      </c>
      <c r="H36" s="50">
        <v>117624</v>
      </c>
      <c r="I36" s="51">
        <f>G36*100/H36-100</f>
        <v>-25.483744813983535</v>
      </c>
      <c r="M36" s="466"/>
      <c r="N36" s="466"/>
      <c r="O36" s="466"/>
      <c r="P36" s="6"/>
      <c r="Q36" s="466"/>
      <c r="R36" s="466"/>
      <c r="S36" s="466"/>
      <c r="T36" s="6"/>
      <c r="U36" s="466"/>
      <c r="V36" s="466"/>
    </row>
    <row r="37" spans="1:22">
      <c r="M37" s="466"/>
      <c r="N37" s="466"/>
      <c r="O37" s="466"/>
      <c r="P37" s="6"/>
      <c r="Q37" s="466"/>
      <c r="R37" s="466"/>
      <c r="S37" s="466"/>
      <c r="T37" s="6"/>
      <c r="U37" s="466"/>
      <c r="V37" s="466"/>
    </row>
    <row r="38" spans="1:22">
      <c r="M38" s="466"/>
      <c r="N38" s="466"/>
      <c r="O38" s="466"/>
      <c r="P38" s="6"/>
      <c r="Q38" s="466"/>
      <c r="R38" s="466"/>
      <c r="S38" s="466"/>
      <c r="T38" s="6"/>
      <c r="U38" s="466"/>
      <c r="V38" s="466"/>
    </row>
    <row r="39" spans="1:22">
      <c r="M39" s="466"/>
      <c r="N39" s="466"/>
      <c r="O39" s="466"/>
      <c r="P39" s="6"/>
      <c r="Q39" s="466"/>
      <c r="R39" s="466"/>
      <c r="S39" s="466"/>
      <c r="T39" s="6"/>
      <c r="U39" s="466"/>
      <c r="V39" s="466"/>
    </row>
    <row r="40" spans="1:22">
      <c r="A40" s="34" t="s">
        <v>102</v>
      </c>
      <c r="B40" s="34" t="s">
        <v>103</v>
      </c>
      <c r="C40" s="35"/>
      <c r="D40" s="35"/>
      <c r="E40" s="35"/>
      <c r="F40" s="35"/>
      <c r="G40" s="35"/>
      <c r="H40" s="35"/>
      <c r="I40" s="35"/>
      <c r="M40" s="466"/>
      <c r="N40" s="466"/>
      <c r="O40" s="466"/>
      <c r="P40" s="466"/>
      <c r="Q40" s="466"/>
      <c r="R40" s="466"/>
      <c r="S40" s="466"/>
      <c r="T40" s="466"/>
      <c r="U40" s="466"/>
      <c r="V40" s="466"/>
    </row>
    <row r="41" spans="1:22">
      <c r="A41" s="34" t="s">
        <v>104</v>
      </c>
      <c r="B41" s="34" t="s">
        <v>46</v>
      </c>
      <c r="C41" s="35"/>
      <c r="D41" s="35"/>
      <c r="E41" s="35"/>
      <c r="F41" s="35"/>
      <c r="G41" s="35"/>
      <c r="H41" s="35"/>
      <c r="I41" s="35"/>
      <c r="M41" s="466"/>
      <c r="N41" s="466"/>
      <c r="O41" s="466"/>
      <c r="P41" s="6"/>
      <c r="Q41" s="6"/>
      <c r="R41" s="6"/>
      <c r="S41" s="6"/>
      <c r="T41" s="6"/>
      <c r="U41" s="466"/>
      <c r="V41" s="466"/>
    </row>
    <row r="42" spans="1:22">
      <c r="M42" s="466"/>
      <c r="N42" s="466"/>
      <c r="O42" s="466"/>
      <c r="P42" s="466"/>
      <c r="Q42" s="466"/>
      <c r="R42" s="466"/>
      <c r="S42" s="466"/>
      <c r="T42" s="466"/>
      <c r="U42" s="466"/>
      <c r="V42" s="466"/>
    </row>
    <row r="43" spans="1:22">
      <c r="M43" s="466"/>
      <c r="N43" s="466"/>
      <c r="O43" s="466"/>
      <c r="P43" s="6"/>
      <c r="Q43" s="6"/>
      <c r="R43" s="466"/>
      <c r="S43" s="466"/>
      <c r="T43" s="6"/>
      <c r="U43" s="466"/>
      <c r="V43" s="466"/>
    </row>
    <row r="44" spans="1:22">
      <c r="M44" s="466"/>
      <c r="N44" s="466"/>
      <c r="O44" s="466"/>
      <c r="P44" s="466"/>
      <c r="Q44" s="466"/>
      <c r="R44" s="466"/>
      <c r="S44" s="466"/>
      <c r="T44" s="6"/>
      <c r="U44" s="466"/>
      <c r="V44" s="466"/>
    </row>
    <row r="45" spans="1:22">
      <c r="M45" s="466"/>
      <c r="N45" s="466"/>
      <c r="O45" s="466"/>
      <c r="P45" s="6"/>
      <c r="Q45" s="6"/>
      <c r="R45" s="466"/>
      <c r="S45" s="466"/>
      <c r="T45" s="6"/>
      <c r="U45" s="466"/>
      <c r="V45" s="466"/>
    </row>
    <row r="46" spans="1:22">
      <c r="M46" s="466"/>
      <c r="N46" s="466"/>
      <c r="O46" s="466"/>
      <c r="P46" s="466"/>
      <c r="Q46" s="466"/>
      <c r="R46" s="466"/>
      <c r="S46" s="466"/>
      <c r="T46" s="466"/>
      <c r="U46" s="466"/>
      <c r="V46" s="466"/>
    </row>
    <row r="47" spans="1:22">
      <c r="M47" s="466"/>
      <c r="N47" s="466"/>
      <c r="O47" s="466"/>
      <c r="P47" s="6"/>
      <c r="Q47" s="6"/>
      <c r="R47" s="466"/>
      <c r="S47" s="466"/>
      <c r="T47" s="6"/>
      <c r="U47" s="466"/>
      <c r="V47" s="466"/>
    </row>
    <row r="48" spans="1:22">
      <c r="M48" s="466"/>
      <c r="N48" s="466"/>
      <c r="O48" s="466"/>
      <c r="P48" s="466"/>
      <c r="Q48" s="466"/>
      <c r="R48" s="466"/>
      <c r="S48" s="466"/>
      <c r="T48" s="466"/>
      <c r="U48" s="466"/>
      <c r="V48" s="466"/>
    </row>
    <row r="49" spans="13:22">
      <c r="M49" s="466"/>
      <c r="N49" s="466"/>
      <c r="O49" s="466"/>
      <c r="P49" s="466"/>
      <c r="Q49" s="466"/>
      <c r="R49" s="466"/>
      <c r="S49" s="466"/>
      <c r="T49" s="6"/>
      <c r="U49" s="466"/>
      <c r="V49" s="466"/>
    </row>
    <row r="50" spans="13:22">
      <c r="M50" s="466"/>
      <c r="N50" s="466"/>
      <c r="O50" s="466"/>
      <c r="P50" s="6"/>
      <c r="Q50" s="6"/>
      <c r="R50" s="6"/>
      <c r="S50" s="6"/>
      <c r="T50" s="6"/>
      <c r="U50" s="466"/>
      <c r="V50" s="466"/>
    </row>
    <row r="51" spans="13:22">
      <c r="M51" s="466"/>
      <c r="N51" s="466"/>
      <c r="O51" s="466"/>
      <c r="P51" s="466"/>
      <c r="Q51" s="466"/>
      <c r="R51" s="466"/>
      <c r="S51" s="466"/>
      <c r="T51" s="6"/>
      <c r="U51" s="466"/>
      <c r="V51" s="466"/>
    </row>
    <row r="52" spans="13:22">
      <c r="M52" s="466"/>
      <c r="N52" s="466"/>
      <c r="O52" s="466"/>
      <c r="P52" s="466"/>
      <c r="Q52" s="466"/>
      <c r="R52" s="466"/>
      <c r="S52" s="466"/>
      <c r="T52" s="466"/>
      <c r="U52" s="466"/>
      <c r="V52" s="466"/>
    </row>
    <row r="53" spans="13:22">
      <c r="M53" s="466"/>
      <c r="N53" s="466"/>
      <c r="O53" s="466"/>
      <c r="P53" s="6"/>
      <c r="Q53" s="6"/>
      <c r="R53" s="466"/>
      <c r="S53" s="466"/>
      <c r="T53" s="6"/>
      <c r="U53" s="466"/>
      <c r="V53" s="466"/>
    </row>
    <row r="54" spans="13:22">
      <c r="M54" s="466"/>
      <c r="N54" s="466"/>
      <c r="O54" s="466"/>
      <c r="P54" s="466"/>
      <c r="Q54" s="466"/>
      <c r="R54" s="466"/>
      <c r="S54" s="466"/>
      <c r="T54" s="466"/>
      <c r="U54" s="466"/>
      <c r="V54" s="466"/>
    </row>
    <row r="55" spans="13:22">
      <c r="M55" s="466"/>
      <c r="N55" s="466"/>
      <c r="O55" s="466"/>
      <c r="P55" s="466"/>
      <c r="Q55" s="466"/>
      <c r="R55" s="466"/>
      <c r="S55" s="466"/>
      <c r="T55" s="466"/>
      <c r="U55" s="466"/>
      <c r="V55" s="466"/>
    </row>
    <row r="56" spans="13:22" s="466" customFormat="1"/>
    <row r="57" spans="13:22">
      <c r="M57" s="466"/>
      <c r="N57" s="466"/>
      <c r="O57" s="466"/>
      <c r="P57" s="6"/>
      <c r="Q57" s="6"/>
      <c r="R57" s="6"/>
      <c r="S57" s="6"/>
      <c r="T57" s="6"/>
    </row>
  </sheetData>
  <sheetProtection password="CCE3" sheet="1" objects="1" scenarios="1"/>
  <mergeCells count="1">
    <mergeCell ref="A1:I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80" zoomScaleNormal="80" workbookViewId="0">
      <selection activeCell="J48" sqref="J48"/>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521" t="s">
        <v>729</v>
      </c>
      <c r="B1" s="521"/>
      <c r="C1" s="521"/>
      <c r="D1" s="521"/>
      <c r="E1" s="521"/>
      <c r="F1" s="521"/>
      <c r="G1" s="521"/>
    </row>
    <row r="2" spans="1:14" ht="33.75" customHeight="1">
      <c r="A2" s="56" t="s">
        <v>93</v>
      </c>
      <c r="B2" s="55" t="s">
        <v>172</v>
      </c>
      <c r="C2" s="55" t="s">
        <v>171</v>
      </c>
      <c r="D2" s="55" t="s">
        <v>170</v>
      </c>
      <c r="E2" s="56" t="s">
        <v>169</v>
      </c>
      <c r="F2" s="55" t="s">
        <v>168</v>
      </c>
      <c r="G2" s="57" t="s">
        <v>138</v>
      </c>
    </row>
    <row r="3" spans="1:14">
      <c r="A3" s="184" t="s">
        <v>728</v>
      </c>
      <c r="B3" s="130">
        <v>71</v>
      </c>
      <c r="C3" s="130">
        <v>49215</v>
      </c>
      <c r="D3" s="130">
        <v>29384</v>
      </c>
      <c r="E3" s="130">
        <v>5576</v>
      </c>
      <c r="F3" s="130">
        <v>5255</v>
      </c>
      <c r="G3" s="484">
        <v>89501</v>
      </c>
      <c r="I3" s="334"/>
      <c r="J3" s="6"/>
      <c r="K3" s="6"/>
      <c r="L3" s="6"/>
      <c r="M3" s="6"/>
      <c r="N3" s="6"/>
    </row>
    <row r="5" spans="1:14">
      <c r="I5" s="480"/>
      <c r="J5" s="480"/>
      <c r="K5" s="480"/>
      <c r="L5" s="480"/>
      <c r="M5" s="480"/>
      <c r="N5" s="480"/>
    </row>
    <row r="6" spans="1:14">
      <c r="H6" s="6"/>
      <c r="I6" s="130"/>
      <c r="J6" s="130"/>
      <c r="K6" s="130"/>
      <c r="L6" s="130"/>
      <c r="M6" s="130"/>
      <c r="N6" s="130"/>
    </row>
    <row r="7" spans="1:14">
      <c r="I7" s="130"/>
      <c r="J7" s="130"/>
      <c r="K7" s="130"/>
      <c r="L7" s="130"/>
      <c r="M7" s="130"/>
      <c r="N7" s="130"/>
    </row>
    <row r="10" spans="1:14">
      <c r="H10" s="130"/>
      <c r="I10" s="130"/>
      <c r="J10" s="130"/>
      <c r="K10" s="130"/>
      <c r="L10" s="130"/>
      <c r="M10" s="130"/>
    </row>
    <row r="27" spans="1:2">
      <c r="A27" s="34" t="s">
        <v>102</v>
      </c>
      <c r="B27" s="34" t="s">
        <v>103</v>
      </c>
    </row>
    <row r="28" spans="1:2">
      <c r="A28" s="34" t="s">
        <v>104</v>
      </c>
      <c r="B28" s="34" t="s">
        <v>46</v>
      </c>
    </row>
  </sheetData>
  <sheetProtection password="CCE3"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J20" sqref="J20"/>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21" t="s">
        <v>730</v>
      </c>
      <c r="B1" s="521"/>
      <c r="C1" s="521"/>
      <c r="D1" s="521"/>
      <c r="E1" s="521"/>
      <c r="F1" s="521"/>
      <c r="G1" s="521"/>
      <c r="H1" s="521"/>
      <c r="I1" s="521"/>
      <c r="J1" s="521"/>
      <c r="K1" s="521"/>
      <c r="L1" s="521"/>
    </row>
    <row r="2" spans="1:18" ht="96.75" customHeight="1">
      <c r="A2" s="56" t="s">
        <v>93</v>
      </c>
      <c r="B2" s="55" t="s">
        <v>144</v>
      </c>
      <c r="C2" s="56" t="s">
        <v>145</v>
      </c>
      <c r="D2" s="55" t="s">
        <v>146</v>
      </c>
      <c r="E2" s="56" t="s">
        <v>147</v>
      </c>
      <c r="F2" s="55" t="s">
        <v>148</v>
      </c>
      <c r="G2" s="56" t="s">
        <v>149</v>
      </c>
      <c r="H2" s="55" t="s">
        <v>150</v>
      </c>
      <c r="I2" s="56" t="s">
        <v>151</v>
      </c>
      <c r="J2" s="55" t="s">
        <v>152</v>
      </c>
      <c r="K2" s="56" t="s">
        <v>153</v>
      </c>
      <c r="L2" s="57" t="s">
        <v>138</v>
      </c>
    </row>
    <row r="3" spans="1:18">
      <c r="A3" s="184" t="s">
        <v>728</v>
      </c>
      <c r="B3" s="131">
        <v>47</v>
      </c>
      <c r="C3" s="131">
        <v>432</v>
      </c>
      <c r="D3" s="131">
        <v>4955</v>
      </c>
      <c r="E3" s="131">
        <v>5189</v>
      </c>
      <c r="F3" s="131">
        <v>9474</v>
      </c>
      <c r="G3" s="131">
        <v>31144</v>
      </c>
      <c r="H3" s="131">
        <v>1122</v>
      </c>
      <c r="I3" s="131">
        <v>8847</v>
      </c>
      <c r="J3" s="131">
        <v>3263</v>
      </c>
      <c r="K3" s="131">
        <v>25028</v>
      </c>
      <c r="L3" s="133">
        <v>89501</v>
      </c>
      <c r="M3" s="340"/>
      <c r="N3" s="340"/>
      <c r="O3" s="340"/>
      <c r="P3" s="340"/>
      <c r="Q3" s="340"/>
      <c r="R3" s="340"/>
    </row>
    <row r="8" spans="1:18">
      <c r="I8" s="6"/>
    </row>
    <row r="12" spans="1:18">
      <c r="H12" s="131"/>
      <c r="I12" s="131"/>
      <c r="J12" s="131"/>
      <c r="K12" s="131"/>
      <c r="L12" s="131"/>
      <c r="M12" s="131"/>
      <c r="N12" s="131"/>
      <c r="O12" s="131"/>
      <c r="P12" s="131"/>
      <c r="Q12" s="131"/>
      <c r="R12" s="131"/>
    </row>
    <row r="33" spans="1:2">
      <c r="A33" s="34" t="s">
        <v>102</v>
      </c>
      <c r="B33" s="34" t="s">
        <v>103</v>
      </c>
    </row>
    <row r="34" spans="1:2">
      <c r="A34" s="34" t="s">
        <v>104</v>
      </c>
      <c r="B34" s="34" t="s">
        <v>46</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O47" sqref="O47"/>
    </sheetView>
  </sheetViews>
  <sheetFormatPr baseColWidth="10" defaultRowHeight="15"/>
  <cols>
    <col min="1" max="1" width="18.42578125" customWidth="1"/>
    <col min="2" max="4" width="16" customWidth="1"/>
  </cols>
  <sheetData>
    <row r="1" spans="1:20" ht="35.25" customHeight="1">
      <c r="A1" s="516" t="s">
        <v>270</v>
      </c>
      <c r="B1" s="516"/>
      <c r="C1" s="516"/>
      <c r="D1" s="516"/>
    </row>
    <row r="2" spans="1:20" ht="15.75">
      <c r="A2" s="522" t="s">
        <v>728</v>
      </c>
      <c r="B2" s="522"/>
      <c r="C2" s="522"/>
      <c r="D2" s="522"/>
    </row>
    <row r="3" spans="1:20" ht="15.75" customHeight="1">
      <c r="A3" s="104"/>
      <c r="B3" s="55" t="s">
        <v>155</v>
      </c>
      <c r="C3" s="56" t="s">
        <v>156</v>
      </c>
      <c r="D3" s="65" t="s">
        <v>157</v>
      </c>
      <c r="N3" s="511" t="s">
        <v>731</v>
      </c>
      <c r="O3" s="523"/>
      <c r="P3" s="523"/>
      <c r="Q3" s="523"/>
      <c r="R3" s="523"/>
      <c r="S3" s="523"/>
      <c r="T3" s="523"/>
    </row>
    <row r="4" spans="1:20">
      <c r="A4" s="210" t="s">
        <v>158</v>
      </c>
      <c r="B4" s="197">
        <v>4985</v>
      </c>
      <c r="C4" s="198">
        <v>6678</v>
      </c>
      <c r="D4" s="199">
        <v>11663</v>
      </c>
      <c r="N4" s="523"/>
      <c r="O4" s="523"/>
      <c r="P4" s="523"/>
      <c r="Q4" s="523"/>
      <c r="R4" s="523"/>
      <c r="S4" s="523"/>
      <c r="T4" s="523"/>
    </row>
    <row r="5" spans="1:20" ht="30" customHeight="1">
      <c r="A5" s="211" t="s">
        <v>159</v>
      </c>
      <c r="B5" s="200">
        <v>4107</v>
      </c>
      <c r="C5" s="201">
        <v>5292</v>
      </c>
      <c r="D5" s="202">
        <v>9399</v>
      </c>
      <c r="N5" s="523"/>
      <c r="O5" s="523"/>
      <c r="P5" s="523"/>
      <c r="Q5" s="523"/>
      <c r="R5" s="523"/>
      <c r="S5" s="523"/>
      <c r="T5" s="523"/>
    </row>
    <row r="6" spans="1:20" ht="30" customHeight="1">
      <c r="A6" s="212" t="s">
        <v>160</v>
      </c>
      <c r="B6" s="200">
        <v>36774</v>
      </c>
      <c r="C6" s="201">
        <v>49043</v>
      </c>
      <c r="D6" s="202">
        <v>85817</v>
      </c>
      <c r="N6" s="523"/>
      <c r="O6" s="523"/>
      <c r="P6" s="523"/>
      <c r="Q6" s="523"/>
      <c r="R6" s="523"/>
      <c r="S6" s="523"/>
      <c r="T6" s="523"/>
    </row>
    <row r="7" spans="1:20" ht="51" customHeight="1">
      <c r="A7" s="55" t="s">
        <v>161</v>
      </c>
      <c r="B7" s="203">
        <f>SUM(B4:B6)</f>
        <v>45866</v>
      </c>
      <c r="C7" s="204">
        <f>SUM(C4:C6)</f>
        <v>61013</v>
      </c>
      <c r="D7" s="205">
        <f>SUM(D4:D6)</f>
        <v>106879</v>
      </c>
      <c r="N7" s="523"/>
      <c r="O7" s="523"/>
      <c r="P7" s="523"/>
      <c r="Q7" s="523"/>
      <c r="R7" s="523"/>
      <c r="S7" s="523"/>
      <c r="T7" s="523"/>
    </row>
    <row r="8" spans="1:20">
      <c r="A8" s="210" t="s">
        <v>162</v>
      </c>
      <c r="B8" s="6">
        <v>662</v>
      </c>
      <c r="C8" s="6">
        <v>747</v>
      </c>
      <c r="D8" s="6">
        <v>1409</v>
      </c>
      <c r="N8" s="523"/>
      <c r="O8" s="523"/>
      <c r="P8" s="523"/>
      <c r="Q8" s="523"/>
      <c r="R8" s="523"/>
      <c r="S8" s="523"/>
      <c r="T8" s="523"/>
    </row>
    <row r="9" spans="1:20">
      <c r="A9" s="211" t="s">
        <v>163</v>
      </c>
      <c r="B9" s="6">
        <v>3762</v>
      </c>
      <c r="C9" s="6">
        <v>4661</v>
      </c>
      <c r="D9" s="6">
        <v>8423</v>
      </c>
      <c r="N9" s="523"/>
      <c r="O9" s="523"/>
      <c r="P9" s="523"/>
      <c r="Q9" s="523"/>
      <c r="R9" s="523"/>
      <c r="S9" s="523"/>
      <c r="T9" s="523"/>
    </row>
    <row r="10" spans="1:20">
      <c r="A10" s="211" t="s">
        <v>164</v>
      </c>
      <c r="B10" s="6">
        <v>486</v>
      </c>
      <c r="C10" s="6">
        <v>458</v>
      </c>
      <c r="D10" s="6">
        <v>944</v>
      </c>
      <c r="N10" s="523"/>
      <c r="O10" s="523"/>
      <c r="P10" s="523"/>
      <c r="Q10" s="523"/>
      <c r="R10" s="523"/>
      <c r="S10" s="523"/>
      <c r="T10" s="523"/>
    </row>
    <row r="11" spans="1:20">
      <c r="A11" s="212" t="s">
        <v>165</v>
      </c>
      <c r="B11" s="6">
        <v>39466</v>
      </c>
      <c r="C11" s="6">
        <v>50035</v>
      </c>
      <c r="D11" s="6">
        <v>89501</v>
      </c>
      <c r="N11" s="523"/>
      <c r="O11" s="523"/>
      <c r="P11" s="523"/>
      <c r="Q11" s="523"/>
      <c r="R11" s="523"/>
      <c r="S11" s="523"/>
      <c r="T11" s="523"/>
    </row>
    <row r="12" spans="1:20" ht="38.25" customHeight="1">
      <c r="A12" s="55" t="s">
        <v>166</v>
      </c>
      <c r="B12" s="203">
        <f>SUM(B8:B11)</f>
        <v>44376</v>
      </c>
      <c r="C12" s="204">
        <f>SUM(C8:C11)</f>
        <v>55901</v>
      </c>
      <c r="D12" s="205">
        <f>SUM(D8:D11)</f>
        <v>100277</v>
      </c>
      <c r="N12" s="523"/>
      <c r="O12" s="523"/>
      <c r="P12" s="523"/>
      <c r="Q12" s="523"/>
      <c r="R12" s="523"/>
      <c r="S12" s="523"/>
      <c r="T12" s="523"/>
    </row>
    <row r="13" spans="1:20">
      <c r="A13" s="56" t="s">
        <v>167</v>
      </c>
      <c r="B13" s="207">
        <f>B7+B12</f>
        <v>90242</v>
      </c>
      <c r="C13" s="208">
        <f>C7+C12</f>
        <v>116914</v>
      </c>
      <c r="D13" s="209">
        <f>D7+D12</f>
        <v>207156</v>
      </c>
    </row>
    <row r="15" spans="1:20">
      <c r="J15" s="6"/>
      <c r="K15" s="6"/>
      <c r="L15" s="371"/>
      <c r="M15" s="6"/>
      <c r="N15" s="6"/>
      <c r="O15" s="6"/>
      <c r="P15" s="6"/>
      <c r="Q15" s="371"/>
      <c r="R15" s="347"/>
    </row>
    <row r="16" spans="1:20">
      <c r="I16" s="453"/>
      <c r="J16" s="6"/>
      <c r="K16" s="6"/>
      <c r="L16" s="6"/>
      <c r="M16" s="6"/>
      <c r="N16" s="6"/>
      <c r="O16" s="6"/>
      <c r="P16" s="6"/>
      <c r="Q16" s="6"/>
      <c r="R16" s="403"/>
      <c r="S16" s="403"/>
    </row>
    <row r="17" spans="1:19">
      <c r="J17" s="6"/>
      <c r="K17" s="6"/>
      <c r="L17" s="6"/>
      <c r="M17" s="6"/>
      <c r="N17" s="6"/>
      <c r="O17" s="6"/>
      <c r="P17" s="6"/>
      <c r="Q17" s="6"/>
      <c r="R17" s="403"/>
      <c r="S17" s="403"/>
    </row>
    <row r="18" spans="1:19">
      <c r="J18" s="6"/>
      <c r="K18" s="6"/>
      <c r="L18" s="6"/>
      <c r="M18" s="6"/>
      <c r="N18" s="6"/>
      <c r="O18" s="6"/>
      <c r="P18" s="6"/>
      <c r="Q18" s="6"/>
      <c r="R18" s="6"/>
      <c r="S18" s="6"/>
    </row>
    <row r="19" spans="1:19">
      <c r="A19" s="34" t="s">
        <v>102</v>
      </c>
      <c r="B19" s="34" t="s">
        <v>103</v>
      </c>
      <c r="J19" s="453"/>
      <c r="K19" s="6"/>
      <c r="L19" s="480"/>
      <c r="M19" s="6"/>
      <c r="N19" s="6"/>
      <c r="O19" s="6"/>
      <c r="P19" s="6"/>
      <c r="Q19" s="6"/>
      <c r="R19" s="6"/>
      <c r="S19" s="6"/>
    </row>
    <row r="20" spans="1:19">
      <c r="A20" s="34" t="s">
        <v>104</v>
      </c>
      <c r="B20" s="34" t="s">
        <v>46</v>
      </c>
      <c r="I20" s="6"/>
      <c r="J20" s="6"/>
      <c r="K20" s="6"/>
      <c r="L20" s="6"/>
      <c r="M20" s="6"/>
      <c r="N20" s="6"/>
      <c r="O20" s="6"/>
      <c r="P20" s="6"/>
      <c r="Q20" s="6"/>
      <c r="R20" s="6"/>
      <c r="S20" s="6"/>
    </row>
    <row r="21" spans="1:19">
      <c r="I21" s="6"/>
      <c r="J21" s="6"/>
      <c r="K21" s="6"/>
      <c r="L21" s="6"/>
      <c r="M21" s="6"/>
      <c r="N21" s="6"/>
      <c r="O21" s="6"/>
      <c r="P21" s="6"/>
      <c r="Q21" s="6"/>
      <c r="R21" s="6"/>
      <c r="S21" s="6"/>
    </row>
    <row r="22" spans="1:19">
      <c r="I22" s="6"/>
      <c r="J22" s="6"/>
      <c r="K22" s="6"/>
      <c r="L22" s="6"/>
      <c r="M22" s="6"/>
      <c r="N22" s="6"/>
      <c r="O22" s="6"/>
      <c r="P22" s="6"/>
      <c r="Q22" s="6"/>
      <c r="R22" s="466"/>
      <c r="S22" s="6"/>
    </row>
    <row r="23" spans="1:19">
      <c r="I23" s="6"/>
      <c r="J23" s="6"/>
      <c r="K23" s="480"/>
      <c r="L23" s="6"/>
      <c r="M23" s="6"/>
      <c r="N23" s="6"/>
      <c r="O23" s="6"/>
      <c r="P23" s="6"/>
      <c r="Q23" s="480"/>
      <c r="R23" s="466"/>
    </row>
    <row r="24" spans="1:19">
      <c r="I24" s="6"/>
      <c r="J24" s="6"/>
      <c r="K24" s="6"/>
      <c r="L24" s="6"/>
      <c r="M24" s="6"/>
      <c r="N24" s="6"/>
      <c r="O24" s="6"/>
      <c r="R24" s="6"/>
      <c r="S24" s="287"/>
    </row>
    <row r="25" spans="1:19">
      <c r="K25" s="6"/>
      <c r="L25" s="466"/>
      <c r="M25" s="6"/>
      <c r="N25" s="6"/>
      <c r="O25" s="6"/>
      <c r="P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password="CCE3" sheet="1" objects="1" scenarios="1"/>
  <sortState ref="J17:O24">
    <sortCondition ref="J17"/>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P40" sqref="P40"/>
    </sheetView>
  </sheetViews>
  <sheetFormatPr baseColWidth="10" defaultRowHeight="15"/>
  <cols>
    <col min="1" max="1" width="35" style="66" customWidth="1"/>
    <col min="6" max="6" width="15.85546875" customWidth="1"/>
    <col min="11" max="11" width="11.42578125" style="347"/>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29" customFormat="1" ht="43.5" customHeight="1">
      <c r="A1" s="525" t="s">
        <v>154</v>
      </c>
      <c r="B1" s="525"/>
      <c r="C1" s="525"/>
      <c r="D1" s="525"/>
      <c r="E1" s="139"/>
      <c r="F1" s="525" t="s">
        <v>562</v>
      </c>
      <c r="G1" s="525"/>
      <c r="H1" s="525"/>
      <c r="I1" s="525"/>
      <c r="J1" s="525"/>
      <c r="K1" s="525"/>
      <c r="L1" s="139"/>
      <c r="M1" s="139"/>
      <c r="N1" s="139"/>
      <c r="O1" s="139"/>
      <c r="P1" s="139"/>
      <c r="Q1" s="139"/>
      <c r="R1" s="139"/>
      <c r="S1" s="139"/>
      <c r="T1" s="139"/>
    </row>
    <row r="2" spans="1:20" ht="15.75">
      <c r="A2" s="524">
        <v>43101</v>
      </c>
      <c r="B2" s="524"/>
      <c r="C2" s="524"/>
      <c r="D2" s="524"/>
      <c r="G2" s="64">
        <v>2018</v>
      </c>
      <c r="H2" s="64">
        <v>2019</v>
      </c>
      <c r="I2" s="64">
        <v>2020</v>
      </c>
      <c r="J2" s="64">
        <v>2021</v>
      </c>
      <c r="K2" s="64">
        <v>2022</v>
      </c>
    </row>
    <row r="3" spans="1:20" ht="15.75">
      <c r="A3" s="479"/>
      <c r="B3" s="55" t="s">
        <v>155</v>
      </c>
      <c r="C3" s="56" t="s">
        <v>156</v>
      </c>
      <c r="D3" s="65" t="s">
        <v>157</v>
      </c>
      <c r="F3" s="219" t="s">
        <v>158</v>
      </c>
      <c r="G3" s="221">
        <f>D4</f>
        <v>11415</v>
      </c>
      <c r="H3" s="221">
        <f>D16</f>
        <v>10930</v>
      </c>
      <c r="I3" s="222">
        <f>D28</f>
        <v>11317</v>
      </c>
      <c r="J3" s="489">
        <f>D40</f>
        <v>19120</v>
      </c>
      <c r="K3" s="348">
        <f>D52</f>
        <v>11663</v>
      </c>
    </row>
    <row r="4" spans="1:20">
      <c r="A4" s="213" t="s">
        <v>158</v>
      </c>
      <c r="B4" s="198">
        <v>5044</v>
      </c>
      <c r="C4" s="198">
        <v>6371</v>
      </c>
      <c r="D4" s="199">
        <v>11415</v>
      </c>
      <c r="F4" s="220" t="s">
        <v>159</v>
      </c>
      <c r="G4" s="221">
        <f t="shared" ref="G4:G12" si="0">D5</f>
        <v>8656</v>
      </c>
      <c r="H4" s="221">
        <f t="shared" ref="H4:H12" si="1">D17</f>
        <v>9355</v>
      </c>
      <c r="I4" s="222">
        <f t="shared" ref="I4:I12" si="2">D29</f>
        <v>9860</v>
      </c>
      <c r="J4" s="489">
        <f t="shared" ref="J4:J12" si="3">D41</f>
        <v>15450</v>
      </c>
      <c r="K4" s="348">
        <f t="shared" ref="K4:K12" si="4">D53</f>
        <v>9399</v>
      </c>
    </row>
    <row r="5" spans="1:20">
      <c r="A5" s="214" t="s">
        <v>159</v>
      </c>
      <c r="B5" s="201">
        <v>3910</v>
      </c>
      <c r="C5" s="201">
        <v>4746</v>
      </c>
      <c r="D5" s="202">
        <v>8656</v>
      </c>
      <c r="F5" s="220" t="s">
        <v>160</v>
      </c>
      <c r="G5" s="221">
        <f t="shared" si="0"/>
        <v>92632</v>
      </c>
      <c r="H5" s="221">
        <f t="shared" si="1"/>
        <v>88690</v>
      </c>
      <c r="I5" s="222">
        <f t="shared" si="2"/>
        <v>87955</v>
      </c>
      <c r="J5" s="489">
        <f t="shared" si="3"/>
        <v>109867</v>
      </c>
      <c r="K5" s="348">
        <f t="shared" si="4"/>
        <v>85817</v>
      </c>
    </row>
    <row r="6" spans="1:20" ht="38.25">
      <c r="A6" s="214" t="s">
        <v>160</v>
      </c>
      <c r="B6" s="201">
        <v>40377</v>
      </c>
      <c r="C6" s="201">
        <v>52255</v>
      </c>
      <c r="D6" s="202">
        <v>92632</v>
      </c>
      <c r="F6" s="215" t="s">
        <v>161</v>
      </c>
      <c r="G6" s="486">
        <f t="shared" si="0"/>
        <v>112703</v>
      </c>
      <c r="H6" s="486">
        <f t="shared" si="1"/>
        <v>108975</v>
      </c>
      <c r="I6" s="487">
        <f t="shared" si="2"/>
        <v>109132</v>
      </c>
      <c r="J6" s="490">
        <f t="shared" si="3"/>
        <v>144437</v>
      </c>
      <c r="K6" s="488">
        <f t="shared" si="4"/>
        <v>106879</v>
      </c>
    </row>
    <row r="7" spans="1:20">
      <c r="A7" s="215" t="s">
        <v>161</v>
      </c>
      <c r="B7" s="217">
        <f>SUM(B4:B6)</f>
        <v>49331</v>
      </c>
      <c r="C7" s="217">
        <f>SUM(C4:C6)</f>
        <v>63372</v>
      </c>
      <c r="D7" s="218">
        <f>SUM(D4:D6)</f>
        <v>112703</v>
      </c>
      <c r="F7" s="220" t="s">
        <v>162</v>
      </c>
      <c r="G7" s="221">
        <f t="shared" si="0"/>
        <v>1607</v>
      </c>
      <c r="H7" s="221">
        <f t="shared" si="1"/>
        <v>1371</v>
      </c>
      <c r="I7" s="222">
        <f t="shared" si="2"/>
        <v>1797</v>
      </c>
      <c r="J7" s="489">
        <f t="shared" si="3"/>
        <v>2000</v>
      </c>
      <c r="K7" s="348">
        <f t="shared" si="4"/>
        <v>1409</v>
      </c>
    </row>
    <row r="8" spans="1:20">
      <c r="A8" s="214" t="s">
        <v>162</v>
      </c>
      <c r="B8" s="201">
        <v>806</v>
      </c>
      <c r="C8" s="206">
        <v>801</v>
      </c>
      <c r="D8" s="202">
        <v>1607</v>
      </c>
      <c r="F8" s="220" t="s">
        <v>163</v>
      </c>
      <c r="G8" s="221">
        <f t="shared" si="0"/>
        <v>8449</v>
      </c>
      <c r="H8" s="221">
        <f t="shared" si="1"/>
        <v>8437</v>
      </c>
      <c r="I8" s="222">
        <f t="shared" si="2"/>
        <v>7990</v>
      </c>
      <c r="J8" s="489">
        <f t="shared" si="3"/>
        <v>9413</v>
      </c>
      <c r="K8" s="348">
        <f t="shared" si="4"/>
        <v>8423</v>
      </c>
    </row>
    <row r="9" spans="1:20">
      <c r="A9" s="214" t="s">
        <v>163</v>
      </c>
      <c r="B9" s="201">
        <v>3810</v>
      </c>
      <c r="C9" s="201">
        <v>4639</v>
      </c>
      <c r="D9" s="202">
        <v>8449</v>
      </c>
      <c r="F9" s="220" t="s">
        <v>164</v>
      </c>
      <c r="G9" s="221">
        <f t="shared" si="0"/>
        <v>892</v>
      </c>
      <c r="H9" s="221">
        <f t="shared" si="1"/>
        <v>853</v>
      </c>
      <c r="I9" s="222">
        <f t="shared" si="2"/>
        <v>856</v>
      </c>
      <c r="J9" s="489">
        <f t="shared" si="3"/>
        <v>1045</v>
      </c>
      <c r="K9" s="348">
        <f t="shared" si="4"/>
        <v>944</v>
      </c>
    </row>
    <row r="10" spans="1:20">
      <c r="A10" s="214" t="s">
        <v>164</v>
      </c>
      <c r="B10" s="206">
        <v>478</v>
      </c>
      <c r="C10" s="206">
        <v>414</v>
      </c>
      <c r="D10" s="202">
        <v>892</v>
      </c>
      <c r="F10" s="220" t="s">
        <v>165</v>
      </c>
      <c r="G10" s="221">
        <f t="shared" si="0"/>
        <v>92050</v>
      </c>
      <c r="H10" s="221">
        <f t="shared" si="1"/>
        <v>89783</v>
      </c>
      <c r="I10" s="222">
        <f t="shared" si="2"/>
        <v>91389</v>
      </c>
      <c r="J10" s="489">
        <f t="shared" si="3"/>
        <v>122335</v>
      </c>
      <c r="K10" s="348">
        <f t="shared" si="4"/>
        <v>89501</v>
      </c>
    </row>
    <row r="11" spans="1:20" ht="25.5">
      <c r="A11" s="214" t="s">
        <v>165</v>
      </c>
      <c r="B11" s="201">
        <v>41129</v>
      </c>
      <c r="C11" s="201">
        <v>50921</v>
      </c>
      <c r="D11" s="202">
        <v>92050</v>
      </c>
      <c r="F11" s="215" t="s">
        <v>166</v>
      </c>
      <c r="G11" s="486">
        <f t="shared" si="0"/>
        <v>102998</v>
      </c>
      <c r="H11" s="486">
        <f t="shared" si="1"/>
        <v>100444</v>
      </c>
      <c r="I11" s="487">
        <f t="shared" si="2"/>
        <v>102032</v>
      </c>
      <c r="J11" s="490">
        <f t="shared" si="3"/>
        <v>134793</v>
      </c>
      <c r="K11" s="488">
        <f t="shared" si="4"/>
        <v>100277</v>
      </c>
    </row>
    <row r="12" spans="1:20">
      <c r="A12" s="215" t="s">
        <v>166</v>
      </c>
      <c r="B12" s="217">
        <f>SUM(B8:B11)</f>
        <v>46223</v>
      </c>
      <c r="C12" s="217">
        <f>SUM(C8:C11)</f>
        <v>56775</v>
      </c>
      <c r="D12" s="218">
        <f>SUM(D8:D11)</f>
        <v>102998</v>
      </c>
      <c r="F12" s="216" t="s">
        <v>167</v>
      </c>
      <c r="G12" s="486">
        <f t="shared" si="0"/>
        <v>215701</v>
      </c>
      <c r="H12" s="486">
        <f t="shared" si="1"/>
        <v>209419</v>
      </c>
      <c r="I12" s="487">
        <f t="shared" si="2"/>
        <v>211164</v>
      </c>
      <c r="J12" s="490">
        <f t="shared" si="3"/>
        <v>279230</v>
      </c>
      <c r="K12" s="488">
        <f t="shared" si="4"/>
        <v>207156</v>
      </c>
    </row>
    <row r="13" spans="1:20">
      <c r="A13" s="216" t="s">
        <v>167</v>
      </c>
      <c r="B13" s="208">
        <f>B7+B12</f>
        <v>95554</v>
      </c>
      <c r="C13" s="208">
        <f>C7+C12</f>
        <v>120147</v>
      </c>
      <c r="D13" s="209">
        <f>D7+D12</f>
        <v>215701</v>
      </c>
    </row>
    <row r="14" spans="1:20" ht="15.75">
      <c r="A14" s="524">
        <v>43466</v>
      </c>
      <c r="B14" s="524"/>
      <c r="C14" s="524"/>
      <c r="D14" s="524"/>
    </row>
    <row r="15" spans="1:20" ht="15.75">
      <c r="A15" s="479"/>
      <c r="B15" s="55" t="s">
        <v>155</v>
      </c>
      <c r="C15" s="56" t="s">
        <v>156</v>
      </c>
      <c r="D15" s="65" t="s">
        <v>157</v>
      </c>
    </row>
    <row r="16" spans="1:20">
      <c r="A16" s="213" t="s">
        <v>158</v>
      </c>
      <c r="B16" s="198">
        <v>4768</v>
      </c>
      <c r="C16" s="198">
        <v>6162</v>
      </c>
      <c r="D16" s="199">
        <v>10930</v>
      </c>
    </row>
    <row r="17" spans="1:8" ht="15.75">
      <c r="A17" s="214" t="s">
        <v>159</v>
      </c>
      <c r="B17" s="201">
        <v>4251</v>
      </c>
      <c r="C17" s="201">
        <v>5104</v>
      </c>
      <c r="D17" s="202">
        <v>9355</v>
      </c>
      <c r="F17" s="157"/>
      <c r="G17" s="55" t="s">
        <v>155</v>
      </c>
      <c r="H17" s="56" t="s">
        <v>156</v>
      </c>
    </row>
    <row r="18" spans="1:8">
      <c r="A18" s="214" t="s">
        <v>160</v>
      </c>
      <c r="B18" s="201">
        <v>38144</v>
      </c>
      <c r="C18" s="201">
        <v>50546</v>
      </c>
      <c r="D18" s="202">
        <v>88690</v>
      </c>
      <c r="F18" s="159">
        <v>2018</v>
      </c>
      <c r="G18" s="6">
        <f>B13</f>
        <v>95554</v>
      </c>
      <c r="H18" s="6">
        <f>C13</f>
        <v>120147</v>
      </c>
    </row>
    <row r="19" spans="1:8">
      <c r="A19" s="215" t="s">
        <v>161</v>
      </c>
      <c r="B19" s="217">
        <f>SUM(B16:B18)</f>
        <v>47163</v>
      </c>
      <c r="C19" s="217">
        <f>SUM(C16:C18)</f>
        <v>61812</v>
      </c>
      <c r="D19" s="218">
        <f>SUM(D16:D18)</f>
        <v>108975</v>
      </c>
      <c r="F19" s="159">
        <v>2019</v>
      </c>
      <c r="G19" s="6">
        <f>B25</f>
        <v>91894</v>
      </c>
      <c r="H19" s="6">
        <f>C25</f>
        <v>117525</v>
      </c>
    </row>
    <row r="20" spans="1:8">
      <c r="A20" s="214" t="s">
        <v>162</v>
      </c>
      <c r="B20" s="201">
        <v>686</v>
      </c>
      <c r="C20" s="206">
        <v>685</v>
      </c>
      <c r="D20" s="202">
        <v>1371</v>
      </c>
      <c r="F20" s="159">
        <v>2020</v>
      </c>
      <c r="G20" s="6">
        <f>B37</f>
        <v>93623</v>
      </c>
      <c r="H20" s="6">
        <f>C37</f>
        <v>117541</v>
      </c>
    </row>
    <row r="21" spans="1:8">
      <c r="A21" s="214" t="s">
        <v>163</v>
      </c>
      <c r="B21" s="201">
        <v>3768</v>
      </c>
      <c r="C21" s="201">
        <v>4669</v>
      </c>
      <c r="D21" s="202">
        <v>8437</v>
      </c>
      <c r="F21" s="159">
        <v>2021</v>
      </c>
      <c r="G21" s="6">
        <f>B49</f>
        <v>127504</v>
      </c>
      <c r="H21" s="6">
        <f>C49</f>
        <v>151726</v>
      </c>
    </row>
    <row r="22" spans="1:8">
      <c r="A22" s="214" t="s">
        <v>164</v>
      </c>
      <c r="B22" s="206">
        <v>441</v>
      </c>
      <c r="C22" s="206">
        <v>412</v>
      </c>
      <c r="D22" s="202">
        <v>853</v>
      </c>
      <c r="F22" s="159">
        <v>2022</v>
      </c>
      <c r="G22" s="6">
        <f>B61</f>
        <v>90242</v>
      </c>
      <c r="H22" s="6">
        <f>C61</f>
        <v>116914</v>
      </c>
    </row>
    <row r="23" spans="1:8">
      <c r="A23" s="214" t="s">
        <v>165</v>
      </c>
      <c r="B23" s="201">
        <v>39836</v>
      </c>
      <c r="C23" s="201">
        <v>49947</v>
      </c>
      <c r="D23" s="202">
        <v>89783</v>
      </c>
    </row>
    <row r="24" spans="1:8">
      <c r="A24" s="215" t="s">
        <v>166</v>
      </c>
      <c r="B24" s="217">
        <f>SUM(B20:B23)</f>
        <v>44731</v>
      </c>
      <c r="C24" s="217">
        <f>SUM(C20:C23)</f>
        <v>55713</v>
      </c>
      <c r="D24" s="218">
        <f>SUM(D20:D23)</f>
        <v>100444</v>
      </c>
    </row>
    <row r="25" spans="1:8">
      <c r="A25" s="216" t="s">
        <v>167</v>
      </c>
      <c r="B25" s="208">
        <f>B19+B24</f>
        <v>91894</v>
      </c>
      <c r="C25" s="208">
        <f>C19+C24</f>
        <v>117525</v>
      </c>
      <c r="D25" s="209">
        <f>D19+D24</f>
        <v>209419</v>
      </c>
    </row>
    <row r="26" spans="1:8" ht="15.75">
      <c r="A26" s="524">
        <v>43831</v>
      </c>
      <c r="B26" s="524"/>
      <c r="C26" s="524"/>
      <c r="D26" s="524"/>
    </row>
    <row r="27" spans="1:8" ht="15.75">
      <c r="A27" s="479"/>
      <c r="B27" s="55" t="s">
        <v>155</v>
      </c>
      <c r="C27" s="56" t="s">
        <v>156</v>
      </c>
      <c r="D27" s="65" t="s">
        <v>157</v>
      </c>
    </row>
    <row r="28" spans="1:8">
      <c r="A28" s="213" t="s">
        <v>158</v>
      </c>
      <c r="B28" s="198">
        <v>5022</v>
      </c>
      <c r="C28" s="198">
        <v>6295</v>
      </c>
      <c r="D28" s="199">
        <v>11317</v>
      </c>
    </row>
    <row r="29" spans="1:8">
      <c r="A29" s="214" t="s">
        <v>159</v>
      </c>
      <c r="B29" s="201">
        <v>4537</v>
      </c>
      <c r="C29" s="201">
        <v>5323</v>
      </c>
      <c r="D29" s="202">
        <v>9860</v>
      </c>
    </row>
    <row r="30" spans="1:8">
      <c r="A30" s="214" t="s">
        <v>160</v>
      </c>
      <c r="B30" s="201">
        <v>38141</v>
      </c>
      <c r="C30" s="201">
        <v>49814</v>
      </c>
      <c r="D30" s="202">
        <v>87955</v>
      </c>
    </row>
    <row r="31" spans="1:8">
      <c r="A31" s="215" t="s">
        <v>161</v>
      </c>
      <c r="B31" s="217">
        <f>SUM(B28:B30)</f>
        <v>47700</v>
      </c>
      <c r="C31" s="217">
        <f>SUM(C28:C30)</f>
        <v>61432</v>
      </c>
      <c r="D31" s="218">
        <f>SUM(D28:D30)</f>
        <v>109132</v>
      </c>
    </row>
    <row r="32" spans="1:8">
      <c r="A32" s="214" t="s">
        <v>162</v>
      </c>
      <c r="B32" s="201">
        <v>970</v>
      </c>
      <c r="C32" s="206">
        <v>827</v>
      </c>
      <c r="D32" s="202">
        <v>1797</v>
      </c>
    </row>
    <row r="33" spans="1:4">
      <c r="A33" s="214" t="s">
        <v>163</v>
      </c>
      <c r="B33" s="201">
        <v>3533</v>
      </c>
      <c r="C33" s="201">
        <v>4457</v>
      </c>
      <c r="D33" s="202">
        <v>7990</v>
      </c>
    </row>
    <row r="34" spans="1:4">
      <c r="A34" s="214" t="s">
        <v>164</v>
      </c>
      <c r="B34" s="206">
        <v>437</v>
      </c>
      <c r="C34" s="206">
        <v>419</v>
      </c>
      <c r="D34" s="202">
        <v>856</v>
      </c>
    </row>
    <row r="35" spans="1:4">
      <c r="A35" s="214" t="s">
        <v>165</v>
      </c>
      <c r="B35" s="201">
        <v>40983</v>
      </c>
      <c r="C35" s="201">
        <v>50406</v>
      </c>
      <c r="D35" s="202">
        <v>91389</v>
      </c>
    </row>
    <row r="36" spans="1:4">
      <c r="A36" s="215" t="s">
        <v>166</v>
      </c>
      <c r="B36" s="217">
        <f>SUM(B32:B35)</f>
        <v>45923</v>
      </c>
      <c r="C36" s="217">
        <f>SUM(C32:C35)</f>
        <v>56109</v>
      </c>
      <c r="D36" s="218">
        <f>SUM(D32:D35)</f>
        <v>102032</v>
      </c>
    </row>
    <row r="37" spans="1:4">
      <c r="A37" s="216" t="s">
        <v>167</v>
      </c>
      <c r="B37" s="208">
        <f>B31+B36</f>
        <v>93623</v>
      </c>
      <c r="C37" s="208">
        <f>C31+C36</f>
        <v>117541</v>
      </c>
      <c r="D37" s="209">
        <f>D31+D36</f>
        <v>211164</v>
      </c>
    </row>
    <row r="38" spans="1:4" ht="15.75">
      <c r="A38" s="524">
        <v>44197</v>
      </c>
      <c r="B38" s="524"/>
      <c r="C38" s="524"/>
      <c r="D38" s="524"/>
    </row>
    <row r="39" spans="1:4" ht="15.75">
      <c r="A39" s="479"/>
      <c r="B39" s="55" t="s">
        <v>155</v>
      </c>
      <c r="C39" s="56" t="s">
        <v>156</v>
      </c>
      <c r="D39" s="65" t="s">
        <v>157</v>
      </c>
    </row>
    <row r="40" spans="1:4">
      <c r="A40" s="213" t="s">
        <v>158</v>
      </c>
      <c r="B40" s="198">
        <v>9118</v>
      </c>
      <c r="C40" s="198">
        <v>10002</v>
      </c>
      <c r="D40" s="199">
        <v>19120</v>
      </c>
    </row>
    <row r="41" spans="1:4">
      <c r="A41" s="214" t="s">
        <v>159</v>
      </c>
      <c r="B41" s="201">
        <v>7317</v>
      </c>
      <c r="C41" s="201">
        <v>8133</v>
      </c>
      <c r="D41" s="202">
        <v>15450</v>
      </c>
    </row>
    <row r="42" spans="1:4">
      <c r="A42" s="214" t="s">
        <v>160</v>
      </c>
      <c r="B42" s="201">
        <v>48854</v>
      </c>
      <c r="C42" s="201">
        <v>61013</v>
      </c>
      <c r="D42" s="202">
        <v>109867</v>
      </c>
    </row>
    <row r="43" spans="1:4">
      <c r="A43" s="215" t="s">
        <v>161</v>
      </c>
      <c r="B43" s="217">
        <v>65289</v>
      </c>
      <c r="C43" s="217">
        <v>79148</v>
      </c>
      <c r="D43" s="218">
        <v>144437</v>
      </c>
    </row>
    <row r="44" spans="1:4">
      <c r="A44" s="214" t="s">
        <v>162</v>
      </c>
      <c r="B44" s="201">
        <v>1040</v>
      </c>
      <c r="C44" s="206">
        <v>960</v>
      </c>
      <c r="D44" s="202">
        <v>2000</v>
      </c>
    </row>
    <row r="45" spans="1:4">
      <c r="A45" s="214" t="s">
        <v>163</v>
      </c>
      <c r="B45" s="201">
        <v>4177</v>
      </c>
      <c r="C45" s="201">
        <v>5236</v>
      </c>
      <c r="D45" s="202">
        <v>9413</v>
      </c>
    </row>
    <row r="46" spans="1:4">
      <c r="A46" s="214" t="s">
        <v>164</v>
      </c>
      <c r="B46" s="206">
        <v>541</v>
      </c>
      <c r="C46" s="206">
        <v>504</v>
      </c>
      <c r="D46" s="202">
        <v>1045</v>
      </c>
    </row>
    <row r="47" spans="1:4">
      <c r="A47" s="214" t="s">
        <v>165</v>
      </c>
      <c r="B47" s="201">
        <v>56457</v>
      </c>
      <c r="C47" s="201">
        <v>65878</v>
      </c>
      <c r="D47" s="202">
        <v>122335</v>
      </c>
    </row>
    <row r="48" spans="1:4">
      <c r="A48" s="215" t="s">
        <v>166</v>
      </c>
      <c r="B48" s="217">
        <v>62215</v>
      </c>
      <c r="C48" s="217">
        <v>72578</v>
      </c>
      <c r="D48" s="218">
        <v>134793</v>
      </c>
    </row>
    <row r="49" spans="1:4">
      <c r="A49" s="216" t="s">
        <v>167</v>
      </c>
      <c r="B49" s="208">
        <v>127504</v>
      </c>
      <c r="C49" s="208">
        <v>151726</v>
      </c>
      <c r="D49" s="209">
        <v>279230</v>
      </c>
    </row>
    <row r="50" spans="1:4" ht="15.75">
      <c r="A50" s="524">
        <v>44562</v>
      </c>
      <c r="B50" s="524"/>
      <c r="C50" s="524"/>
      <c r="D50" s="524"/>
    </row>
    <row r="51" spans="1:4" ht="15.75">
      <c r="A51" s="346"/>
      <c r="B51" s="55" t="s">
        <v>155</v>
      </c>
      <c r="C51" s="56" t="s">
        <v>156</v>
      </c>
      <c r="D51" s="65" t="s">
        <v>157</v>
      </c>
    </row>
    <row r="52" spans="1:4">
      <c r="A52" s="213" t="s">
        <v>158</v>
      </c>
      <c r="B52" s="198">
        <v>4985</v>
      </c>
      <c r="C52" s="198">
        <v>6678</v>
      </c>
      <c r="D52" s="199">
        <v>11663</v>
      </c>
    </row>
    <row r="53" spans="1:4">
      <c r="A53" s="214" t="s">
        <v>159</v>
      </c>
      <c r="B53" s="201">
        <v>4107</v>
      </c>
      <c r="C53" s="201">
        <v>5292</v>
      </c>
      <c r="D53" s="202">
        <v>9399</v>
      </c>
    </row>
    <row r="54" spans="1:4">
      <c r="A54" s="214" t="s">
        <v>160</v>
      </c>
      <c r="B54" s="201">
        <v>36774</v>
      </c>
      <c r="C54" s="201">
        <v>49043</v>
      </c>
      <c r="D54" s="202">
        <v>85817</v>
      </c>
    </row>
    <row r="55" spans="1:4">
      <c r="A55" s="215" t="s">
        <v>161</v>
      </c>
      <c r="B55" s="217">
        <v>45866</v>
      </c>
      <c r="C55" s="217">
        <v>61013</v>
      </c>
      <c r="D55" s="218">
        <v>106879</v>
      </c>
    </row>
    <row r="56" spans="1:4">
      <c r="A56" s="214" t="s">
        <v>162</v>
      </c>
      <c r="B56" s="201">
        <v>662</v>
      </c>
      <c r="C56" s="206">
        <v>747</v>
      </c>
      <c r="D56" s="202">
        <v>1409</v>
      </c>
    </row>
    <row r="57" spans="1:4">
      <c r="A57" s="214" t="s">
        <v>163</v>
      </c>
      <c r="B57" s="201">
        <v>3762</v>
      </c>
      <c r="C57" s="201">
        <v>4661</v>
      </c>
      <c r="D57" s="202">
        <v>8423</v>
      </c>
    </row>
    <row r="58" spans="1:4">
      <c r="A58" s="214" t="s">
        <v>164</v>
      </c>
      <c r="B58" s="206">
        <v>486</v>
      </c>
      <c r="C58" s="206">
        <v>458</v>
      </c>
      <c r="D58" s="202">
        <v>944</v>
      </c>
    </row>
    <row r="59" spans="1:4">
      <c r="A59" s="214" t="s">
        <v>165</v>
      </c>
      <c r="B59" s="201">
        <v>39466</v>
      </c>
      <c r="C59" s="201">
        <v>50035</v>
      </c>
      <c r="D59" s="202">
        <v>89501</v>
      </c>
    </row>
    <row r="60" spans="1:4">
      <c r="A60" s="215" t="s">
        <v>166</v>
      </c>
      <c r="B60" s="217">
        <v>44376</v>
      </c>
      <c r="C60" s="217">
        <v>55901</v>
      </c>
      <c r="D60" s="218">
        <v>100277</v>
      </c>
    </row>
    <row r="61" spans="1:4">
      <c r="A61" s="216" t="s">
        <v>167</v>
      </c>
      <c r="B61" s="208">
        <v>90242</v>
      </c>
      <c r="C61" s="208">
        <v>116914</v>
      </c>
      <c r="D61" s="209">
        <v>207156</v>
      </c>
    </row>
    <row r="64" spans="1:4">
      <c r="A64" s="34" t="s">
        <v>102</v>
      </c>
      <c r="B64" s="34" t="s">
        <v>103</v>
      </c>
    </row>
    <row r="65" spans="1:2">
      <c r="A65" s="34" t="s">
        <v>104</v>
      </c>
      <c r="B65" s="34" t="s">
        <v>46</v>
      </c>
    </row>
  </sheetData>
  <sheetProtection password="CCE3"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topLeftCell="F40" zoomScale="70" zoomScaleNormal="70" workbookViewId="0">
      <selection activeCell="P57" sqref="P57"/>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386" customFormat="1" ht="15.75">
      <c r="A1" s="527" t="s">
        <v>480</v>
      </c>
      <c r="B1" s="527"/>
      <c r="C1" s="527"/>
      <c r="D1" s="527"/>
      <c r="E1" s="527"/>
      <c r="N1" s="526" t="s">
        <v>633</v>
      </c>
      <c r="O1" s="526"/>
      <c r="P1" s="526"/>
    </row>
    <row r="2" spans="1:20">
      <c r="A2" s="16" t="s">
        <v>643</v>
      </c>
      <c r="N2" s="16" t="s">
        <v>643</v>
      </c>
    </row>
    <row r="3" spans="1:20" ht="38.25" customHeight="1">
      <c r="A3" s="179" t="s">
        <v>481</v>
      </c>
      <c r="B3" s="528" t="s">
        <v>455</v>
      </c>
      <c r="C3" s="528"/>
      <c r="D3" s="529" t="s">
        <v>456</v>
      </c>
      <c r="E3" s="529"/>
      <c r="N3" s="385" t="s">
        <v>631</v>
      </c>
      <c r="O3" s="384" t="s">
        <v>455</v>
      </c>
      <c r="P3" s="385" t="s">
        <v>456</v>
      </c>
      <c r="R3" s="407"/>
    </row>
    <row r="4" spans="1:20" s="383" customFormat="1" ht="16.5" customHeight="1">
      <c r="A4" s="382"/>
      <c r="B4" s="390" t="s">
        <v>608</v>
      </c>
      <c r="C4" s="382" t="s">
        <v>607</v>
      </c>
      <c r="D4" s="390" t="s">
        <v>608</v>
      </c>
      <c r="E4" s="382" t="s">
        <v>607</v>
      </c>
      <c r="N4" s="182" t="s">
        <v>609</v>
      </c>
      <c r="O4" s="389">
        <v>30790</v>
      </c>
      <c r="P4" s="389">
        <v>3778</v>
      </c>
      <c r="R4" s="407"/>
    </row>
    <row r="5" spans="1:20">
      <c r="A5" s="388">
        <v>43891</v>
      </c>
      <c r="B5" s="387">
        <v>66130</v>
      </c>
      <c r="C5" s="387">
        <f>B5</f>
        <v>66130</v>
      </c>
      <c r="D5" s="381">
        <v>9369</v>
      </c>
      <c r="E5" s="381">
        <f>D5</f>
        <v>9369</v>
      </c>
      <c r="N5" s="182" t="s">
        <v>610</v>
      </c>
      <c r="O5" s="389">
        <v>17430</v>
      </c>
      <c r="P5" s="389">
        <v>1925</v>
      </c>
      <c r="Q5" s="407"/>
      <c r="R5" s="407"/>
      <c r="T5" s="6"/>
    </row>
    <row r="6" spans="1:20">
      <c r="A6" s="388">
        <v>43922</v>
      </c>
      <c r="B6" s="387">
        <v>18717</v>
      </c>
      <c r="C6" s="387">
        <f>C5+B6</f>
        <v>84847</v>
      </c>
      <c r="D6" s="381">
        <v>3099</v>
      </c>
      <c r="E6" s="381">
        <f>E5+D6</f>
        <v>12468</v>
      </c>
      <c r="N6" s="182" t="s">
        <v>611</v>
      </c>
      <c r="O6" s="389">
        <v>16393</v>
      </c>
      <c r="P6" s="389">
        <v>3026</v>
      </c>
      <c r="Q6" s="407"/>
      <c r="R6" s="407"/>
      <c r="T6" s="6"/>
    </row>
    <row r="7" spans="1:20">
      <c r="A7" s="388">
        <v>43952</v>
      </c>
      <c r="B7" s="387">
        <v>1064</v>
      </c>
      <c r="C7" s="387">
        <f t="shared" ref="C7:C19" si="0">C6+B7</f>
        <v>85911</v>
      </c>
      <c r="D7" s="381">
        <v>255</v>
      </c>
      <c r="E7" s="381">
        <f t="shared" ref="E7:E19" si="1">E6+D7</f>
        <v>12723</v>
      </c>
      <c r="N7" s="182" t="s">
        <v>612</v>
      </c>
      <c r="O7" s="389">
        <v>4980</v>
      </c>
      <c r="P7" s="389">
        <v>784</v>
      </c>
      <c r="Q7" s="407"/>
      <c r="R7" s="407"/>
      <c r="T7" s="6"/>
    </row>
    <row r="8" spans="1:20">
      <c r="A8" s="388">
        <v>43983</v>
      </c>
      <c r="B8" s="387">
        <v>273</v>
      </c>
      <c r="C8" s="387">
        <f t="shared" si="0"/>
        <v>86184</v>
      </c>
      <c r="D8" s="381">
        <v>52</v>
      </c>
      <c r="E8" s="381">
        <f t="shared" si="1"/>
        <v>12775</v>
      </c>
      <c r="N8" s="182" t="s">
        <v>614</v>
      </c>
      <c r="O8" s="389">
        <v>4011</v>
      </c>
      <c r="P8" s="389">
        <v>513</v>
      </c>
      <c r="Q8" s="407"/>
      <c r="R8" s="407"/>
      <c r="T8" s="6"/>
    </row>
    <row r="9" spans="1:20" s="293" customFormat="1">
      <c r="A9" s="388">
        <v>44013</v>
      </c>
      <c r="B9" s="387">
        <v>337</v>
      </c>
      <c r="C9" s="387">
        <f t="shared" si="0"/>
        <v>86521</v>
      </c>
      <c r="D9" s="381">
        <v>23</v>
      </c>
      <c r="E9" s="381">
        <f t="shared" si="1"/>
        <v>12798</v>
      </c>
      <c r="N9" s="182" t="s">
        <v>615</v>
      </c>
      <c r="O9" s="389">
        <v>3781</v>
      </c>
      <c r="P9" s="389">
        <v>530</v>
      </c>
      <c r="Q9" s="407"/>
      <c r="R9" s="407"/>
      <c r="T9" s="6"/>
    </row>
    <row r="10" spans="1:20" s="333" customFormat="1">
      <c r="A10" s="388">
        <v>44044</v>
      </c>
      <c r="B10" s="387">
        <v>105</v>
      </c>
      <c r="C10" s="387">
        <f t="shared" si="0"/>
        <v>86626</v>
      </c>
      <c r="D10" s="381">
        <v>19</v>
      </c>
      <c r="E10" s="381">
        <f t="shared" si="1"/>
        <v>12817</v>
      </c>
      <c r="N10" s="182" t="s">
        <v>613</v>
      </c>
      <c r="O10" s="389">
        <v>2944</v>
      </c>
      <c r="P10" s="389">
        <v>433</v>
      </c>
      <c r="Q10" s="407"/>
      <c r="R10" s="407"/>
      <c r="T10" s="6"/>
    </row>
    <row r="11" spans="1:20" s="337" customFormat="1">
      <c r="A11" s="388">
        <v>44075</v>
      </c>
      <c r="B11" s="387">
        <v>643</v>
      </c>
      <c r="C11" s="387">
        <f t="shared" si="0"/>
        <v>87269</v>
      </c>
      <c r="D11" s="381">
        <v>33</v>
      </c>
      <c r="E11" s="381">
        <f t="shared" si="1"/>
        <v>12850</v>
      </c>
      <c r="N11" s="182" t="s">
        <v>616</v>
      </c>
      <c r="O11" s="389">
        <v>2811</v>
      </c>
      <c r="P11" s="389">
        <v>458</v>
      </c>
      <c r="R11" s="407"/>
      <c r="S11" s="407"/>
      <c r="T11" s="407"/>
    </row>
    <row r="12" spans="1:20">
      <c r="A12" s="388">
        <v>44105</v>
      </c>
      <c r="B12" s="387">
        <v>1749</v>
      </c>
      <c r="C12" s="387">
        <f t="shared" si="0"/>
        <v>89018</v>
      </c>
      <c r="D12" s="381">
        <v>266</v>
      </c>
      <c r="E12" s="381">
        <f t="shared" si="1"/>
        <v>13116</v>
      </c>
      <c r="N12" s="182" t="s">
        <v>617</v>
      </c>
      <c r="O12" s="389">
        <v>2759</v>
      </c>
      <c r="P12" s="389">
        <v>883</v>
      </c>
      <c r="R12" s="407"/>
      <c r="S12" s="407"/>
      <c r="T12" s="407"/>
    </row>
    <row r="13" spans="1:20" s="338" customFormat="1">
      <c r="A13" s="388">
        <v>44136</v>
      </c>
      <c r="B13" s="387">
        <v>790</v>
      </c>
      <c r="C13" s="387">
        <f t="shared" si="0"/>
        <v>89808</v>
      </c>
      <c r="D13" s="381">
        <v>87</v>
      </c>
      <c r="E13" s="381">
        <f t="shared" si="1"/>
        <v>13203</v>
      </c>
      <c r="N13" s="182" t="s">
        <v>618</v>
      </c>
      <c r="O13" s="389">
        <v>2319</v>
      </c>
      <c r="P13" s="389">
        <v>470</v>
      </c>
      <c r="R13" s="407"/>
      <c r="S13" s="407"/>
      <c r="T13" s="407"/>
    </row>
    <row r="14" spans="1:20" s="383" customFormat="1">
      <c r="A14" s="388">
        <v>44166</v>
      </c>
      <c r="B14" s="387">
        <v>1943</v>
      </c>
      <c r="C14" s="387">
        <f t="shared" si="0"/>
        <v>91751</v>
      </c>
      <c r="D14" s="381">
        <v>367</v>
      </c>
      <c r="E14" s="381">
        <f t="shared" si="1"/>
        <v>13570</v>
      </c>
      <c r="N14" s="182" t="s">
        <v>620</v>
      </c>
      <c r="O14" s="389">
        <v>1894</v>
      </c>
      <c r="P14" s="389">
        <v>349</v>
      </c>
      <c r="R14" s="407"/>
      <c r="S14" s="407"/>
      <c r="T14" s="407"/>
    </row>
    <row r="15" spans="1:20" s="383" customFormat="1">
      <c r="A15" s="388">
        <v>44197</v>
      </c>
      <c r="B15" s="387">
        <v>615</v>
      </c>
      <c r="C15" s="387">
        <f t="shared" si="0"/>
        <v>92366</v>
      </c>
      <c r="D15" s="381">
        <v>156</v>
      </c>
      <c r="E15" s="381">
        <f t="shared" si="1"/>
        <v>13726</v>
      </c>
      <c r="N15" s="182" t="s">
        <v>619</v>
      </c>
      <c r="O15" s="389">
        <v>1792</v>
      </c>
      <c r="P15" s="389">
        <v>403</v>
      </c>
      <c r="R15" s="407"/>
      <c r="S15" s="407"/>
      <c r="T15" s="407"/>
    </row>
    <row r="16" spans="1:20" s="383" customFormat="1">
      <c r="A16" s="409">
        <v>44228</v>
      </c>
      <c r="B16" s="387">
        <v>540</v>
      </c>
      <c r="C16" s="387">
        <f t="shared" si="0"/>
        <v>92906</v>
      </c>
      <c r="D16" s="410">
        <v>65</v>
      </c>
      <c r="E16" s="381">
        <f t="shared" si="1"/>
        <v>13791</v>
      </c>
      <c r="N16" s="182" t="s">
        <v>621</v>
      </c>
      <c r="O16" s="389">
        <v>824</v>
      </c>
      <c r="P16" s="389">
        <v>95</v>
      </c>
      <c r="R16" s="407"/>
      <c r="S16" s="407"/>
      <c r="T16" s="407"/>
    </row>
    <row r="17" spans="1:20" s="407" customFormat="1">
      <c r="A17" s="388">
        <v>44256</v>
      </c>
      <c r="B17" s="387">
        <v>833</v>
      </c>
      <c r="C17" s="387">
        <f t="shared" si="0"/>
        <v>93739</v>
      </c>
      <c r="D17" s="410">
        <v>131</v>
      </c>
      <c r="E17" s="381">
        <f t="shared" si="1"/>
        <v>13922</v>
      </c>
      <c r="N17" s="182" t="s">
        <v>623</v>
      </c>
      <c r="O17" s="389">
        <v>470</v>
      </c>
      <c r="P17" s="389">
        <v>197</v>
      </c>
    </row>
    <row r="18" spans="1:20" s="407" customFormat="1">
      <c r="A18" s="409">
        <v>44287</v>
      </c>
      <c r="B18" s="387">
        <v>157</v>
      </c>
      <c r="C18" s="387">
        <f t="shared" si="0"/>
        <v>93896</v>
      </c>
      <c r="D18" s="410">
        <v>39</v>
      </c>
      <c r="E18" s="381">
        <f t="shared" si="1"/>
        <v>13961</v>
      </c>
      <c r="N18" s="182" t="s">
        <v>622</v>
      </c>
      <c r="O18" s="389">
        <v>456</v>
      </c>
      <c r="P18" s="389">
        <v>64</v>
      </c>
    </row>
    <row r="19" spans="1:20" s="407" customFormat="1">
      <c r="A19" s="388">
        <v>44317</v>
      </c>
      <c r="B19" s="392">
        <v>104</v>
      </c>
      <c r="C19" s="392">
        <f t="shared" si="0"/>
        <v>94000</v>
      </c>
      <c r="D19" s="393">
        <v>15</v>
      </c>
      <c r="E19" s="393">
        <f t="shared" si="1"/>
        <v>13976</v>
      </c>
      <c r="N19" s="182" t="s">
        <v>624</v>
      </c>
      <c r="O19" s="389">
        <v>159</v>
      </c>
      <c r="P19" s="389">
        <v>15</v>
      </c>
    </row>
    <row r="20" spans="1:20" s="383" customFormat="1">
      <c r="A20" s="409"/>
      <c r="B20" s="381"/>
      <c r="C20" s="387"/>
      <c r="D20" s="381"/>
      <c r="E20" s="381"/>
      <c r="N20" s="182" t="s">
        <v>625</v>
      </c>
      <c r="O20" s="389">
        <v>95</v>
      </c>
      <c r="P20" s="389">
        <v>38</v>
      </c>
      <c r="R20" s="407"/>
      <c r="T20" s="6"/>
    </row>
    <row r="21" spans="1:20" s="383" customFormat="1" ht="26.25">
      <c r="A21" s="255"/>
      <c r="B21" s="381"/>
      <c r="C21" s="387"/>
      <c r="D21" s="381"/>
      <c r="E21" s="381"/>
      <c r="N21" s="394" t="s">
        <v>630</v>
      </c>
      <c r="O21" s="389">
        <v>41</v>
      </c>
      <c r="P21" s="389">
        <v>7</v>
      </c>
      <c r="R21" s="407"/>
      <c r="T21" s="6"/>
    </row>
    <row r="22" spans="1:20" ht="15" customHeight="1">
      <c r="A22" s="508" t="s">
        <v>634</v>
      </c>
      <c r="B22" s="508"/>
      <c r="C22" s="508"/>
      <c r="D22" s="508"/>
      <c r="E22" s="508"/>
      <c r="N22" s="182" t="s">
        <v>626</v>
      </c>
      <c r="O22" s="389">
        <v>28</v>
      </c>
      <c r="P22" s="389">
        <v>3</v>
      </c>
      <c r="R22" s="407"/>
      <c r="T22" s="6"/>
    </row>
    <row r="23" spans="1:20">
      <c r="A23" s="508"/>
      <c r="B23" s="508"/>
      <c r="C23" s="508"/>
      <c r="D23" s="508"/>
      <c r="E23" s="508"/>
      <c r="N23" s="182" t="s">
        <v>627</v>
      </c>
      <c r="O23" s="389">
        <v>14</v>
      </c>
      <c r="P23" s="389">
        <v>2</v>
      </c>
      <c r="R23" s="407"/>
      <c r="T23" s="6"/>
    </row>
    <row r="24" spans="1:20">
      <c r="A24" s="508"/>
      <c r="B24" s="508"/>
      <c r="C24" s="508"/>
      <c r="D24" s="508"/>
      <c r="E24" s="508"/>
      <c r="N24" s="182" t="s">
        <v>628</v>
      </c>
      <c r="O24" s="389">
        <v>6</v>
      </c>
      <c r="P24" s="389">
        <v>2</v>
      </c>
      <c r="R24" s="407"/>
      <c r="T24" s="6"/>
    </row>
    <row r="25" spans="1:20" ht="14.25" customHeight="1">
      <c r="A25" s="508"/>
      <c r="B25" s="508"/>
      <c r="C25" s="508"/>
      <c r="D25" s="508"/>
      <c r="E25" s="508"/>
      <c r="N25" s="182" t="s">
        <v>629</v>
      </c>
      <c r="O25" s="389">
        <v>3</v>
      </c>
      <c r="P25" s="389">
        <v>1</v>
      </c>
      <c r="R25" s="407"/>
      <c r="T25" s="6"/>
    </row>
    <row r="26" spans="1:20">
      <c r="A26" s="508"/>
      <c r="B26" s="508"/>
      <c r="C26" s="508"/>
      <c r="D26" s="508"/>
      <c r="E26" s="508"/>
      <c r="N26" s="406" t="s">
        <v>157</v>
      </c>
      <c r="O26" s="391">
        <f>SUM(O4:O25)</f>
        <v>94000</v>
      </c>
      <c r="P26" s="391">
        <f>SUM(P4:P25)</f>
        <v>13976</v>
      </c>
      <c r="T26" s="407"/>
    </row>
    <row r="27" spans="1:20" s="178" customFormat="1">
      <c r="A27" s="508"/>
      <c r="B27" s="508"/>
      <c r="C27" s="508"/>
      <c r="D27" s="508"/>
      <c r="E27" s="508"/>
      <c r="N27" s="407"/>
      <c r="O27" s="389"/>
      <c r="P27" s="389"/>
    </row>
    <row r="28" spans="1:20">
      <c r="A28" s="508"/>
      <c r="B28" s="508"/>
      <c r="C28" s="508"/>
      <c r="D28" s="508"/>
      <c r="E28" s="508"/>
      <c r="N28" s="407"/>
      <c r="O28" s="389"/>
      <c r="P28" s="389"/>
    </row>
    <row r="29" spans="1:20" ht="129" customHeight="1">
      <c r="A29" s="508"/>
      <c r="B29" s="508"/>
      <c r="C29" s="508"/>
      <c r="D29" s="508"/>
      <c r="E29" s="508"/>
      <c r="N29" s="178"/>
      <c r="O29" s="178"/>
      <c r="P29" s="178"/>
    </row>
    <row r="30" spans="1:20" s="396" customFormat="1" ht="129" customHeight="1">
      <c r="A30" s="508"/>
      <c r="B30" s="508"/>
      <c r="C30" s="508"/>
      <c r="D30" s="508"/>
      <c r="E30" s="508"/>
      <c r="N30" s="178"/>
      <c r="O30" s="178"/>
      <c r="P30" s="178"/>
    </row>
    <row r="31" spans="1:20" ht="39" customHeight="1">
      <c r="A31" s="526" t="s">
        <v>632</v>
      </c>
      <c r="B31" s="526"/>
      <c r="C31" s="526"/>
      <c r="D31" s="31"/>
      <c r="E31" s="31"/>
      <c r="O31" s="386"/>
    </row>
    <row r="32" spans="1:20">
      <c r="A32" s="16" t="s">
        <v>643</v>
      </c>
      <c r="B32" s="17"/>
      <c r="C32" s="17"/>
      <c r="D32" s="17"/>
      <c r="E32" s="17"/>
    </row>
    <row r="33" spans="1:5" ht="38.25">
      <c r="A33" s="179" t="s">
        <v>42</v>
      </c>
      <c r="B33" s="180" t="s">
        <v>455</v>
      </c>
      <c r="C33" s="179" t="s">
        <v>456</v>
      </c>
      <c r="D33" s="31"/>
      <c r="E33" s="31"/>
    </row>
    <row r="34" spans="1:5">
      <c r="A34" s="182" t="s">
        <v>113</v>
      </c>
      <c r="B34" s="31">
        <v>14872</v>
      </c>
      <c r="C34" s="31">
        <v>1351</v>
      </c>
      <c r="D34" s="31"/>
      <c r="E34" s="31"/>
    </row>
    <row r="35" spans="1:5">
      <c r="A35" s="182" t="s">
        <v>114</v>
      </c>
      <c r="B35" s="31">
        <v>905</v>
      </c>
      <c r="C35" s="31">
        <v>77</v>
      </c>
      <c r="D35" s="31"/>
      <c r="E35" s="31"/>
    </row>
    <row r="36" spans="1:5">
      <c r="A36" s="182" t="s">
        <v>115</v>
      </c>
      <c r="B36" s="31">
        <v>418</v>
      </c>
      <c r="C36" s="31">
        <v>74</v>
      </c>
      <c r="D36" s="31"/>
      <c r="E36" s="31"/>
    </row>
    <row r="37" spans="1:5">
      <c r="A37" s="182" t="s">
        <v>116</v>
      </c>
      <c r="B37" s="31">
        <v>13102</v>
      </c>
      <c r="C37" s="31">
        <v>1853</v>
      </c>
      <c r="D37" s="31"/>
      <c r="E37" s="31"/>
    </row>
    <row r="38" spans="1:5">
      <c r="A38" s="182" t="s">
        <v>458</v>
      </c>
      <c r="B38" s="31">
        <v>277</v>
      </c>
      <c r="C38" s="31">
        <v>51</v>
      </c>
      <c r="D38" s="31"/>
      <c r="E38" s="31"/>
    </row>
    <row r="39" spans="1:5">
      <c r="A39" s="182" t="s">
        <v>117</v>
      </c>
      <c r="B39" s="31">
        <v>1566</v>
      </c>
      <c r="C39" s="31">
        <v>274</v>
      </c>
      <c r="D39" s="31"/>
      <c r="E39" s="31"/>
    </row>
    <row r="40" spans="1:5">
      <c r="A40" s="182" t="s">
        <v>118</v>
      </c>
      <c r="B40" s="31">
        <v>107</v>
      </c>
      <c r="C40" s="31">
        <v>22</v>
      </c>
      <c r="D40" s="31"/>
      <c r="E40" s="31"/>
    </row>
    <row r="41" spans="1:5">
      <c r="A41" s="182" t="s">
        <v>119</v>
      </c>
      <c r="B41" s="31">
        <v>196</v>
      </c>
      <c r="C41" s="31">
        <v>53</v>
      </c>
      <c r="D41" s="31"/>
      <c r="E41" s="31"/>
    </row>
    <row r="42" spans="1:5">
      <c r="A42" s="182" t="s">
        <v>459</v>
      </c>
      <c r="B42" s="31">
        <v>2489</v>
      </c>
      <c r="C42" s="31">
        <v>630</v>
      </c>
      <c r="D42" s="31"/>
      <c r="E42" s="31"/>
    </row>
    <row r="43" spans="1:5" s="407" customFormat="1">
      <c r="A43" s="182" t="s">
        <v>120</v>
      </c>
      <c r="B43" s="17">
        <v>143</v>
      </c>
      <c r="C43" s="17">
        <v>45</v>
      </c>
      <c r="D43" s="31"/>
      <c r="E43" s="31"/>
    </row>
    <row r="44" spans="1:5">
      <c r="A44" s="182" t="s">
        <v>121</v>
      </c>
      <c r="B44" s="31">
        <v>1576</v>
      </c>
      <c r="C44" s="31">
        <v>234</v>
      </c>
      <c r="D44" s="31"/>
      <c r="E44" s="31"/>
    </row>
    <row r="45" spans="1:5">
      <c r="A45" s="182" t="s">
        <v>460</v>
      </c>
      <c r="B45" s="31">
        <v>1056</v>
      </c>
      <c r="C45" s="31">
        <v>205</v>
      </c>
      <c r="D45" s="31"/>
      <c r="E45" s="31"/>
    </row>
    <row r="46" spans="1:5">
      <c r="A46" s="182" t="s">
        <v>122</v>
      </c>
      <c r="B46" s="31">
        <v>1165</v>
      </c>
      <c r="C46" s="17">
        <v>255</v>
      </c>
      <c r="D46" s="17"/>
      <c r="E46" s="17"/>
    </row>
    <row r="47" spans="1:5">
      <c r="A47" s="182" t="s">
        <v>461</v>
      </c>
      <c r="B47" s="31">
        <v>13716</v>
      </c>
      <c r="C47" s="31">
        <v>1945</v>
      </c>
      <c r="D47" s="17"/>
      <c r="E47" s="31"/>
    </row>
    <row r="48" spans="1:5">
      <c r="A48" s="182" t="s">
        <v>462</v>
      </c>
      <c r="B48" s="17">
        <v>459</v>
      </c>
      <c r="C48" s="17">
        <v>101</v>
      </c>
      <c r="D48" s="17"/>
      <c r="E48" s="17"/>
    </row>
    <row r="49" spans="1:19">
      <c r="A49" s="182" t="s">
        <v>123</v>
      </c>
      <c r="B49" s="31">
        <v>2612</v>
      </c>
      <c r="C49" s="17">
        <v>512</v>
      </c>
      <c r="D49" s="17"/>
      <c r="E49" s="17"/>
    </row>
    <row r="50" spans="1:19">
      <c r="A50" s="182" t="s">
        <v>124</v>
      </c>
      <c r="B50" s="31">
        <v>4469</v>
      </c>
      <c r="C50" s="17">
        <v>742</v>
      </c>
      <c r="D50" s="17"/>
      <c r="E50" s="17"/>
    </row>
    <row r="51" spans="1:19">
      <c r="A51" s="182" t="s">
        <v>125</v>
      </c>
      <c r="B51" s="31">
        <v>1509</v>
      </c>
      <c r="C51" s="17">
        <v>418</v>
      </c>
      <c r="D51" s="17"/>
      <c r="E51" s="17"/>
    </row>
    <row r="52" spans="1:19" s="407" customFormat="1">
      <c r="A52" s="182" t="s">
        <v>126</v>
      </c>
      <c r="B52" s="31">
        <v>1596</v>
      </c>
      <c r="C52" s="31">
        <v>186</v>
      </c>
      <c r="D52" s="17"/>
      <c r="E52" s="17"/>
    </row>
    <row r="53" spans="1:19" s="407" customFormat="1">
      <c r="A53" s="182" t="s">
        <v>127</v>
      </c>
      <c r="B53" s="17">
        <v>122</v>
      </c>
      <c r="C53" s="17">
        <v>42</v>
      </c>
      <c r="D53" s="17"/>
      <c r="E53" s="17"/>
    </row>
    <row r="54" spans="1:19" s="407" customFormat="1">
      <c r="A54" s="182" t="s">
        <v>128</v>
      </c>
      <c r="B54" s="31">
        <v>2623</v>
      </c>
      <c r="C54" s="17">
        <v>424</v>
      </c>
      <c r="D54" s="17"/>
      <c r="E54" s="17"/>
    </row>
    <row r="55" spans="1:19" s="407" customFormat="1">
      <c r="A55" s="182" t="s">
        <v>129</v>
      </c>
      <c r="B55" s="31">
        <v>23420</v>
      </c>
      <c r="C55" s="31">
        <v>3421</v>
      </c>
      <c r="D55" s="17"/>
      <c r="E55" s="17"/>
    </row>
    <row r="56" spans="1:19" s="407" customFormat="1">
      <c r="A56" s="182" t="s">
        <v>130</v>
      </c>
      <c r="B56" s="31">
        <v>1540</v>
      </c>
      <c r="C56" s="17">
        <v>250</v>
      </c>
      <c r="D56" s="17"/>
      <c r="E56" s="17"/>
    </row>
    <row r="57" spans="1:19" s="407" customFormat="1">
      <c r="A57" s="182" t="s">
        <v>131</v>
      </c>
      <c r="B57" s="31">
        <v>1377</v>
      </c>
      <c r="C57" s="17">
        <v>216</v>
      </c>
      <c r="D57" s="17"/>
      <c r="E57" s="17"/>
    </row>
    <row r="58" spans="1:19">
      <c r="A58" s="182" t="s">
        <v>645</v>
      </c>
      <c r="B58" s="31">
        <v>384</v>
      </c>
      <c r="C58" s="31">
        <v>91</v>
      </c>
      <c r="D58" s="17"/>
      <c r="E58" s="17"/>
      <c r="P58" s="407"/>
      <c r="Q58" s="407"/>
      <c r="R58" s="407"/>
      <c r="S58" s="407"/>
    </row>
    <row r="59" spans="1:19" s="407" customFormat="1">
      <c r="A59" s="182" t="s">
        <v>132</v>
      </c>
      <c r="B59" s="17">
        <v>84</v>
      </c>
      <c r="C59" s="17">
        <v>23</v>
      </c>
      <c r="D59" s="17"/>
      <c r="E59" s="17"/>
    </row>
    <row r="60" spans="1:19">
      <c r="A60" s="182" t="s">
        <v>133</v>
      </c>
      <c r="B60" s="31">
        <v>1313</v>
      </c>
      <c r="C60" s="17">
        <v>235</v>
      </c>
      <c r="D60" s="17"/>
      <c r="E60" s="17"/>
      <c r="P60" s="407"/>
      <c r="Q60" s="407"/>
      <c r="R60" s="407"/>
      <c r="S60" s="407"/>
    </row>
    <row r="61" spans="1:19" s="407" customFormat="1">
      <c r="A61" s="182" t="s">
        <v>646</v>
      </c>
      <c r="B61" s="31">
        <v>84</v>
      </c>
      <c r="C61" s="31">
        <v>23</v>
      </c>
      <c r="D61" s="17"/>
      <c r="E61" s="17"/>
    </row>
    <row r="62" spans="1:19">
      <c r="A62" s="182" t="s">
        <v>134</v>
      </c>
      <c r="B62" s="17">
        <v>427</v>
      </c>
      <c r="C62" s="17">
        <v>121</v>
      </c>
      <c r="D62" s="17"/>
      <c r="E62" s="17"/>
      <c r="P62" s="407"/>
      <c r="Q62" s="407"/>
      <c r="R62" s="407"/>
      <c r="S62" s="407"/>
    </row>
    <row r="63" spans="1:19" s="407" customFormat="1">
      <c r="A63" s="182" t="s">
        <v>644</v>
      </c>
      <c r="B63" s="17">
        <v>321</v>
      </c>
      <c r="C63" s="17">
        <v>80</v>
      </c>
      <c r="D63" s="17"/>
      <c r="E63" s="17"/>
    </row>
    <row r="64" spans="1:19">
      <c r="A64" s="182" t="s">
        <v>463</v>
      </c>
      <c r="B64" s="17">
        <v>72</v>
      </c>
      <c r="C64" s="17">
        <v>22</v>
      </c>
      <c r="D64" s="17"/>
      <c r="E64" s="17"/>
      <c r="P64" s="407"/>
      <c r="Q64" s="407"/>
      <c r="R64" s="407"/>
      <c r="S64" s="407"/>
    </row>
    <row r="65" spans="1:19">
      <c r="A65" s="183" t="s">
        <v>457</v>
      </c>
      <c r="B65" s="181">
        <f>SUM(B34:B64)</f>
        <v>94000</v>
      </c>
      <c r="C65" s="181">
        <f>SUM(C34:C64)</f>
        <v>13976</v>
      </c>
      <c r="D65" s="383"/>
      <c r="E65" s="383"/>
      <c r="P65" s="407"/>
      <c r="Q65" s="407"/>
      <c r="R65" s="407"/>
      <c r="S65" s="407"/>
    </row>
    <row r="66" spans="1:19">
      <c r="B66" s="6"/>
      <c r="C66" s="6"/>
      <c r="D66" s="6"/>
      <c r="E66" s="6"/>
      <c r="P66" s="407"/>
      <c r="Q66" s="407"/>
      <c r="R66" s="407"/>
      <c r="S66" s="407"/>
    </row>
    <row r="67" spans="1:19">
      <c r="A67" s="256" t="s">
        <v>482</v>
      </c>
      <c r="B67" s="294"/>
    </row>
    <row r="69" spans="1:19">
      <c r="A69" s="34" t="s">
        <v>306</v>
      </c>
      <c r="B69" s="34"/>
    </row>
    <row r="70" spans="1:19">
      <c r="A70" s="34" t="s">
        <v>308</v>
      </c>
      <c r="B70" s="34"/>
    </row>
  </sheetData>
  <sheetProtection password="CCE3"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5" zoomScaleNormal="85" workbookViewId="0">
      <selection activeCell="R52" sqref="R52"/>
    </sheetView>
  </sheetViews>
  <sheetFormatPr baseColWidth="10" defaultRowHeight="15"/>
  <cols>
    <col min="1" max="1" width="16.28515625" customWidth="1"/>
    <col min="2" max="2" width="14.5703125" customWidth="1"/>
    <col min="3" max="6" width="14.7109375" customWidth="1"/>
    <col min="8" max="8" width="13" customWidth="1"/>
    <col min="9" max="9" width="11.42578125" style="340"/>
    <col min="12" max="12" width="11.42578125" style="480"/>
    <col min="13" max="13" width="11.42578125" style="340"/>
    <col min="15" max="15" width="11.42578125" style="395"/>
    <col min="16" max="16" width="11.42578125" style="480"/>
  </cols>
  <sheetData>
    <row r="1" spans="1:21" ht="53.25" customHeight="1">
      <c r="A1" s="530" t="s">
        <v>488</v>
      </c>
      <c r="B1" s="530"/>
      <c r="C1" s="530"/>
      <c r="D1" s="530"/>
      <c r="E1" s="530"/>
      <c r="F1" s="530"/>
    </row>
    <row r="2" spans="1:21" ht="30" customHeight="1">
      <c r="A2" s="22" t="s">
        <v>93</v>
      </c>
      <c r="B2" s="160" t="s">
        <v>94</v>
      </c>
      <c r="C2" s="160" t="s">
        <v>95</v>
      </c>
      <c r="D2" s="162" t="s">
        <v>383</v>
      </c>
      <c r="E2" s="162" t="s">
        <v>382</v>
      </c>
      <c r="F2" s="161" t="s">
        <v>489</v>
      </c>
    </row>
    <row r="3" spans="1:21" ht="15" customHeight="1">
      <c r="A3" s="25">
        <v>44562</v>
      </c>
      <c r="B3" s="191">
        <v>11835</v>
      </c>
      <c r="C3" s="191">
        <v>11881</v>
      </c>
      <c r="D3" s="191">
        <v>4525</v>
      </c>
      <c r="E3" s="491">
        <v>19191</v>
      </c>
      <c r="F3" s="133">
        <v>23716</v>
      </c>
      <c r="G3" s="6"/>
    </row>
    <row r="4" spans="1:21" ht="15" customHeight="1">
      <c r="A4" s="25">
        <v>44593</v>
      </c>
      <c r="B4" s="495"/>
      <c r="C4" s="495"/>
      <c r="D4" s="495"/>
      <c r="E4" s="495"/>
      <c r="F4" s="26"/>
      <c r="G4" s="6"/>
    </row>
    <row r="5" spans="1:21">
      <c r="A5" s="25">
        <v>44621</v>
      </c>
      <c r="B5" s="27"/>
      <c r="C5" s="27"/>
      <c r="D5" s="304"/>
      <c r="E5" s="192"/>
      <c r="F5" s="494"/>
      <c r="G5" s="6"/>
    </row>
    <row r="6" spans="1:21">
      <c r="A6" s="25">
        <v>44652</v>
      </c>
      <c r="B6" s="193"/>
      <c r="C6" s="193"/>
      <c r="D6" s="304"/>
      <c r="E6" s="400"/>
      <c r="F6" s="26"/>
      <c r="G6" s="6"/>
    </row>
    <row r="7" spans="1:21">
      <c r="A7" s="25">
        <v>44682</v>
      </c>
      <c r="B7" s="193"/>
      <c r="C7" s="193"/>
      <c r="D7" s="193"/>
      <c r="E7" s="193"/>
      <c r="F7" s="26"/>
      <c r="G7" s="6"/>
      <c r="S7" s="130"/>
      <c r="T7" s="130"/>
      <c r="U7" s="130"/>
    </row>
    <row r="8" spans="1:21">
      <c r="A8" s="25">
        <v>44713</v>
      </c>
      <c r="B8" s="193"/>
      <c r="C8" s="193"/>
      <c r="D8" s="193"/>
      <c r="E8" s="193"/>
      <c r="F8" s="26"/>
      <c r="G8" s="6"/>
      <c r="S8" s="130"/>
      <c r="T8" s="130"/>
      <c r="U8" s="130"/>
    </row>
    <row r="9" spans="1:21">
      <c r="A9" s="25">
        <v>44743</v>
      </c>
      <c r="B9" s="193"/>
      <c r="C9" s="193"/>
      <c r="D9" s="193"/>
      <c r="E9" s="193"/>
      <c r="F9" s="26"/>
      <c r="S9" s="130"/>
      <c r="T9" s="130"/>
      <c r="U9" s="130"/>
    </row>
    <row r="10" spans="1:21" s="295" customFormat="1">
      <c r="A10" s="25">
        <v>44774</v>
      </c>
      <c r="B10" s="193"/>
      <c r="C10" s="193"/>
      <c r="D10" s="193"/>
      <c r="E10" s="193"/>
      <c r="F10" s="26"/>
      <c r="I10" s="340"/>
      <c r="L10" s="480"/>
      <c r="M10" s="340"/>
      <c r="O10" s="395"/>
      <c r="P10" s="480"/>
      <c r="S10" s="130"/>
      <c r="T10" s="130"/>
      <c r="U10" s="130"/>
    </row>
    <row r="11" spans="1:21" s="302" customFormat="1">
      <c r="A11" s="25">
        <v>44805</v>
      </c>
      <c r="B11" s="193"/>
      <c r="C11" s="193"/>
      <c r="D11" s="27"/>
      <c r="E11" s="27"/>
      <c r="F11" s="26"/>
      <c r="I11" s="340"/>
      <c r="L11" s="480"/>
      <c r="M11" s="340"/>
      <c r="O11" s="395"/>
      <c r="P11" s="480"/>
      <c r="S11" s="130"/>
      <c r="T11" s="130"/>
      <c r="U11" s="130"/>
    </row>
    <row r="12" spans="1:21" s="302" customFormat="1">
      <c r="A12" s="25">
        <v>44835</v>
      </c>
      <c r="B12" s="27"/>
      <c r="C12" s="27"/>
      <c r="D12" s="27"/>
      <c r="E12" s="304"/>
      <c r="F12" s="26"/>
      <c r="I12" s="340"/>
      <c r="L12" s="480"/>
      <c r="M12" s="340"/>
      <c r="O12" s="395"/>
      <c r="P12" s="480"/>
      <c r="S12" s="130"/>
      <c r="T12" s="130"/>
      <c r="U12" s="130"/>
    </row>
    <row r="13" spans="1:21" s="302" customFormat="1">
      <c r="A13" s="25">
        <v>44866</v>
      </c>
      <c r="B13" s="27"/>
      <c r="C13" s="27"/>
      <c r="D13" s="27"/>
      <c r="E13" s="27"/>
      <c r="F13" s="26"/>
      <c r="I13" s="340"/>
      <c r="L13" s="480"/>
      <c r="M13" s="340"/>
      <c r="O13" s="395"/>
      <c r="P13" s="480"/>
      <c r="S13" s="130"/>
      <c r="T13" s="130"/>
      <c r="U13" s="130"/>
    </row>
    <row r="14" spans="1:21" s="302" customFormat="1">
      <c r="A14" s="132">
        <v>44531</v>
      </c>
      <c r="B14" s="191">
        <v>13217</v>
      </c>
      <c r="C14" s="191">
        <v>12820</v>
      </c>
      <c r="D14" s="191">
        <v>3244</v>
      </c>
      <c r="E14" s="191">
        <v>22793</v>
      </c>
      <c r="F14" s="133">
        <v>26037</v>
      </c>
      <c r="I14" s="340"/>
      <c r="L14" s="480"/>
      <c r="M14" s="340"/>
      <c r="O14" s="395"/>
      <c r="P14" s="480"/>
      <c r="S14" s="130"/>
      <c r="T14" s="130"/>
      <c r="U14" s="130"/>
    </row>
    <row r="15" spans="1:21" s="395" customFormat="1" ht="15" customHeight="1">
      <c r="A15" s="531" t="s">
        <v>747</v>
      </c>
      <c r="B15" s="531"/>
      <c r="C15" s="531"/>
      <c r="D15" s="531"/>
      <c r="E15" s="531"/>
      <c r="F15" s="531"/>
      <c r="L15" s="480"/>
      <c r="P15" s="480"/>
      <c r="S15" s="130"/>
      <c r="T15" s="130"/>
      <c r="U15" s="130"/>
    </row>
    <row r="16" spans="1:21" ht="15" customHeight="1">
      <c r="A16" s="531"/>
      <c r="B16" s="531"/>
      <c r="C16" s="531"/>
      <c r="D16" s="531"/>
      <c r="E16" s="531"/>
      <c r="F16" s="531"/>
      <c r="G16" s="6"/>
      <c r="H16" s="6"/>
      <c r="I16" s="156"/>
    </row>
    <row r="17" spans="1:24">
      <c r="A17" s="531"/>
      <c r="B17" s="531"/>
      <c r="C17" s="531"/>
      <c r="D17" s="531"/>
      <c r="E17" s="531"/>
      <c r="F17" s="531"/>
      <c r="G17" s="156"/>
      <c r="H17" s="156"/>
      <c r="I17" s="156"/>
    </row>
    <row r="18" spans="1:24" ht="18" customHeight="1">
      <c r="A18" s="531"/>
      <c r="B18" s="531"/>
      <c r="C18" s="531"/>
      <c r="D18" s="531"/>
      <c r="E18" s="531"/>
      <c r="F18" s="531"/>
      <c r="G18" s="156"/>
      <c r="H18" s="530" t="s">
        <v>490</v>
      </c>
      <c r="I18" s="530"/>
      <c r="J18" s="530"/>
      <c r="K18" s="530"/>
      <c r="L18" s="530"/>
      <c r="M18" s="530"/>
      <c r="N18" s="530"/>
      <c r="O18" s="530"/>
      <c r="P18" s="530"/>
      <c r="Q18" s="530"/>
      <c r="R18" s="530"/>
      <c r="S18" s="530"/>
      <c r="T18" s="530"/>
      <c r="U18" s="530"/>
      <c r="V18" s="530"/>
      <c r="W18" s="530"/>
      <c r="X18" s="530"/>
    </row>
    <row r="19" spans="1:24" ht="42.75" customHeight="1">
      <c r="A19" s="531"/>
      <c r="B19" s="531"/>
      <c r="C19" s="531"/>
      <c r="D19" s="531"/>
      <c r="E19" s="531"/>
      <c r="F19" s="531"/>
      <c r="H19" s="24" t="s">
        <v>93</v>
      </c>
      <c r="I19" s="22" t="s">
        <v>491</v>
      </c>
      <c r="J19" s="21" t="s">
        <v>492</v>
      </c>
      <c r="K19" s="22" t="s">
        <v>560</v>
      </c>
      <c r="L19" s="21" t="s">
        <v>733</v>
      </c>
      <c r="M19" s="22" t="s">
        <v>493</v>
      </c>
      <c r="N19" s="21" t="s">
        <v>561</v>
      </c>
      <c r="O19" s="22" t="s">
        <v>635</v>
      </c>
      <c r="P19" s="21" t="s">
        <v>734</v>
      </c>
      <c r="V19" s="163"/>
    </row>
    <row r="20" spans="1:24" ht="27.75" customHeight="1">
      <c r="A20" s="531"/>
      <c r="B20" s="531"/>
      <c r="C20" s="531"/>
      <c r="D20" s="531"/>
      <c r="E20" s="531"/>
      <c r="F20" s="531"/>
      <c r="H20" s="25" t="s">
        <v>554</v>
      </c>
      <c r="I20" s="27">
        <v>29181</v>
      </c>
      <c r="J20" s="27">
        <v>28756</v>
      </c>
      <c r="K20" s="27">
        <v>13141</v>
      </c>
      <c r="L20" s="26">
        <v>23716</v>
      </c>
      <c r="M20" s="297">
        <f>((J20-I20)/I20)*100</f>
        <v>-1.4564271272403275</v>
      </c>
      <c r="N20" s="297">
        <f>((K20-J20)/J20)*100</f>
        <v>-54.301710947280569</v>
      </c>
      <c r="O20" s="297">
        <f t="shared" ref="O20:O31" si="0">((K20-I20)/I20)*100</f>
        <v>-54.967273225729073</v>
      </c>
      <c r="P20" s="297">
        <f>((L20-K20)/K20)*100</f>
        <v>80.473327752834649</v>
      </c>
      <c r="V20" s="163"/>
    </row>
    <row r="21" spans="1:24">
      <c r="A21" s="531"/>
      <c r="B21" s="531"/>
      <c r="C21" s="531"/>
      <c r="D21" s="531"/>
      <c r="E21" s="531"/>
      <c r="F21" s="531"/>
      <c r="H21" s="25" t="s">
        <v>79</v>
      </c>
      <c r="I21" s="27">
        <v>26188</v>
      </c>
      <c r="J21" s="373">
        <v>26145</v>
      </c>
      <c r="K21" s="27">
        <v>13255</v>
      </c>
      <c r="L21" s="26"/>
      <c r="M21" s="297">
        <f t="shared" ref="M21:M31" si="1">((J21-I21)/I21)*100</f>
        <v>-0.16419734229418054</v>
      </c>
      <c r="N21" s="297">
        <f t="shared" ref="N21:N26" si="2">((K21-J21)/J21)*100</f>
        <v>-49.301969783897491</v>
      </c>
      <c r="O21" s="297">
        <f t="shared" si="0"/>
        <v>-49.385214602107837</v>
      </c>
      <c r="P21" s="297"/>
      <c r="V21" s="163"/>
    </row>
    <row r="22" spans="1:24">
      <c r="A22" s="531"/>
      <c r="B22" s="531"/>
      <c r="C22" s="531"/>
      <c r="D22" s="531"/>
      <c r="E22" s="531"/>
      <c r="F22" s="531"/>
      <c r="H22" s="25" t="s">
        <v>80</v>
      </c>
      <c r="I22" s="27">
        <v>29566</v>
      </c>
      <c r="J22" s="27">
        <v>19538</v>
      </c>
      <c r="K22" s="27">
        <v>17198</v>
      </c>
      <c r="L22" s="26"/>
      <c r="M22" s="297">
        <f t="shared" si="1"/>
        <v>-33.917337482243113</v>
      </c>
      <c r="N22" s="297">
        <f t="shared" si="2"/>
        <v>-11.976660866004709</v>
      </c>
      <c r="O22" s="297">
        <f t="shared" si="0"/>
        <v>-41.83183386322127</v>
      </c>
      <c r="P22" s="297"/>
    </row>
    <row r="23" spans="1:24">
      <c r="A23" s="531"/>
      <c r="B23" s="531"/>
      <c r="C23" s="531"/>
      <c r="D23" s="531"/>
      <c r="E23" s="531"/>
      <c r="F23" s="531"/>
      <c r="G23" s="12"/>
      <c r="H23" s="25" t="s">
        <v>81</v>
      </c>
      <c r="I23" s="27">
        <v>28557</v>
      </c>
      <c r="J23" s="400">
        <v>6497</v>
      </c>
      <c r="K23" s="27">
        <v>15787</v>
      </c>
      <c r="L23" s="26"/>
      <c r="M23" s="297">
        <f t="shared" si="1"/>
        <v>-77.249010750428965</v>
      </c>
      <c r="N23" s="297">
        <f t="shared" si="2"/>
        <v>142.98907187932892</v>
      </c>
      <c r="O23" s="297">
        <f t="shared" si="0"/>
        <v>-44.717582379101444</v>
      </c>
      <c r="P23" s="297"/>
    </row>
    <row r="24" spans="1:24">
      <c r="A24" s="531"/>
      <c r="B24" s="531"/>
      <c r="C24" s="531"/>
      <c r="D24" s="531"/>
      <c r="E24" s="531"/>
      <c r="F24" s="531"/>
      <c r="G24" s="6"/>
      <c r="H24" s="25" t="s">
        <v>82</v>
      </c>
      <c r="I24" s="27">
        <v>29444</v>
      </c>
      <c r="J24" s="27">
        <v>7911</v>
      </c>
      <c r="K24" s="27">
        <v>16667</v>
      </c>
      <c r="L24" s="26"/>
      <c r="M24" s="297">
        <f t="shared" si="1"/>
        <v>-73.13204727618529</v>
      </c>
      <c r="N24" s="297">
        <f t="shared" si="2"/>
        <v>110.68132979395777</v>
      </c>
      <c r="O24" s="297">
        <f t="shared" si="0"/>
        <v>-43.394239913055294</v>
      </c>
      <c r="P24" s="297"/>
    </row>
    <row r="25" spans="1:24">
      <c r="A25" s="531"/>
      <c r="B25" s="531"/>
      <c r="C25" s="531"/>
      <c r="D25" s="531"/>
      <c r="E25" s="531"/>
      <c r="F25" s="531"/>
      <c r="G25" s="6"/>
      <c r="H25" s="25" t="s">
        <v>83</v>
      </c>
      <c r="I25" s="27">
        <v>30042</v>
      </c>
      <c r="J25" s="27">
        <v>12822</v>
      </c>
      <c r="K25" s="27">
        <v>20255</v>
      </c>
      <c r="L25" s="26"/>
      <c r="M25" s="297">
        <f t="shared" si="1"/>
        <v>-57.319752346714601</v>
      </c>
      <c r="N25" s="297">
        <f t="shared" si="2"/>
        <v>57.970675401653402</v>
      </c>
      <c r="O25" s="297">
        <f t="shared" si="0"/>
        <v>-32.577724519006722</v>
      </c>
      <c r="P25" s="297"/>
    </row>
    <row r="26" spans="1:24">
      <c r="A26" s="531"/>
      <c r="B26" s="531"/>
      <c r="C26" s="531"/>
      <c r="D26" s="531"/>
      <c r="E26" s="531"/>
      <c r="F26" s="531"/>
      <c r="G26" s="6"/>
      <c r="H26" s="25" t="s">
        <v>84</v>
      </c>
      <c r="I26" s="27">
        <v>35388</v>
      </c>
      <c r="J26" s="27">
        <v>17983</v>
      </c>
      <c r="K26" s="27">
        <v>21609</v>
      </c>
      <c r="L26" s="26"/>
      <c r="M26" s="297">
        <f t="shared" si="1"/>
        <v>-49.18333898496666</v>
      </c>
      <c r="N26" s="297">
        <f t="shared" si="2"/>
        <v>20.163487738419619</v>
      </c>
      <c r="O26" s="297">
        <f t="shared" si="0"/>
        <v>-38.936927772126147</v>
      </c>
      <c r="P26" s="297"/>
    </row>
    <row r="27" spans="1:24">
      <c r="A27" s="531"/>
      <c r="B27" s="531"/>
      <c r="C27" s="531"/>
      <c r="D27" s="531"/>
      <c r="E27" s="531"/>
      <c r="F27" s="531"/>
      <c r="H27" s="25" t="s">
        <v>85</v>
      </c>
      <c r="I27" s="27">
        <v>30425</v>
      </c>
      <c r="J27" s="304">
        <v>15247</v>
      </c>
      <c r="K27" s="27">
        <v>21847</v>
      </c>
      <c r="L27" s="26"/>
      <c r="M27" s="297">
        <f t="shared" si="1"/>
        <v>-49.886606409202962</v>
      </c>
      <c r="N27" s="297">
        <f>((K27-J27)/J27)*100</f>
        <v>43.287204040139045</v>
      </c>
      <c r="O27" s="297">
        <f t="shared" si="0"/>
        <v>-28.193919474116679</v>
      </c>
      <c r="P27" s="297"/>
    </row>
    <row r="28" spans="1:24">
      <c r="A28" s="531"/>
      <c r="B28" s="531"/>
      <c r="C28" s="531"/>
      <c r="D28" s="531"/>
      <c r="E28" s="531"/>
      <c r="F28" s="531"/>
      <c r="H28" s="25" t="s">
        <v>86</v>
      </c>
      <c r="I28" s="27">
        <v>33658</v>
      </c>
      <c r="J28" s="304">
        <v>17475</v>
      </c>
      <c r="K28" s="27">
        <v>27151</v>
      </c>
      <c r="L28" s="26"/>
      <c r="M28" s="297">
        <f t="shared" si="1"/>
        <v>-48.080694040049913</v>
      </c>
      <c r="N28" s="297">
        <f>((K28-J28)/J28)*100</f>
        <v>55.370529327610875</v>
      </c>
      <c r="O28" s="297">
        <f t="shared" si="0"/>
        <v>-19.332699506803731</v>
      </c>
      <c r="P28" s="297"/>
    </row>
    <row r="29" spans="1:24">
      <c r="H29" s="25" t="s">
        <v>87</v>
      </c>
      <c r="I29" s="27">
        <v>35515</v>
      </c>
      <c r="J29" s="304">
        <v>17219</v>
      </c>
      <c r="K29" s="27">
        <v>28216</v>
      </c>
      <c r="L29" s="26"/>
      <c r="M29" s="297">
        <f t="shared" si="1"/>
        <v>-51.51626073490074</v>
      </c>
      <c r="N29" s="297">
        <f>((K29-J29)/J29)*100</f>
        <v>63.865497415645514</v>
      </c>
      <c r="O29" s="297">
        <f t="shared" si="0"/>
        <v>-20.551879487540475</v>
      </c>
      <c r="P29" s="297"/>
    </row>
    <row r="30" spans="1:24">
      <c r="H30" s="25" t="s">
        <v>88</v>
      </c>
      <c r="I30" s="27">
        <v>31833</v>
      </c>
      <c r="J30" s="304">
        <v>16755</v>
      </c>
      <c r="K30" s="27">
        <v>33300</v>
      </c>
      <c r="L30" s="26"/>
      <c r="M30" s="297">
        <f t="shared" si="1"/>
        <v>-47.365941004617852</v>
      </c>
      <c r="N30" s="297">
        <f>((K30-J30)/J30)*100</f>
        <v>98.74664279319606</v>
      </c>
      <c r="O30" s="297">
        <f t="shared" si="0"/>
        <v>4.6084252191122426</v>
      </c>
      <c r="P30" s="297"/>
    </row>
    <row r="31" spans="1:24">
      <c r="H31" s="132" t="s">
        <v>89</v>
      </c>
      <c r="I31" s="191">
        <v>28959</v>
      </c>
      <c r="J31" s="130">
        <v>15429</v>
      </c>
      <c r="K31" s="27">
        <v>26037</v>
      </c>
      <c r="L31" s="133"/>
      <c r="M31" s="12">
        <f t="shared" si="1"/>
        <v>-46.721226561690663</v>
      </c>
      <c r="N31" s="297">
        <f>((K31-J31)/J31)*100</f>
        <v>68.753645732062992</v>
      </c>
      <c r="O31" s="297">
        <f t="shared" si="0"/>
        <v>-10.090127421526986</v>
      </c>
      <c r="P31" s="297"/>
    </row>
    <row r="33" spans="1:22" ht="15" customHeight="1">
      <c r="C33" s="34"/>
      <c r="D33" s="34"/>
      <c r="E33" s="34"/>
      <c r="H33" s="511" t="s">
        <v>754</v>
      </c>
      <c r="I33" s="511"/>
      <c r="J33" s="511"/>
      <c r="K33" s="511"/>
      <c r="L33" s="511"/>
      <c r="M33" s="511"/>
      <c r="N33" s="511"/>
      <c r="O33" s="511"/>
      <c r="P33" s="511"/>
      <c r="Q33" s="511"/>
      <c r="R33" s="511"/>
      <c r="S33" s="511"/>
      <c r="T33" s="511"/>
      <c r="U33" s="511"/>
      <c r="V33" s="511"/>
    </row>
    <row r="34" spans="1:22">
      <c r="H34" s="511"/>
      <c r="I34" s="511"/>
      <c r="J34" s="511"/>
      <c r="K34" s="511"/>
      <c r="L34" s="511"/>
      <c r="M34" s="511"/>
      <c r="N34" s="511"/>
      <c r="O34" s="511"/>
      <c r="P34" s="511"/>
      <c r="Q34" s="511"/>
      <c r="R34" s="511"/>
      <c r="S34" s="511"/>
      <c r="T34" s="511"/>
      <c r="U34" s="511"/>
      <c r="V34" s="511"/>
    </row>
    <row r="35" spans="1:22">
      <c r="H35" s="511"/>
      <c r="I35" s="511"/>
      <c r="J35" s="511"/>
      <c r="K35" s="511"/>
      <c r="L35" s="511"/>
      <c r="M35" s="511"/>
      <c r="N35" s="511"/>
      <c r="O35" s="511"/>
      <c r="P35" s="511"/>
      <c r="Q35" s="511"/>
      <c r="R35" s="511"/>
      <c r="S35" s="511"/>
      <c r="T35" s="511"/>
      <c r="U35" s="511"/>
      <c r="V35" s="511"/>
    </row>
    <row r="36" spans="1:22">
      <c r="H36" s="511"/>
      <c r="I36" s="511"/>
      <c r="J36" s="511"/>
      <c r="K36" s="511"/>
      <c r="L36" s="511"/>
      <c r="M36" s="511"/>
      <c r="N36" s="511"/>
      <c r="O36" s="511"/>
      <c r="P36" s="511"/>
      <c r="Q36" s="511"/>
      <c r="R36" s="511"/>
      <c r="S36" s="511"/>
      <c r="T36" s="511"/>
      <c r="U36" s="511"/>
      <c r="V36" s="511"/>
    </row>
    <row r="37" spans="1:22">
      <c r="H37" s="511"/>
      <c r="I37" s="511"/>
      <c r="J37" s="511"/>
      <c r="K37" s="511"/>
      <c r="L37" s="511"/>
      <c r="M37" s="511"/>
      <c r="N37" s="511"/>
      <c r="O37" s="511"/>
      <c r="P37" s="511"/>
      <c r="Q37" s="511"/>
      <c r="R37" s="511"/>
      <c r="S37" s="511"/>
      <c r="T37" s="511"/>
      <c r="U37" s="511"/>
      <c r="V37" s="511"/>
    </row>
    <row r="38" spans="1:22">
      <c r="H38" s="511"/>
      <c r="I38" s="511"/>
      <c r="J38" s="511"/>
      <c r="K38" s="511"/>
      <c r="L38" s="511"/>
      <c r="M38" s="511"/>
      <c r="N38" s="511"/>
      <c r="O38" s="511"/>
      <c r="P38" s="511"/>
      <c r="Q38" s="511"/>
      <c r="R38" s="511"/>
      <c r="S38" s="511"/>
      <c r="T38" s="511"/>
      <c r="U38" s="511"/>
      <c r="V38" s="511"/>
    </row>
    <row r="39" spans="1:22">
      <c r="H39" s="511"/>
      <c r="I39" s="511"/>
      <c r="J39" s="511"/>
      <c r="K39" s="511"/>
      <c r="L39" s="511"/>
      <c r="M39" s="511"/>
      <c r="N39" s="511"/>
      <c r="O39" s="511"/>
      <c r="P39" s="511"/>
      <c r="Q39" s="511"/>
      <c r="R39" s="511"/>
      <c r="S39" s="511"/>
      <c r="T39" s="511"/>
      <c r="U39" s="511"/>
      <c r="V39" s="511"/>
    </row>
    <row r="40" spans="1:22">
      <c r="H40" s="511"/>
      <c r="I40" s="511"/>
      <c r="J40" s="511"/>
      <c r="K40" s="511"/>
      <c r="L40" s="511"/>
      <c r="M40" s="511"/>
      <c r="N40" s="511"/>
      <c r="O40" s="511"/>
      <c r="P40" s="511"/>
      <c r="Q40" s="511"/>
      <c r="R40" s="511"/>
      <c r="S40" s="511"/>
      <c r="T40" s="511"/>
      <c r="U40" s="511"/>
      <c r="V40" s="511"/>
    </row>
    <row r="41" spans="1:22">
      <c r="H41" s="511"/>
      <c r="I41" s="511"/>
      <c r="J41" s="511"/>
      <c r="K41" s="511"/>
      <c r="L41" s="511"/>
      <c r="M41" s="511"/>
      <c r="N41" s="511"/>
      <c r="O41" s="511"/>
      <c r="P41" s="511"/>
      <c r="Q41" s="511"/>
      <c r="R41" s="511"/>
      <c r="S41" s="511"/>
      <c r="T41" s="511"/>
      <c r="U41" s="511"/>
      <c r="V41" s="511"/>
    </row>
    <row r="42" spans="1:22">
      <c r="I42" s="6"/>
      <c r="N42" s="6"/>
      <c r="O42" s="6"/>
      <c r="P42" s="6"/>
    </row>
    <row r="43" spans="1:22">
      <c r="H43" s="6"/>
      <c r="I43" s="6"/>
      <c r="J43" s="6"/>
      <c r="K43" s="6"/>
      <c r="L43" s="6"/>
      <c r="M43" s="6"/>
      <c r="N43" s="6"/>
      <c r="O43" s="6"/>
      <c r="P43" s="6"/>
      <c r="Q43" s="6"/>
    </row>
    <row r="44" spans="1:22">
      <c r="Q44" s="6"/>
    </row>
    <row r="46" spans="1:22">
      <c r="A46" s="256" t="s">
        <v>482</v>
      </c>
    </row>
    <row r="48" spans="1:22">
      <c r="A48" s="34" t="s">
        <v>102</v>
      </c>
      <c r="B48" s="34" t="s">
        <v>494</v>
      </c>
    </row>
    <row r="49" spans="1:9">
      <c r="A49" s="34" t="s">
        <v>104</v>
      </c>
      <c r="B49" s="34" t="s">
        <v>46</v>
      </c>
    </row>
    <row r="55" spans="1:9">
      <c r="I55" s="395"/>
    </row>
    <row r="56" spans="1:9">
      <c r="I56" s="395"/>
    </row>
    <row r="57" spans="1:9">
      <c r="I57" s="395"/>
    </row>
  </sheetData>
  <sheetProtection password="CCE3" sheet="1" objects="1" scenarios="1"/>
  <mergeCells count="4">
    <mergeCell ref="A1:F1"/>
    <mergeCell ref="H33:V41"/>
    <mergeCell ref="A15:F28"/>
    <mergeCell ref="H18:X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M52" sqref="M52"/>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21" t="s">
        <v>735</v>
      </c>
      <c r="B1" s="521"/>
      <c r="C1" s="521"/>
      <c r="D1" s="521"/>
      <c r="E1" s="521"/>
      <c r="F1" s="521"/>
      <c r="G1" s="521"/>
      <c r="H1" s="521"/>
    </row>
    <row r="2" spans="1:24" ht="30.75" customHeight="1">
      <c r="A2" s="56" t="s">
        <v>93</v>
      </c>
      <c r="B2" s="55" t="s">
        <v>106</v>
      </c>
      <c r="C2" s="56" t="s">
        <v>110</v>
      </c>
      <c r="D2" s="55" t="s">
        <v>108</v>
      </c>
      <c r="E2" s="56" t="s">
        <v>107</v>
      </c>
      <c r="F2" s="55" t="s">
        <v>109</v>
      </c>
      <c r="G2" s="56" t="s">
        <v>137</v>
      </c>
      <c r="H2" s="57" t="s">
        <v>138</v>
      </c>
    </row>
    <row r="3" spans="1:24">
      <c r="A3" s="184" t="s">
        <v>728</v>
      </c>
      <c r="B3" s="130">
        <v>614</v>
      </c>
      <c r="C3" s="130">
        <v>1110</v>
      </c>
      <c r="D3" s="130">
        <v>1475</v>
      </c>
      <c r="E3" s="130">
        <v>3717</v>
      </c>
      <c r="F3" s="130">
        <v>5574</v>
      </c>
      <c r="G3" s="130">
        <v>11226</v>
      </c>
      <c r="H3" s="133">
        <v>23716</v>
      </c>
      <c r="N3" s="6"/>
      <c r="O3" s="6"/>
      <c r="P3" s="6"/>
      <c r="Q3" s="6"/>
      <c r="R3" s="6"/>
      <c r="S3" s="6"/>
      <c r="T3" s="6"/>
      <c r="U3" s="6"/>
      <c r="V3" s="6"/>
      <c r="W3" s="6"/>
    </row>
    <row r="4" spans="1:24">
      <c r="A4" s="58"/>
      <c r="C4" s="6"/>
      <c r="D4" s="6"/>
      <c r="E4" s="6"/>
      <c r="F4" s="6"/>
      <c r="G4" s="6"/>
      <c r="J4" s="340"/>
      <c r="K4" s="340"/>
      <c r="L4" s="340"/>
      <c r="M4" s="340"/>
      <c r="N4" s="340"/>
      <c r="O4" s="6"/>
      <c r="P4" s="6"/>
      <c r="Q4" s="6"/>
      <c r="R4" s="6"/>
      <c r="S4" s="6"/>
      <c r="T4" s="6"/>
      <c r="U4" s="6"/>
      <c r="V4" s="6"/>
      <c r="W4" s="6"/>
    </row>
    <row r="5" spans="1:24">
      <c r="I5" s="6"/>
      <c r="J5" s="130"/>
      <c r="K5" s="130"/>
      <c r="L5" s="130"/>
      <c r="M5" s="130"/>
      <c r="N5" s="130"/>
      <c r="O5" s="130"/>
      <c r="P5" s="130"/>
      <c r="Q5" s="6"/>
      <c r="R5" s="6"/>
      <c r="S5" s="6"/>
      <c r="T5" s="6"/>
      <c r="U5" s="6"/>
      <c r="V5" s="6"/>
      <c r="W5" s="6"/>
    </row>
    <row r="6" spans="1:24">
      <c r="H6" s="6"/>
      <c r="I6" s="371"/>
      <c r="J6" s="6"/>
      <c r="K6" s="6"/>
      <c r="L6" s="6"/>
      <c r="M6" s="6"/>
      <c r="N6" s="6"/>
      <c r="O6" s="6"/>
      <c r="P6" s="6"/>
      <c r="Q6" s="59"/>
      <c r="R6" s="6"/>
      <c r="S6" s="6"/>
      <c r="T6" s="6"/>
      <c r="X6" s="6"/>
    </row>
    <row r="7" spans="1:24">
      <c r="I7" s="6"/>
      <c r="J7" s="6"/>
      <c r="K7" s="6"/>
      <c r="L7" s="6"/>
      <c r="M7" s="6"/>
      <c r="N7" s="6"/>
      <c r="O7" s="6"/>
      <c r="P7" s="6"/>
      <c r="Q7" s="6"/>
      <c r="R7" s="6"/>
      <c r="S7" s="6"/>
      <c r="T7" s="6"/>
      <c r="U7" s="467"/>
    </row>
    <row r="8" spans="1:24">
      <c r="I8" s="130"/>
      <c r="J8" s="130"/>
      <c r="K8" s="130"/>
      <c r="L8" s="130"/>
      <c r="M8" s="130"/>
      <c r="N8" s="130"/>
      <c r="O8" s="130"/>
      <c r="P8" s="467"/>
      <c r="Q8" s="467"/>
      <c r="R8" s="467"/>
      <c r="S8" s="467"/>
      <c r="T8" s="467"/>
      <c r="U8" s="467"/>
    </row>
    <row r="9" spans="1:24">
      <c r="I9" s="6"/>
      <c r="J9" s="130"/>
      <c r="K9" s="130"/>
      <c r="L9" s="130"/>
      <c r="M9" s="130"/>
      <c r="N9" s="130"/>
      <c r="O9" s="130"/>
      <c r="P9" s="6"/>
      <c r="Q9" s="467"/>
      <c r="R9" s="467"/>
      <c r="S9" s="467"/>
      <c r="T9" s="467"/>
      <c r="U9" s="467"/>
    </row>
    <row r="10" spans="1:24">
      <c r="C10" s="6"/>
      <c r="D10" s="6"/>
      <c r="E10" s="6"/>
      <c r="F10" s="6"/>
      <c r="G10" s="6"/>
      <c r="H10" s="6"/>
      <c r="I10" s="130"/>
      <c r="J10" s="130"/>
      <c r="K10" s="130"/>
      <c r="L10" s="130"/>
      <c r="M10" s="130"/>
      <c r="N10" s="130"/>
      <c r="O10" s="130"/>
      <c r="P10" s="6"/>
    </row>
    <row r="11" spans="1:24">
      <c r="H11" s="130"/>
      <c r="I11" s="130"/>
      <c r="J11" s="130"/>
      <c r="K11" s="130"/>
      <c r="L11" s="130"/>
      <c r="M11" s="130"/>
      <c r="N11" s="130"/>
      <c r="O11" s="130"/>
      <c r="P11" s="130"/>
    </row>
    <row r="12" spans="1:24">
      <c r="G12" s="6"/>
      <c r="H12" s="6"/>
      <c r="I12" s="6"/>
      <c r="J12" s="6"/>
      <c r="K12" s="6"/>
      <c r="L12" s="6"/>
      <c r="M12" s="6"/>
      <c r="N12" s="6"/>
      <c r="O12" s="6"/>
      <c r="P12" s="6"/>
    </row>
    <row r="13" spans="1:24">
      <c r="G13" s="6"/>
      <c r="H13" s="6"/>
      <c r="I13" s="130"/>
      <c r="J13" s="130"/>
      <c r="K13" s="129"/>
      <c r="L13" s="129"/>
      <c r="M13" s="129"/>
      <c r="N13" s="129"/>
      <c r="O13" s="129"/>
      <c r="P13" s="129"/>
    </row>
    <row r="14" spans="1:24">
      <c r="J14" s="6"/>
    </row>
    <row r="15" spans="1:24">
      <c r="J15" s="6"/>
    </row>
    <row r="16" spans="1:24">
      <c r="K16" s="6"/>
      <c r="L16" s="467"/>
      <c r="M16" s="467"/>
      <c r="N16" s="467"/>
      <c r="O16" s="467"/>
      <c r="P16" s="467"/>
      <c r="Q16" s="467"/>
    </row>
    <row r="17" spans="1:17">
      <c r="K17" s="130"/>
      <c r="L17" s="130"/>
      <c r="M17" s="130"/>
      <c r="N17" s="130"/>
      <c r="O17" s="130"/>
      <c r="P17" s="130"/>
      <c r="Q17" s="6"/>
    </row>
    <row r="24" spans="1:17">
      <c r="A24" s="34" t="s">
        <v>102</v>
      </c>
      <c r="B24" s="34" t="s">
        <v>103</v>
      </c>
    </row>
    <row r="25" spans="1:17">
      <c r="A25" s="34" t="s">
        <v>104</v>
      </c>
      <c r="B25" s="34" t="s">
        <v>46</v>
      </c>
    </row>
    <row r="27" spans="1:17">
      <c r="F27" s="6"/>
      <c r="G27" s="6"/>
      <c r="H27" s="6"/>
      <c r="J27" s="6"/>
      <c r="K27" s="6"/>
    </row>
    <row r="28" spans="1:17">
      <c r="F28" s="6"/>
      <c r="G28" s="6"/>
      <c r="H28" s="6"/>
      <c r="J28" s="6"/>
      <c r="K28" s="6"/>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80" zoomScaleNormal="80" workbookViewId="0">
      <selection sqref="A1:H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21" t="s">
        <v>736</v>
      </c>
      <c r="B1" s="521"/>
      <c r="C1" s="521"/>
      <c r="D1" s="521"/>
      <c r="E1" s="521"/>
      <c r="F1" s="521"/>
      <c r="G1" s="521"/>
      <c r="H1" s="521"/>
    </row>
    <row r="2" spans="1:17" ht="38.25">
      <c r="A2" s="56" t="s">
        <v>93</v>
      </c>
      <c r="B2" s="55" t="s">
        <v>172</v>
      </c>
      <c r="C2" s="55" t="s">
        <v>171</v>
      </c>
      <c r="D2" s="55" t="s">
        <v>170</v>
      </c>
      <c r="E2" s="56" t="s">
        <v>169</v>
      </c>
      <c r="F2" s="55" t="s">
        <v>168</v>
      </c>
      <c r="G2" s="56" t="s">
        <v>174</v>
      </c>
      <c r="H2" s="57" t="s">
        <v>138</v>
      </c>
    </row>
    <row r="3" spans="1:17">
      <c r="A3" s="184" t="s">
        <v>728</v>
      </c>
      <c r="B3" s="469">
        <v>717</v>
      </c>
      <c r="C3" s="469">
        <v>6259</v>
      </c>
      <c r="D3" s="469">
        <v>13302</v>
      </c>
      <c r="E3" s="469">
        <v>2465</v>
      </c>
      <c r="F3" s="469">
        <v>950</v>
      </c>
      <c r="G3" s="470">
        <v>23</v>
      </c>
      <c r="H3" s="471">
        <v>23716</v>
      </c>
    </row>
    <row r="4" spans="1:17">
      <c r="A4" s="468"/>
      <c r="B4" s="468"/>
      <c r="C4" s="468"/>
      <c r="D4" s="468"/>
      <c r="E4" s="468"/>
      <c r="F4" s="468"/>
      <c r="G4" s="468"/>
      <c r="H4" s="468"/>
    </row>
    <row r="7" spans="1:17">
      <c r="J7" s="130"/>
      <c r="K7" s="130"/>
      <c r="L7" s="130"/>
      <c r="M7" s="130"/>
      <c r="N7" s="130"/>
      <c r="O7" s="130"/>
      <c r="P7" s="130"/>
      <c r="Q7" s="129"/>
    </row>
    <row r="8" spans="1:17">
      <c r="J8" s="6"/>
      <c r="K8" s="6"/>
      <c r="L8" s="6"/>
      <c r="O8" s="6"/>
    </row>
    <row r="27" spans="1:2">
      <c r="A27" s="34" t="s">
        <v>102</v>
      </c>
      <c r="B27" s="34" t="s">
        <v>103</v>
      </c>
    </row>
    <row r="28" spans="1:2">
      <c r="A28" s="34" t="s">
        <v>104</v>
      </c>
      <c r="B28" s="34" t="s">
        <v>46</v>
      </c>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I16" sqref="I16"/>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21" t="s">
        <v>737</v>
      </c>
      <c r="B1" s="521"/>
      <c r="C1" s="521"/>
      <c r="D1" s="521"/>
      <c r="E1" s="521"/>
      <c r="F1" s="521"/>
      <c r="G1" s="521"/>
      <c r="H1" s="521"/>
      <c r="I1" s="521"/>
      <c r="J1" s="521"/>
      <c r="K1" s="521"/>
      <c r="L1" s="521"/>
    </row>
    <row r="2" spans="1:16" ht="96.75" customHeight="1">
      <c r="A2" s="56" t="s">
        <v>93</v>
      </c>
      <c r="B2" s="55" t="s">
        <v>543</v>
      </c>
      <c r="C2" s="56" t="s">
        <v>145</v>
      </c>
      <c r="D2" s="55" t="s">
        <v>146</v>
      </c>
      <c r="E2" s="56" t="s">
        <v>147</v>
      </c>
      <c r="F2" s="55" t="s">
        <v>148</v>
      </c>
      <c r="G2" s="56" t="s">
        <v>149</v>
      </c>
      <c r="H2" s="55" t="s">
        <v>150</v>
      </c>
      <c r="I2" s="56" t="s">
        <v>151</v>
      </c>
      <c r="J2" s="55" t="s">
        <v>152</v>
      </c>
      <c r="K2" s="56" t="s">
        <v>153</v>
      </c>
      <c r="L2" s="57" t="s">
        <v>138</v>
      </c>
    </row>
    <row r="3" spans="1:16">
      <c r="A3" s="184" t="s">
        <v>728</v>
      </c>
      <c r="B3" s="393">
        <v>2</v>
      </c>
      <c r="C3" s="130">
        <v>50</v>
      </c>
      <c r="D3" s="130">
        <v>1859</v>
      </c>
      <c r="E3" s="130">
        <v>2066</v>
      </c>
      <c r="F3" s="130">
        <v>2118</v>
      </c>
      <c r="G3" s="130">
        <v>7719</v>
      </c>
      <c r="H3" s="130">
        <v>82</v>
      </c>
      <c r="I3" s="130">
        <v>2058</v>
      </c>
      <c r="J3" s="130">
        <v>944</v>
      </c>
      <c r="K3" s="130">
        <v>6818</v>
      </c>
      <c r="L3" s="133">
        <v>23716</v>
      </c>
    </row>
    <row r="4" spans="1:16">
      <c r="A4" s="58"/>
    </row>
    <row r="8" spans="1:16">
      <c r="G8" s="130"/>
      <c r="H8" s="130"/>
      <c r="I8" s="130"/>
      <c r="J8" s="130"/>
      <c r="K8" s="130"/>
      <c r="L8" s="130"/>
      <c r="M8" s="130"/>
      <c r="N8" s="130"/>
      <c r="O8" s="130"/>
      <c r="P8" s="130"/>
    </row>
    <row r="35" spans="1:2">
      <c r="A35" s="34" t="s">
        <v>102</v>
      </c>
      <c r="B35" s="34" t="s">
        <v>103</v>
      </c>
    </row>
    <row r="36" spans="1:2">
      <c r="A36" s="34" t="s">
        <v>104</v>
      </c>
      <c r="B36" s="34" t="s">
        <v>46</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showGridLines="0" zoomScale="80" zoomScaleNormal="80" workbookViewId="0">
      <selection activeCell="AB32" sqref="AB32"/>
    </sheetView>
  </sheetViews>
  <sheetFormatPr baseColWidth="10" defaultRowHeight="15"/>
  <cols>
    <col min="1" max="1" width="25.7109375" style="259" customWidth="1"/>
    <col min="2" max="2" width="11.42578125" style="259"/>
    <col min="3" max="3" width="11.42578125" style="432"/>
    <col min="4" max="4" width="11.42578125" style="259"/>
    <col min="5" max="5" width="11.42578125" style="432"/>
    <col min="6" max="6" width="11.42578125" style="259"/>
    <col min="7" max="7" width="11.42578125" style="432"/>
    <col min="8" max="8" width="11.42578125" style="259"/>
    <col min="9" max="9" width="11.42578125" style="432"/>
    <col min="10" max="10" width="11.42578125" style="259"/>
    <col min="11" max="11" width="11.42578125" style="432"/>
    <col min="12" max="12" width="11.42578125" style="259"/>
    <col min="13" max="13" width="11.42578125" style="432"/>
    <col min="14" max="14" width="11.42578125" style="259"/>
    <col min="15" max="15" width="11.42578125" style="432"/>
    <col min="16" max="16" width="11.42578125" style="259"/>
    <col min="17" max="17" width="11.42578125" style="432"/>
    <col min="18" max="19" width="11.42578125" style="259"/>
    <col min="20" max="21" width="11.42578125" style="480"/>
    <col min="22" max="16384" width="11.42578125" style="259"/>
  </cols>
  <sheetData>
    <row r="1" spans="1:21" ht="28.5" customHeight="1">
      <c r="A1" s="503" t="s">
        <v>496</v>
      </c>
      <c r="B1" s="503"/>
      <c r="C1" s="503"/>
      <c r="D1" s="503"/>
      <c r="E1" s="503"/>
      <c r="F1" s="503"/>
      <c r="G1" s="503"/>
      <c r="H1" s="503"/>
      <c r="I1" s="503"/>
      <c r="J1" s="503"/>
      <c r="K1" s="503"/>
      <c r="L1" s="503"/>
      <c r="M1" s="503"/>
      <c r="N1" s="503"/>
      <c r="O1" s="503"/>
      <c r="P1" s="503"/>
      <c r="Q1" s="503"/>
      <c r="R1" s="503"/>
      <c r="S1" s="503"/>
      <c r="T1" s="475"/>
      <c r="U1" s="475"/>
    </row>
    <row r="2" spans="1:21" ht="15.75">
      <c r="A2" s="502" t="s">
        <v>42</v>
      </c>
      <c r="B2" s="504">
        <v>2012</v>
      </c>
      <c r="C2" s="504"/>
      <c r="D2" s="504">
        <v>2013</v>
      </c>
      <c r="E2" s="504"/>
      <c r="F2" s="504">
        <v>2014</v>
      </c>
      <c r="G2" s="504"/>
      <c r="H2" s="504">
        <v>2015</v>
      </c>
      <c r="I2" s="504"/>
      <c r="J2" s="504">
        <v>2016</v>
      </c>
      <c r="K2" s="504"/>
      <c r="L2" s="504">
        <v>2017</v>
      </c>
      <c r="M2" s="504"/>
      <c r="N2" s="504">
        <v>2018</v>
      </c>
      <c r="O2" s="504"/>
      <c r="P2" s="504">
        <v>2019</v>
      </c>
      <c r="Q2" s="504"/>
      <c r="R2" s="504">
        <v>2020</v>
      </c>
      <c r="S2" s="504"/>
      <c r="T2" s="504">
        <v>2021</v>
      </c>
      <c r="U2" s="504"/>
    </row>
    <row r="3" spans="1:21" s="432" customFormat="1" ht="38.25">
      <c r="A3" s="502"/>
      <c r="B3" s="433" t="s">
        <v>37</v>
      </c>
      <c r="C3" s="434" t="s">
        <v>691</v>
      </c>
      <c r="D3" s="433" t="s">
        <v>37</v>
      </c>
      <c r="E3" s="434" t="s">
        <v>691</v>
      </c>
      <c r="F3" s="433" t="s">
        <v>37</v>
      </c>
      <c r="G3" s="434" t="s">
        <v>691</v>
      </c>
      <c r="H3" s="433" t="s">
        <v>37</v>
      </c>
      <c r="I3" s="434" t="s">
        <v>691</v>
      </c>
      <c r="J3" s="433" t="s">
        <v>37</v>
      </c>
      <c r="K3" s="434" t="s">
        <v>691</v>
      </c>
      <c r="L3" s="433" t="s">
        <v>37</v>
      </c>
      <c r="M3" s="434" t="s">
        <v>691</v>
      </c>
      <c r="N3" s="433" t="s">
        <v>37</v>
      </c>
      <c r="O3" s="434" t="s">
        <v>691</v>
      </c>
      <c r="P3" s="433" t="s">
        <v>37</v>
      </c>
      <c r="Q3" s="434" t="s">
        <v>691</v>
      </c>
      <c r="R3" s="433" t="s">
        <v>37</v>
      </c>
      <c r="S3" s="434" t="s">
        <v>691</v>
      </c>
      <c r="T3" s="433" t="s">
        <v>37</v>
      </c>
      <c r="U3" s="434" t="s">
        <v>691</v>
      </c>
    </row>
    <row r="4" spans="1:21">
      <c r="A4" s="3" t="s">
        <v>1</v>
      </c>
      <c r="B4" s="6">
        <v>46894</v>
      </c>
      <c r="C4" s="435">
        <f>(B4*100)/$B$35</f>
        <v>5.2180976543374724</v>
      </c>
      <c r="D4" s="6">
        <v>49387</v>
      </c>
      <c r="E4" s="435">
        <f>(D4*100)/$D$35</f>
        <v>5.502227094571861</v>
      </c>
      <c r="F4" s="6">
        <v>46667</v>
      </c>
      <c r="G4" s="435">
        <f>(F4*100)/$F$35</f>
        <v>5.2438602326459431</v>
      </c>
      <c r="H4" s="6">
        <v>45405</v>
      </c>
      <c r="I4" s="435">
        <f>(H4*100)/$H$35</f>
        <v>5.1121164083117909</v>
      </c>
      <c r="J4" s="6">
        <v>47316</v>
      </c>
      <c r="K4" s="435">
        <f>(J4*100)/$J$35</f>
        <v>5.3097762231641177</v>
      </c>
      <c r="L4" s="6">
        <v>46833</v>
      </c>
      <c r="M4" s="435">
        <f>(L4*100)/$L$35</f>
        <v>5.2348664708328307</v>
      </c>
      <c r="N4" s="6">
        <v>47280</v>
      </c>
      <c r="O4" s="435">
        <f>(N4*100)/$N$35</f>
        <v>5.2259666877783344</v>
      </c>
      <c r="P4" s="6">
        <v>47869</v>
      </c>
      <c r="Q4" s="435">
        <f>(P4*100)/$P$35</f>
        <v>5.2153913368437452</v>
      </c>
      <c r="R4" s="6">
        <v>49030</v>
      </c>
      <c r="S4" s="435">
        <f>(R4*100)/$R$35</f>
        <v>5.2799686410999733</v>
      </c>
      <c r="T4" s="6">
        <v>48733</v>
      </c>
      <c r="U4" s="435">
        <f>(T4*100)/$T$35</f>
        <v>5.2514404742277154</v>
      </c>
    </row>
    <row r="5" spans="1:21">
      <c r="A5" s="3" t="s">
        <v>2</v>
      </c>
      <c r="B5" s="6">
        <v>5507</v>
      </c>
      <c r="C5" s="435">
        <f t="shared" ref="C5:C35" si="0">(B5*100)/$B$35</f>
        <v>0.6127876441002359</v>
      </c>
      <c r="D5" s="6">
        <v>5497</v>
      </c>
      <c r="E5" s="435">
        <f t="shared" ref="E5:E35" si="1">(D5*100)/$D$35</f>
        <v>0.61242315465327957</v>
      </c>
      <c r="F5" s="6">
        <v>5464</v>
      </c>
      <c r="G5" s="435">
        <f t="shared" ref="G5:G35" si="2">(F5*100)/$F$35</f>
        <v>0.61397673540569209</v>
      </c>
      <c r="H5" s="6">
        <v>5499</v>
      </c>
      <c r="I5" s="435">
        <f t="shared" ref="I5:I35" si="3">(H5*100)/$H$35</f>
        <v>0.61912846887581852</v>
      </c>
      <c r="J5" s="6">
        <v>5458</v>
      </c>
      <c r="K5" s="435">
        <f t="shared" ref="K5:K35" si="4">(J5*100)/$J$35</f>
        <v>0.6124938419568382</v>
      </c>
      <c r="L5" s="6">
        <v>5531</v>
      </c>
      <c r="M5" s="435">
        <f t="shared" ref="M5:M35" si="5">(L5*100)/$L$35</f>
        <v>0.61824026755015449</v>
      </c>
      <c r="N5" s="6">
        <v>5562</v>
      </c>
      <c r="O5" s="435">
        <f t="shared" ref="O5:O35" si="6">(N5*100)/$N$35</f>
        <v>0.61478059893026848</v>
      </c>
      <c r="P5" s="6">
        <v>5551</v>
      </c>
      <c r="Q5" s="435">
        <f t="shared" ref="Q5:Q35" si="7">(P5*100)/$P$35</f>
        <v>0.60478884686999168</v>
      </c>
      <c r="R5" s="6">
        <v>5593</v>
      </c>
      <c r="S5" s="435">
        <f t="shared" ref="S5:S35" si="8">(R5*100)/$R$35</f>
        <v>0.60230195002390685</v>
      </c>
      <c r="T5" s="6">
        <v>5604</v>
      </c>
      <c r="U5" s="435">
        <f t="shared" ref="U5:U35" si="9">(T5*100)/$T$35</f>
        <v>0.60388386550329587</v>
      </c>
    </row>
    <row r="6" spans="1:21">
      <c r="A6" s="3" t="s">
        <v>3</v>
      </c>
      <c r="B6" s="6">
        <v>8090</v>
      </c>
      <c r="C6" s="435">
        <f t="shared" si="0"/>
        <v>0.9002091957092625</v>
      </c>
      <c r="D6" s="6">
        <v>7392</v>
      </c>
      <c r="E6" s="435">
        <f t="shared" si="1"/>
        <v>0.82354592672312943</v>
      </c>
      <c r="F6" s="6">
        <v>7670</v>
      </c>
      <c r="G6" s="435">
        <f t="shared" si="2"/>
        <v>0.86185972923895648</v>
      </c>
      <c r="H6" s="6">
        <v>7327</v>
      </c>
      <c r="I6" s="435">
        <f t="shared" si="3"/>
        <v>0.8249416787512498</v>
      </c>
      <c r="J6" s="6">
        <v>7423</v>
      </c>
      <c r="K6" s="435">
        <f t="shared" si="4"/>
        <v>0.83300509139714352</v>
      </c>
      <c r="L6" s="6">
        <v>7594</v>
      </c>
      <c r="M6" s="435">
        <f t="shared" si="5"/>
        <v>0.84883684537622006</v>
      </c>
      <c r="N6" s="6">
        <v>7831</v>
      </c>
      <c r="O6" s="435">
        <f t="shared" si="6"/>
        <v>0.86557836573587421</v>
      </c>
      <c r="P6" s="6">
        <v>7988</v>
      </c>
      <c r="Q6" s="435">
        <f t="shared" si="7"/>
        <v>0.87030324424382877</v>
      </c>
      <c r="R6" s="6">
        <v>8111</v>
      </c>
      <c r="S6" s="435">
        <f t="shared" si="8"/>
        <v>0.87346166934452141</v>
      </c>
      <c r="T6" s="6">
        <v>8234</v>
      </c>
      <c r="U6" s="435">
        <f t="shared" si="9"/>
        <v>0.88729117568774762</v>
      </c>
    </row>
    <row r="7" spans="1:21">
      <c r="A7" s="3" t="s">
        <v>4</v>
      </c>
      <c r="B7" s="6">
        <v>77718</v>
      </c>
      <c r="C7" s="435">
        <f t="shared" si="0"/>
        <v>8.6480170917345447</v>
      </c>
      <c r="D7" s="6">
        <v>80987</v>
      </c>
      <c r="E7" s="435">
        <f t="shared" si="1"/>
        <v>9.0227968029661909</v>
      </c>
      <c r="F7" s="6">
        <v>79890</v>
      </c>
      <c r="G7" s="435">
        <f t="shared" si="2"/>
        <v>8.977050035058701</v>
      </c>
      <c r="H7" s="6">
        <v>79928</v>
      </c>
      <c r="I7" s="435">
        <f t="shared" si="3"/>
        <v>8.9990362357349376</v>
      </c>
      <c r="J7" s="6">
        <v>79172</v>
      </c>
      <c r="K7" s="435">
        <f t="shared" si="4"/>
        <v>8.8846395118004384</v>
      </c>
      <c r="L7" s="6">
        <v>78930</v>
      </c>
      <c r="M7" s="435">
        <f t="shared" si="5"/>
        <v>8.8225825922498089</v>
      </c>
      <c r="N7" s="6">
        <v>79448</v>
      </c>
      <c r="O7" s="435">
        <f t="shared" si="6"/>
        <v>8.7815694037777732</v>
      </c>
      <c r="P7" s="6">
        <v>81216</v>
      </c>
      <c r="Q7" s="435">
        <f t="shared" si="7"/>
        <v>8.8485914226973961</v>
      </c>
      <c r="R7" s="6">
        <v>82777</v>
      </c>
      <c r="S7" s="435">
        <f t="shared" si="8"/>
        <v>8.9141334734720079</v>
      </c>
      <c r="T7" s="6">
        <v>82563</v>
      </c>
      <c r="U7" s="435">
        <f t="shared" si="9"/>
        <v>8.8969421105547131</v>
      </c>
    </row>
    <row r="8" spans="1:21">
      <c r="A8" s="3" t="s">
        <v>5</v>
      </c>
      <c r="B8" s="6">
        <v>4916</v>
      </c>
      <c r="C8" s="435">
        <f t="shared" si="0"/>
        <v>0.54702452485868158</v>
      </c>
      <c r="D8" s="6">
        <v>4961</v>
      </c>
      <c r="E8" s="435">
        <f t="shared" si="1"/>
        <v>0.5527071621311479</v>
      </c>
      <c r="F8" s="6">
        <v>4884</v>
      </c>
      <c r="G8" s="435">
        <f t="shared" si="2"/>
        <v>0.54880350946584922</v>
      </c>
      <c r="H8" s="6">
        <v>4859</v>
      </c>
      <c r="I8" s="435">
        <f t="shared" si="3"/>
        <v>0.54707132756275723</v>
      </c>
      <c r="J8" s="6">
        <v>4832</v>
      </c>
      <c r="K8" s="435">
        <f t="shared" si="4"/>
        <v>0.5422444566389597</v>
      </c>
      <c r="L8" s="6">
        <v>4797</v>
      </c>
      <c r="M8" s="435">
        <f t="shared" si="5"/>
        <v>0.53619572653011949</v>
      </c>
      <c r="N8" s="6">
        <v>4755</v>
      </c>
      <c r="O8" s="435">
        <f t="shared" si="6"/>
        <v>0.52558104061730071</v>
      </c>
      <c r="P8" s="6">
        <v>4778</v>
      </c>
      <c r="Q8" s="435">
        <f t="shared" si="7"/>
        <v>0.52056946682486405</v>
      </c>
      <c r="R8" s="6">
        <v>4786</v>
      </c>
      <c r="S8" s="435">
        <f t="shared" si="8"/>
        <v>0.5153973060637258</v>
      </c>
      <c r="T8" s="6">
        <v>4766</v>
      </c>
      <c r="U8" s="435">
        <f t="shared" si="9"/>
        <v>0.51358146020497997</v>
      </c>
    </row>
    <row r="9" spans="1:21">
      <c r="A9" s="3" t="s">
        <v>6</v>
      </c>
      <c r="B9" s="6">
        <v>26290</v>
      </c>
      <c r="C9" s="435">
        <f t="shared" si="0"/>
        <v>2.9254017002715091</v>
      </c>
      <c r="D9" s="6">
        <v>26134</v>
      </c>
      <c r="E9" s="435">
        <f t="shared" si="1"/>
        <v>2.9116002771891591</v>
      </c>
      <c r="F9" s="6">
        <v>26543</v>
      </c>
      <c r="G9" s="435">
        <f t="shared" si="2"/>
        <v>2.9825740277952573</v>
      </c>
      <c r="H9" s="6">
        <v>26490</v>
      </c>
      <c r="I9" s="435">
        <f t="shared" si="3"/>
        <v>2.982490114660926</v>
      </c>
      <c r="J9" s="6">
        <v>26746</v>
      </c>
      <c r="K9" s="435">
        <f t="shared" si="4"/>
        <v>3.0014218206261623</v>
      </c>
      <c r="L9" s="6">
        <v>27149</v>
      </c>
      <c r="M9" s="435">
        <f t="shared" si="5"/>
        <v>3.0346420220067154</v>
      </c>
      <c r="N9" s="6">
        <v>27641</v>
      </c>
      <c r="O9" s="435">
        <f t="shared" si="6"/>
        <v>3.0552230375820839</v>
      </c>
      <c r="P9" s="6">
        <v>27985</v>
      </c>
      <c r="Q9" s="435">
        <f t="shared" si="7"/>
        <v>3.0490030408316908</v>
      </c>
      <c r="R9" s="6">
        <v>28383</v>
      </c>
      <c r="S9" s="435">
        <f t="shared" si="8"/>
        <v>3.0565235557891199</v>
      </c>
      <c r="T9" s="6">
        <v>28463</v>
      </c>
      <c r="U9" s="435">
        <f t="shared" si="9"/>
        <v>3.0671567565703621</v>
      </c>
    </row>
    <row r="10" spans="1:21">
      <c r="A10" s="3" t="s">
        <v>7</v>
      </c>
      <c r="B10" s="6">
        <v>2963</v>
      </c>
      <c r="C10" s="435">
        <f t="shared" si="0"/>
        <v>0.32970579071527129</v>
      </c>
      <c r="D10" s="6">
        <v>2873</v>
      </c>
      <c r="E10" s="435">
        <f t="shared" si="1"/>
        <v>0.32008217633597824</v>
      </c>
      <c r="F10" s="6">
        <v>2846</v>
      </c>
      <c r="G10" s="435">
        <f t="shared" si="2"/>
        <v>0.31979827762895308</v>
      </c>
      <c r="H10" s="6">
        <v>2820</v>
      </c>
      <c r="I10" s="435">
        <f t="shared" si="3"/>
        <v>0.31750177891067616</v>
      </c>
      <c r="J10" s="6">
        <v>2783</v>
      </c>
      <c r="K10" s="435">
        <f t="shared" si="4"/>
        <v>0.31230677210807634</v>
      </c>
      <c r="L10" s="6">
        <v>2743</v>
      </c>
      <c r="M10" s="435">
        <f t="shared" si="5"/>
        <v>0.30660514443863202</v>
      </c>
      <c r="N10" s="6">
        <v>2768</v>
      </c>
      <c r="O10" s="435">
        <f t="shared" si="6"/>
        <v>0.3059533796905759</v>
      </c>
      <c r="P10" s="6">
        <v>2786</v>
      </c>
      <c r="Q10" s="435">
        <f t="shared" si="7"/>
        <v>0.30353841242655316</v>
      </c>
      <c r="R10" s="6">
        <v>2818</v>
      </c>
      <c r="S10" s="435">
        <f t="shared" si="8"/>
        <v>0.30346627841361873</v>
      </c>
      <c r="T10" s="6">
        <v>2807</v>
      </c>
      <c r="U10" s="435">
        <f t="shared" si="9"/>
        <v>0.30248072991929897</v>
      </c>
    </row>
    <row r="11" spans="1:21">
      <c r="A11" s="3" t="s">
        <v>8</v>
      </c>
      <c r="B11" s="6">
        <v>5090</v>
      </c>
      <c r="C11" s="435">
        <f t="shared" si="0"/>
        <v>0.56638625539680421</v>
      </c>
      <c r="D11" s="6">
        <v>5086</v>
      </c>
      <c r="E11" s="435">
        <f t="shared" si="1"/>
        <v>0.56663346635739131</v>
      </c>
      <c r="F11" s="6">
        <v>5169</v>
      </c>
      <c r="G11" s="435">
        <f t="shared" si="2"/>
        <v>0.58082828428111688</v>
      </c>
      <c r="H11" s="6">
        <v>4966</v>
      </c>
      <c r="I11" s="435">
        <f t="shared" si="3"/>
        <v>0.55911838087603472</v>
      </c>
      <c r="J11" s="6">
        <v>4916</v>
      </c>
      <c r="K11" s="435">
        <f t="shared" si="4"/>
        <v>0.55167089172953765</v>
      </c>
      <c r="L11" s="6">
        <v>4827</v>
      </c>
      <c r="M11" s="435">
        <f t="shared" si="5"/>
        <v>0.53954904564537975</v>
      </c>
      <c r="N11" s="6">
        <v>4819</v>
      </c>
      <c r="O11" s="435">
        <f t="shared" si="6"/>
        <v>0.53265510719974185</v>
      </c>
      <c r="P11" s="6">
        <v>4871</v>
      </c>
      <c r="Q11" s="435">
        <f t="shared" si="7"/>
        <v>0.53070194075008637</v>
      </c>
      <c r="R11" s="6">
        <v>4869</v>
      </c>
      <c r="S11" s="435">
        <f t="shared" si="8"/>
        <v>0.52433545407945692</v>
      </c>
      <c r="T11" s="6">
        <v>4895</v>
      </c>
      <c r="U11" s="435">
        <f t="shared" si="9"/>
        <v>0.52748242713037707</v>
      </c>
    </row>
    <row r="12" spans="1:21">
      <c r="A12" s="3" t="s">
        <v>9</v>
      </c>
      <c r="B12" s="6">
        <v>42545</v>
      </c>
      <c r="C12" s="435">
        <f t="shared" si="0"/>
        <v>4.7341656651978461</v>
      </c>
      <c r="D12" s="6">
        <v>43608</v>
      </c>
      <c r="E12" s="435">
        <f t="shared" si="1"/>
        <v>4.858386197584176</v>
      </c>
      <c r="F12" s="6">
        <v>43455</v>
      </c>
      <c r="G12" s="435">
        <f t="shared" si="2"/>
        <v>4.8829354020963303</v>
      </c>
      <c r="H12" s="6">
        <v>44846</v>
      </c>
      <c r="I12" s="435">
        <f t="shared" si="3"/>
        <v>5.0491789989461644</v>
      </c>
      <c r="J12" s="6">
        <v>45332</v>
      </c>
      <c r="K12" s="435">
        <f t="shared" si="4"/>
        <v>5.0871328038818957</v>
      </c>
      <c r="L12" s="6">
        <v>46816</v>
      </c>
      <c r="M12" s="435">
        <f t="shared" si="5"/>
        <v>5.2329662566675159</v>
      </c>
      <c r="N12" s="6">
        <v>48374</v>
      </c>
      <c r="O12" s="435">
        <f t="shared" si="6"/>
        <v>5.3468890134219365</v>
      </c>
      <c r="P12" s="6">
        <v>50146</v>
      </c>
      <c r="Q12" s="435">
        <f t="shared" si="7"/>
        <v>5.4634735210128991</v>
      </c>
      <c r="R12" s="6">
        <v>51233</v>
      </c>
      <c r="S12" s="435">
        <f t="shared" si="8"/>
        <v>5.5172064733729336</v>
      </c>
      <c r="T12" s="6">
        <v>51850</v>
      </c>
      <c r="U12" s="435">
        <f t="shared" si="9"/>
        <v>5.587326628541379</v>
      </c>
    </row>
    <row r="13" spans="1:21">
      <c r="A13" s="3" t="s">
        <v>10</v>
      </c>
      <c r="B13" s="6">
        <v>5441</v>
      </c>
      <c r="C13" s="435">
        <f t="shared" si="0"/>
        <v>0.60544353941336182</v>
      </c>
      <c r="D13" s="6">
        <v>5448</v>
      </c>
      <c r="E13" s="435">
        <f t="shared" si="1"/>
        <v>0.60696404339659216</v>
      </c>
      <c r="F13" s="6">
        <v>5482</v>
      </c>
      <c r="G13" s="435">
        <f t="shared" si="2"/>
        <v>0.61599935276244588</v>
      </c>
      <c r="H13" s="6">
        <v>5433</v>
      </c>
      <c r="I13" s="435">
        <f t="shared" si="3"/>
        <v>0.6116975761779091</v>
      </c>
      <c r="J13" s="6">
        <v>5423</v>
      </c>
      <c r="K13" s="435">
        <f t="shared" si="4"/>
        <v>0.6085661606690973</v>
      </c>
      <c r="L13" s="6">
        <v>5426</v>
      </c>
      <c r="M13" s="435">
        <f t="shared" si="5"/>
        <v>0.6065036506467435</v>
      </c>
      <c r="N13" s="6">
        <v>5428</v>
      </c>
      <c r="O13" s="435">
        <f t="shared" si="6"/>
        <v>0.59996927202328254</v>
      </c>
      <c r="P13" s="6">
        <v>5520</v>
      </c>
      <c r="Q13" s="435">
        <f t="shared" si="7"/>
        <v>0.6014113555615842</v>
      </c>
      <c r="R13" s="6">
        <v>5540</v>
      </c>
      <c r="S13" s="435">
        <f t="shared" si="8"/>
        <v>0.59659445791747612</v>
      </c>
      <c r="T13" s="6">
        <v>5553</v>
      </c>
      <c r="U13" s="435">
        <f t="shared" si="9"/>
        <v>0.59838813439325511</v>
      </c>
    </row>
    <row r="14" spans="1:21">
      <c r="A14" s="3" t="s">
        <v>11</v>
      </c>
      <c r="B14" s="6">
        <v>20387</v>
      </c>
      <c r="C14" s="435">
        <f t="shared" si="0"/>
        <v>2.2685494280500289</v>
      </c>
      <c r="D14" s="6">
        <v>20537</v>
      </c>
      <c r="E14" s="435">
        <f t="shared" si="1"/>
        <v>2.2880360791548848</v>
      </c>
      <c r="F14" s="6">
        <v>20061</v>
      </c>
      <c r="G14" s="435">
        <f t="shared" si="2"/>
        <v>2.2542070441020479</v>
      </c>
      <c r="H14" s="6">
        <v>20373</v>
      </c>
      <c r="I14" s="435">
        <f t="shared" si="3"/>
        <v>2.2937814687046827</v>
      </c>
      <c r="J14" s="6">
        <v>20460</v>
      </c>
      <c r="K14" s="435">
        <f t="shared" si="4"/>
        <v>2.296010261347913</v>
      </c>
      <c r="L14" s="6">
        <v>20537</v>
      </c>
      <c r="M14" s="435">
        <f t="shared" si="5"/>
        <v>2.295570489003349</v>
      </c>
      <c r="N14" s="6">
        <v>20991</v>
      </c>
      <c r="O14" s="435">
        <f t="shared" si="6"/>
        <v>2.3201833067503177</v>
      </c>
      <c r="P14" s="6">
        <v>21368</v>
      </c>
      <c r="Q14" s="435">
        <f t="shared" si="7"/>
        <v>2.3280720734854947</v>
      </c>
      <c r="R14" s="6">
        <v>21796</v>
      </c>
      <c r="S14" s="435">
        <f t="shared" si="8"/>
        <v>2.3471792066370596</v>
      </c>
      <c r="T14" s="6">
        <v>21827</v>
      </c>
      <c r="U14" s="435">
        <f t="shared" si="9"/>
        <v>2.3520651556638899</v>
      </c>
    </row>
    <row r="15" spans="1:21">
      <c r="A15" s="3" t="s">
        <v>12</v>
      </c>
      <c r="B15" s="6">
        <v>18445</v>
      </c>
      <c r="C15" s="435">
        <f t="shared" si="0"/>
        <v>2.0524547113544309</v>
      </c>
      <c r="D15" s="6">
        <v>18589</v>
      </c>
      <c r="E15" s="435">
        <f t="shared" si="1"/>
        <v>2.0710085540931078</v>
      </c>
      <c r="F15" s="6">
        <v>18751</v>
      </c>
      <c r="G15" s="435">
        <f t="shared" si="2"/>
        <v>2.1070054475827473</v>
      </c>
      <c r="H15" s="6">
        <v>18777</v>
      </c>
      <c r="I15" s="435">
        <f t="shared" si="3"/>
        <v>2.1140889725552361</v>
      </c>
      <c r="J15" s="6">
        <v>19000</v>
      </c>
      <c r="K15" s="435">
        <f t="shared" si="4"/>
        <v>2.132169841916439</v>
      </c>
      <c r="L15" s="6">
        <v>19273</v>
      </c>
      <c r="M15" s="435">
        <f t="shared" si="5"/>
        <v>2.154283976947049</v>
      </c>
      <c r="N15" s="6">
        <v>19739</v>
      </c>
      <c r="O15" s="435">
        <f t="shared" si="6"/>
        <v>2.1817968792313143</v>
      </c>
      <c r="P15" s="6">
        <v>20190</v>
      </c>
      <c r="Q15" s="435">
        <f t="shared" si="7"/>
        <v>2.1997274037660119</v>
      </c>
      <c r="R15" s="6">
        <v>20662</v>
      </c>
      <c r="S15" s="435">
        <f t="shared" si="8"/>
        <v>2.2250604132655041</v>
      </c>
      <c r="T15" s="6">
        <v>21000</v>
      </c>
      <c r="U15" s="435">
        <f t="shared" si="9"/>
        <v>2.2629481041344062</v>
      </c>
    </row>
    <row r="16" spans="1:21">
      <c r="A16" s="3" t="s">
        <v>13</v>
      </c>
      <c r="B16" s="6">
        <v>23726</v>
      </c>
      <c r="C16" s="435">
        <f t="shared" si="0"/>
        <v>2.6400943606177951</v>
      </c>
      <c r="D16" s="6">
        <v>23092</v>
      </c>
      <c r="E16" s="435">
        <f t="shared" si="1"/>
        <v>2.5726897375392999</v>
      </c>
      <c r="F16" s="6">
        <v>22913</v>
      </c>
      <c r="G16" s="435">
        <f t="shared" si="2"/>
        <v>2.5746795275165852</v>
      </c>
      <c r="H16" s="6">
        <v>22659</v>
      </c>
      <c r="I16" s="435">
        <f t="shared" si="3"/>
        <v>2.5511605703322733</v>
      </c>
      <c r="J16" s="6">
        <v>22606</v>
      </c>
      <c r="K16" s="435">
        <f t="shared" si="4"/>
        <v>2.5368332340191064</v>
      </c>
      <c r="L16" s="6">
        <v>22558</v>
      </c>
      <c r="M16" s="435">
        <f t="shared" si="5"/>
        <v>2.5214724200680498</v>
      </c>
      <c r="N16" s="6">
        <v>22749</v>
      </c>
      <c r="O16" s="435">
        <f t="shared" si="6"/>
        <v>2.5144990731867454</v>
      </c>
      <c r="P16" s="6">
        <v>23254</v>
      </c>
      <c r="Q16" s="435">
        <f t="shared" si="7"/>
        <v>2.5335542866357028</v>
      </c>
      <c r="R16" s="6">
        <v>23316</v>
      </c>
      <c r="S16" s="435">
        <f t="shared" si="8"/>
        <v>2.5108657727082804</v>
      </c>
      <c r="T16" s="6">
        <v>23310</v>
      </c>
      <c r="U16" s="435">
        <f t="shared" si="9"/>
        <v>2.5118723955891911</v>
      </c>
    </row>
    <row r="17" spans="1:29">
      <c r="A17" s="3" t="s">
        <v>14</v>
      </c>
      <c r="B17" s="6">
        <v>153224</v>
      </c>
      <c r="C17" s="435">
        <f t="shared" si="0"/>
        <v>17.049895402145367</v>
      </c>
      <c r="D17" s="6">
        <v>151718</v>
      </c>
      <c r="E17" s="435">
        <f t="shared" si="1"/>
        <v>16.902968196777564</v>
      </c>
      <c r="F17" s="6">
        <v>153009</v>
      </c>
      <c r="G17" s="435">
        <f t="shared" si="2"/>
        <v>17.1932588410852</v>
      </c>
      <c r="H17" s="6">
        <v>152843</v>
      </c>
      <c r="I17" s="435">
        <f t="shared" si="3"/>
        <v>17.208483827675348</v>
      </c>
      <c r="J17" s="6">
        <v>153111</v>
      </c>
      <c r="K17" s="435">
        <f t="shared" si="4"/>
        <v>17.182034561350942</v>
      </c>
      <c r="L17" s="6">
        <v>153655</v>
      </c>
      <c r="M17" s="435">
        <f t="shared" si="5"/>
        <v>17.175141621843967</v>
      </c>
      <c r="N17" s="6">
        <v>155549</v>
      </c>
      <c r="O17" s="435">
        <f t="shared" si="6"/>
        <v>17.193187231751949</v>
      </c>
      <c r="P17" s="6">
        <v>157503</v>
      </c>
      <c r="Q17" s="435">
        <f t="shared" si="7"/>
        <v>17.160161727358005</v>
      </c>
      <c r="R17" s="6">
        <v>158911</v>
      </c>
      <c r="S17" s="435">
        <f t="shared" si="8"/>
        <v>17.112892040094593</v>
      </c>
      <c r="T17" s="6">
        <v>158010</v>
      </c>
      <c r="U17" s="435">
        <f t="shared" si="9"/>
        <v>17.027068092108454</v>
      </c>
    </row>
    <row r="18" spans="1:29">
      <c r="A18" s="3" t="s">
        <v>15</v>
      </c>
      <c r="B18" s="6">
        <v>8806</v>
      </c>
      <c r="C18" s="435">
        <f t="shared" si="0"/>
        <v>0.97988160413050251</v>
      </c>
      <c r="D18" s="6">
        <v>8944</v>
      </c>
      <c r="E18" s="435">
        <f t="shared" si="1"/>
        <v>0.99645491999616753</v>
      </c>
      <c r="F18" s="6">
        <v>8745</v>
      </c>
      <c r="G18" s="435">
        <f t="shared" si="2"/>
        <v>0.98265493248952729</v>
      </c>
      <c r="H18" s="6">
        <v>8752</v>
      </c>
      <c r="I18" s="435">
        <f t="shared" si="3"/>
        <v>0.98538140745611269</v>
      </c>
      <c r="J18" s="6">
        <v>8772</v>
      </c>
      <c r="K18" s="435">
        <f t="shared" si="4"/>
        <v>0.98438915017321071</v>
      </c>
      <c r="L18" s="6">
        <v>8854</v>
      </c>
      <c r="M18" s="435">
        <f t="shared" si="5"/>
        <v>0.98967624821715205</v>
      </c>
      <c r="N18" s="6">
        <v>8956</v>
      </c>
      <c r="O18" s="435">
        <f t="shared" si="6"/>
        <v>0.98992719238034599</v>
      </c>
      <c r="P18" s="6">
        <v>9061</v>
      </c>
      <c r="Q18" s="435">
        <f t="shared" si="7"/>
        <v>0.98720802404773811</v>
      </c>
      <c r="R18" s="6">
        <v>9059</v>
      </c>
      <c r="S18" s="435">
        <f t="shared" si="8"/>
        <v>0.97555039607841443</v>
      </c>
      <c r="T18" s="6">
        <v>9114</v>
      </c>
      <c r="U18" s="435">
        <f t="shared" si="9"/>
        <v>0.98211947719433224</v>
      </c>
    </row>
    <row r="19" spans="1:29" ht="15" customHeight="1">
      <c r="A19" s="3" t="s">
        <v>16</v>
      </c>
      <c r="B19" s="6">
        <v>41726</v>
      </c>
      <c r="C19" s="435">
        <f t="shared" si="0"/>
        <v>4.6430320024925447</v>
      </c>
      <c r="D19" s="6">
        <v>41255</v>
      </c>
      <c r="E19" s="435">
        <f t="shared" si="1"/>
        <v>4.5962374468293703</v>
      </c>
      <c r="F19" s="6">
        <v>41179</v>
      </c>
      <c r="G19" s="435">
        <f t="shared" si="2"/>
        <v>4.6271866740979126</v>
      </c>
      <c r="H19" s="6">
        <v>41317</v>
      </c>
      <c r="I19" s="435">
        <f t="shared" si="3"/>
        <v>4.6518514181746129</v>
      </c>
      <c r="J19" s="6">
        <v>41294</v>
      </c>
      <c r="K19" s="435">
        <f t="shared" si="4"/>
        <v>4.6339906027419708</v>
      </c>
      <c r="L19" s="6">
        <v>41500</v>
      </c>
      <c r="M19" s="435">
        <f t="shared" si="5"/>
        <v>4.6387581094433941</v>
      </c>
      <c r="N19" s="6">
        <v>41833</v>
      </c>
      <c r="O19" s="435">
        <f t="shared" si="6"/>
        <v>4.6238973022383894</v>
      </c>
      <c r="P19" s="6">
        <v>42029</v>
      </c>
      <c r="Q19" s="435">
        <f t="shared" si="7"/>
        <v>4.5791155548727938</v>
      </c>
      <c r="R19" s="6">
        <v>42187</v>
      </c>
      <c r="S19" s="435">
        <f t="shared" si="8"/>
        <v>4.5430560281885493</v>
      </c>
      <c r="T19" s="6">
        <v>42219</v>
      </c>
      <c r="U19" s="435">
        <f t="shared" si="9"/>
        <v>4.5494955242119284</v>
      </c>
      <c r="W19" s="500" t="s">
        <v>721</v>
      </c>
      <c r="X19" s="500"/>
      <c r="Y19" s="500"/>
      <c r="Z19" s="500"/>
      <c r="AA19" s="500"/>
      <c r="AB19" s="500"/>
      <c r="AC19" s="436"/>
    </row>
    <row r="20" spans="1:29">
      <c r="A20" s="3" t="s">
        <v>17</v>
      </c>
      <c r="B20" s="6">
        <v>32665</v>
      </c>
      <c r="C20" s="435">
        <f t="shared" si="0"/>
        <v>3.6347754484354833</v>
      </c>
      <c r="D20" s="6">
        <v>28929</v>
      </c>
      <c r="E20" s="435">
        <f t="shared" si="1"/>
        <v>3.2229924396879617</v>
      </c>
      <c r="F20" s="6">
        <v>29435</v>
      </c>
      <c r="G20" s="435">
        <f t="shared" si="2"/>
        <v>3.3075412164470253</v>
      </c>
      <c r="H20" s="6">
        <v>29412</v>
      </c>
      <c r="I20" s="435">
        <f t="shared" si="3"/>
        <v>3.3114760004683714</v>
      </c>
      <c r="J20" s="6">
        <v>29497</v>
      </c>
      <c r="K20" s="435">
        <f t="shared" si="4"/>
        <v>3.3101375698425897</v>
      </c>
      <c r="L20" s="6">
        <v>30036</v>
      </c>
      <c r="M20" s="435">
        <f t="shared" si="5"/>
        <v>3.357343098198597</v>
      </c>
      <c r="N20" s="6">
        <v>30483</v>
      </c>
      <c r="O20" s="435">
        <f t="shared" si="6"/>
        <v>3.3693558067586076</v>
      </c>
      <c r="P20" s="6">
        <v>30468</v>
      </c>
      <c r="Q20" s="435">
        <f t="shared" si="7"/>
        <v>3.3195291995018743</v>
      </c>
      <c r="R20" s="6">
        <v>30492</v>
      </c>
      <c r="S20" s="435">
        <f t="shared" si="8"/>
        <v>3.2836386662129389</v>
      </c>
      <c r="T20" s="6">
        <v>30179</v>
      </c>
      <c r="U20" s="435">
        <f t="shared" si="9"/>
        <v>3.2520719445082023</v>
      </c>
      <c r="V20" s="437"/>
      <c r="W20" s="500"/>
      <c r="X20" s="500"/>
      <c r="Y20" s="500"/>
      <c r="Z20" s="500"/>
      <c r="AA20" s="500"/>
      <c r="AB20" s="500"/>
      <c r="AC20" s="436"/>
    </row>
    <row r="21" spans="1:29">
      <c r="A21" s="3" t="s">
        <v>18</v>
      </c>
      <c r="B21" s="6">
        <v>38028</v>
      </c>
      <c r="C21" s="435">
        <f t="shared" si="0"/>
        <v>4.231539591400721</v>
      </c>
      <c r="D21" s="6">
        <v>37970</v>
      </c>
      <c r="E21" s="435">
        <f t="shared" si="1"/>
        <v>4.2302541717636943</v>
      </c>
      <c r="F21" s="6">
        <v>36860</v>
      </c>
      <c r="G21" s="435">
        <f t="shared" si="2"/>
        <v>4.1418708761079452</v>
      </c>
      <c r="H21" s="6">
        <v>36276</v>
      </c>
      <c r="I21" s="435">
        <f t="shared" si="3"/>
        <v>4.0842888410509532</v>
      </c>
      <c r="J21" s="6">
        <v>36149</v>
      </c>
      <c r="K21" s="435">
        <f t="shared" si="4"/>
        <v>4.0566214534440714</v>
      </c>
      <c r="L21" s="6">
        <v>36218</v>
      </c>
      <c r="M21" s="435">
        <f t="shared" si="5"/>
        <v>4.0483503905498992</v>
      </c>
      <c r="N21" s="6">
        <v>36405</v>
      </c>
      <c r="O21" s="435">
        <f t="shared" si="6"/>
        <v>4.0239280302151066</v>
      </c>
      <c r="P21" s="6">
        <v>36402</v>
      </c>
      <c r="Q21" s="435">
        <f t="shared" si="7"/>
        <v>3.9660464067305776</v>
      </c>
      <c r="R21" s="6">
        <v>36727</v>
      </c>
      <c r="S21" s="435">
        <f t="shared" si="8"/>
        <v>3.9550766526958747</v>
      </c>
      <c r="T21" s="6">
        <v>36824</v>
      </c>
      <c r="U21" s="435">
        <f t="shared" si="9"/>
        <v>3.9681333803164462</v>
      </c>
      <c r="V21" s="437"/>
      <c r="W21" s="500"/>
      <c r="X21" s="500"/>
      <c r="Y21" s="500"/>
      <c r="Z21" s="500"/>
      <c r="AA21" s="500"/>
      <c r="AB21" s="500"/>
      <c r="AC21" s="436"/>
    </row>
    <row r="22" spans="1:29">
      <c r="A22" s="3" t="s">
        <v>19</v>
      </c>
      <c r="B22" s="6">
        <v>17330</v>
      </c>
      <c r="C22" s="435">
        <f t="shared" si="0"/>
        <v>1.9283838518716339</v>
      </c>
      <c r="D22" s="6">
        <v>17465</v>
      </c>
      <c r="E22" s="435">
        <f t="shared" si="1"/>
        <v>1.9457832264907273</v>
      </c>
      <c r="F22" s="6">
        <v>17329</v>
      </c>
      <c r="G22" s="435">
        <f t="shared" si="2"/>
        <v>1.9472186763992017</v>
      </c>
      <c r="H22" s="6">
        <v>17277</v>
      </c>
      <c r="I22" s="435">
        <f t="shared" si="3"/>
        <v>1.9452050476027489</v>
      </c>
      <c r="J22" s="6">
        <v>17191</v>
      </c>
      <c r="K22" s="435">
        <f t="shared" si="4"/>
        <v>1.9291648290729213</v>
      </c>
      <c r="L22" s="6">
        <v>17312</v>
      </c>
      <c r="M22" s="435">
        <f t="shared" si="5"/>
        <v>1.9350886841128683</v>
      </c>
      <c r="N22" s="6">
        <v>17352</v>
      </c>
      <c r="O22" s="435">
        <f t="shared" si="6"/>
        <v>1.9179563021643329</v>
      </c>
      <c r="P22" s="6">
        <v>17370</v>
      </c>
      <c r="Q22" s="435">
        <f t="shared" si="7"/>
        <v>1.8924846460334632</v>
      </c>
      <c r="R22" s="6">
        <v>17496</v>
      </c>
      <c r="S22" s="435">
        <f t="shared" si="8"/>
        <v>1.8841185263040003</v>
      </c>
      <c r="T22" s="6">
        <v>17590</v>
      </c>
      <c r="U22" s="435">
        <f t="shared" si="9"/>
        <v>1.8954884357963908</v>
      </c>
      <c r="V22" s="437"/>
      <c r="W22" s="500"/>
      <c r="X22" s="500"/>
      <c r="Y22" s="500"/>
      <c r="Z22" s="500"/>
      <c r="AA22" s="500"/>
      <c r="AB22" s="500"/>
      <c r="AC22" s="436"/>
    </row>
    <row r="23" spans="1:29">
      <c r="A23" s="3" t="s">
        <v>20</v>
      </c>
      <c r="B23" s="6">
        <v>5103</v>
      </c>
      <c r="C23" s="435">
        <f t="shared" si="0"/>
        <v>0.5678328214714915</v>
      </c>
      <c r="D23" s="6">
        <v>5110</v>
      </c>
      <c r="E23" s="435">
        <f t="shared" si="1"/>
        <v>0.56930731676883006</v>
      </c>
      <c r="F23" s="6">
        <v>5053</v>
      </c>
      <c r="G23" s="435">
        <f t="shared" si="2"/>
        <v>0.56779363909314828</v>
      </c>
      <c r="H23" s="6">
        <v>4958</v>
      </c>
      <c r="I23" s="435">
        <f t="shared" si="3"/>
        <v>0.55821766660962147</v>
      </c>
      <c r="J23" s="6">
        <v>4910</v>
      </c>
      <c r="K23" s="435">
        <f t="shared" si="4"/>
        <v>0.55099757493735346</v>
      </c>
      <c r="L23" s="6">
        <v>4828</v>
      </c>
      <c r="M23" s="435">
        <f t="shared" si="5"/>
        <v>0.5396608229492218</v>
      </c>
      <c r="N23" s="6">
        <v>4799</v>
      </c>
      <c r="O23" s="435">
        <f t="shared" si="6"/>
        <v>0.53044446139272894</v>
      </c>
      <c r="P23" s="6">
        <v>4828</v>
      </c>
      <c r="Q23" s="435">
        <f t="shared" si="7"/>
        <v>0.52601703345132766</v>
      </c>
      <c r="R23" s="6">
        <v>4873</v>
      </c>
      <c r="S23" s="435">
        <f t="shared" si="8"/>
        <v>0.52476620820069697</v>
      </c>
      <c r="T23" s="6">
        <v>4854</v>
      </c>
      <c r="U23" s="435">
        <f t="shared" si="9"/>
        <v>0.52306429035563851</v>
      </c>
      <c r="V23" s="437"/>
      <c r="W23" s="500"/>
      <c r="X23" s="500"/>
      <c r="Y23" s="500"/>
      <c r="Z23" s="500"/>
      <c r="AA23" s="500"/>
      <c r="AB23" s="500"/>
      <c r="AC23" s="436"/>
    </row>
    <row r="24" spans="1:29">
      <c r="A24" s="3" t="s">
        <v>21</v>
      </c>
      <c r="B24" s="6">
        <v>17555</v>
      </c>
      <c r="C24" s="435">
        <f t="shared" si="0"/>
        <v>1.9534205723950684</v>
      </c>
      <c r="D24" s="6">
        <v>16099</v>
      </c>
      <c r="E24" s="435">
        <f t="shared" si="1"/>
        <v>1.7935965739063395</v>
      </c>
      <c r="F24" s="6">
        <v>16221</v>
      </c>
      <c r="G24" s="435">
        <f t="shared" si="2"/>
        <v>1.8227153413279158</v>
      </c>
      <c r="H24" s="6">
        <v>17090</v>
      </c>
      <c r="I24" s="435">
        <f t="shared" si="3"/>
        <v>1.9241508516253389</v>
      </c>
      <c r="J24" s="6">
        <v>17870</v>
      </c>
      <c r="K24" s="435">
        <f t="shared" si="4"/>
        <v>2.0053618460550928</v>
      </c>
      <c r="L24" s="6">
        <v>18887</v>
      </c>
      <c r="M24" s="435">
        <f t="shared" si="5"/>
        <v>2.1111379376640333</v>
      </c>
      <c r="N24" s="6">
        <v>19672</v>
      </c>
      <c r="O24" s="435">
        <f t="shared" si="6"/>
        <v>2.1743912157778214</v>
      </c>
      <c r="P24" s="6">
        <v>20886</v>
      </c>
      <c r="Q24" s="435">
        <f t="shared" si="7"/>
        <v>2.2755575312063856</v>
      </c>
      <c r="R24" s="6">
        <v>21621</v>
      </c>
      <c r="S24" s="435">
        <f t="shared" si="8"/>
        <v>2.3283337138328073</v>
      </c>
      <c r="T24" s="6">
        <v>21872</v>
      </c>
      <c r="U24" s="435">
        <f t="shared" si="9"/>
        <v>2.3569143301727493</v>
      </c>
      <c r="V24" s="437"/>
      <c r="W24" s="500"/>
      <c r="X24" s="500"/>
      <c r="Y24" s="500"/>
      <c r="Z24" s="500"/>
      <c r="AA24" s="500"/>
      <c r="AB24" s="500"/>
      <c r="AC24" s="436"/>
    </row>
    <row r="25" spans="1:29">
      <c r="A25" s="3" t="s">
        <v>22</v>
      </c>
      <c r="B25" s="6">
        <v>206965</v>
      </c>
      <c r="C25" s="435">
        <f t="shared" si="0"/>
        <v>23.029888280589308</v>
      </c>
      <c r="D25" s="6">
        <v>206593</v>
      </c>
      <c r="E25" s="435">
        <f t="shared" si="1"/>
        <v>23.016615752098417</v>
      </c>
      <c r="F25" s="6">
        <v>205279</v>
      </c>
      <c r="G25" s="435">
        <f t="shared" si="2"/>
        <v>23.066714909836215</v>
      </c>
      <c r="H25" s="6">
        <v>203811</v>
      </c>
      <c r="I25" s="435">
        <f t="shared" si="3"/>
        <v>22.946934418994264</v>
      </c>
      <c r="J25" s="6">
        <v>203585</v>
      </c>
      <c r="K25" s="435">
        <f t="shared" si="4"/>
        <v>22.846199856134646</v>
      </c>
      <c r="L25" s="6">
        <v>203692</v>
      </c>
      <c r="M25" s="435">
        <f t="shared" si="5"/>
        <v>22.768142574186598</v>
      </c>
      <c r="N25" s="6">
        <v>204856</v>
      </c>
      <c r="O25" s="435">
        <f t="shared" si="6"/>
        <v>22.643202872071033</v>
      </c>
      <c r="P25" s="6">
        <v>207312</v>
      </c>
      <c r="Q25" s="435">
        <f t="shared" si="7"/>
        <v>22.58691864930854</v>
      </c>
      <c r="R25" s="6">
        <v>209194</v>
      </c>
      <c r="S25" s="435">
        <f t="shared" si="8"/>
        <v>22.527794409673014</v>
      </c>
      <c r="T25" s="6">
        <v>208563</v>
      </c>
      <c r="U25" s="435">
        <f t="shared" si="9"/>
        <v>22.474630735361149</v>
      </c>
      <c r="V25" s="437"/>
      <c r="W25" s="500"/>
      <c r="X25" s="500"/>
      <c r="Y25" s="500"/>
      <c r="Z25" s="500"/>
      <c r="AA25" s="500"/>
      <c r="AB25" s="500"/>
      <c r="AC25" s="436"/>
    </row>
    <row r="26" spans="1:29">
      <c r="A26" s="3" t="s">
        <v>23</v>
      </c>
      <c r="B26" s="6">
        <v>14374</v>
      </c>
      <c r="C26" s="435">
        <f t="shared" si="0"/>
        <v>1.5994569813504251</v>
      </c>
      <c r="D26" s="6">
        <v>14545</v>
      </c>
      <c r="E26" s="435">
        <f t="shared" si="1"/>
        <v>1.6204647597656816</v>
      </c>
      <c r="F26" s="6">
        <v>14296</v>
      </c>
      <c r="G26" s="435">
        <f t="shared" si="2"/>
        <v>1.6064076517861958</v>
      </c>
      <c r="H26" s="6">
        <v>14246</v>
      </c>
      <c r="I26" s="435">
        <f t="shared" si="3"/>
        <v>1.603946929915423</v>
      </c>
      <c r="J26" s="6">
        <v>14125</v>
      </c>
      <c r="K26" s="435">
        <f t="shared" si="4"/>
        <v>1.5850999482668264</v>
      </c>
      <c r="L26" s="6">
        <v>14189</v>
      </c>
      <c r="M26" s="435">
        <f t="shared" si="5"/>
        <v>1.5860081642142727</v>
      </c>
      <c r="N26" s="6">
        <v>14445</v>
      </c>
      <c r="O26" s="435">
        <f t="shared" si="6"/>
        <v>1.5966389341150178</v>
      </c>
      <c r="P26" s="6">
        <v>14679</v>
      </c>
      <c r="Q26" s="435">
        <f t="shared" si="7"/>
        <v>1.599296610197191</v>
      </c>
      <c r="R26" s="6">
        <v>14953</v>
      </c>
      <c r="S26" s="435">
        <f t="shared" si="8"/>
        <v>1.6102665937256355</v>
      </c>
      <c r="T26" s="6">
        <v>14987</v>
      </c>
      <c r="U26" s="435">
        <f t="shared" si="9"/>
        <v>1.6149906303172545</v>
      </c>
      <c r="V26" s="437"/>
      <c r="W26" s="500"/>
      <c r="X26" s="500"/>
      <c r="Y26" s="500"/>
      <c r="Z26" s="500"/>
      <c r="AA26" s="500"/>
      <c r="AB26" s="500"/>
      <c r="AC26" s="436"/>
    </row>
    <row r="27" spans="1:29">
      <c r="A27" s="3" t="s">
        <v>24</v>
      </c>
      <c r="B27" s="6">
        <v>12392</v>
      </c>
      <c r="C27" s="435">
        <f t="shared" si="0"/>
        <v>1.3789112921173277</v>
      </c>
      <c r="D27" s="6">
        <v>12634</v>
      </c>
      <c r="E27" s="435">
        <f t="shared" si="1"/>
        <v>1.4075594207548725</v>
      </c>
      <c r="F27" s="6">
        <v>10468</v>
      </c>
      <c r="G27" s="435">
        <f t="shared" si="2"/>
        <v>1.176264360583233</v>
      </c>
      <c r="H27" s="6">
        <v>10690</v>
      </c>
      <c r="I27" s="435">
        <f t="shared" si="3"/>
        <v>1.2035794384947263</v>
      </c>
      <c r="J27" s="6">
        <v>11338</v>
      </c>
      <c r="K27" s="435">
        <f t="shared" si="4"/>
        <v>1.2723442982972941</v>
      </c>
      <c r="L27" s="6">
        <v>10576</v>
      </c>
      <c r="M27" s="435">
        <f t="shared" si="5"/>
        <v>1.1821567654330924</v>
      </c>
      <c r="N27" s="6">
        <v>10755</v>
      </c>
      <c r="O27" s="435">
        <f t="shared" si="6"/>
        <v>1.1887747827211503</v>
      </c>
      <c r="P27" s="6">
        <v>11111</v>
      </c>
      <c r="Q27" s="435">
        <f t="shared" si="7"/>
        <v>1.2105582557327468</v>
      </c>
      <c r="R27" s="6">
        <v>11281</v>
      </c>
      <c r="S27" s="435">
        <f t="shared" si="8"/>
        <v>1.214834310427265</v>
      </c>
      <c r="T27" s="6">
        <v>11115</v>
      </c>
      <c r="U27" s="435">
        <f t="shared" si="9"/>
        <v>1.1977461036882822</v>
      </c>
      <c r="V27" s="437"/>
      <c r="W27" s="500"/>
      <c r="X27" s="500"/>
      <c r="Y27" s="500"/>
      <c r="Z27" s="500"/>
      <c r="AA27" s="500"/>
      <c r="AB27" s="500"/>
      <c r="AC27" s="436"/>
    </row>
    <row r="28" spans="1:29">
      <c r="A28" s="3" t="s">
        <v>25</v>
      </c>
      <c r="B28" s="6">
        <v>9037</v>
      </c>
      <c r="C28" s="435">
        <f t="shared" si="0"/>
        <v>1.0055859705345618</v>
      </c>
      <c r="D28" s="6">
        <v>9076</v>
      </c>
      <c r="E28" s="435">
        <f t="shared" si="1"/>
        <v>1.0111610972590805</v>
      </c>
      <c r="F28" s="6">
        <v>8998</v>
      </c>
      <c r="G28" s="435">
        <f t="shared" si="2"/>
        <v>1.0110839431150105</v>
      </c>
      <c r="H28" s="6">
        <v>8930</v>
      </c>
      <c r="I28" s="435">
        <f t="shared" si="3"/>
        <v>1.0054222998838078</v>
      </c>
      <c r="J28" s="6">
        <v>8873</v>
      </c>
      <c r="K28" s="435">
        <f t="shared" si="4"/>
        <v>0.99572331617497711</v>
      </c>
      <c r="L28" s="6">
        <v>8873</v>
      </c>
      <c r="M28" s="435">
        <f t="shared" si="5"/>
        <v>0.99180001699015019</v>
      </c>
      <c r="N28" s="6">
        <v>8947</v>
      </c>
      <c r="O28" s="435">
        <f t="shared" si="6"/>
        <v>0.98893240176719022</v>
      </c>
      <c r="P28" s="6">
        <v>8934</v>
      </c>
      <c r="Q28" s="435">
        <f t="shared" si="7"/>
        <v>0.97337120481652051</v>
      </c>
      <c r="R28" s="6">
        <v>8940</v>
      </c>
      <c r="S28" s="435">
        <f t="shared" si="8"/>
        <v>0.96273546097152285</v>
      </c>
      <c r="T28" s="6">
        <v>8918</v>
      </c>
      <c r="U28" s="435">
        <f t="shared" si="9"/>
        <v>0.96099862822241111</v>
      </c>
      <c r="V28" s="437"/>
      <c r="W28" s="500"/>
      <c r="X28" s="500"/>
      <c r="Y28" s="500"/>
      <c r="Z28" s="500"/>
      <c r="AA28" s="500"/>
      <c r="AB28" s="500"/>
      <c r="AC28" s="436"/>
    </row>
    <row r="29" spans="1:29">
      <c r="A29" s="3" t="s">
        <v>26</v>
      </c>
      <c r="B29" s="6">
        <v>5119</v>
      </c>
      <c r="C29" s="435">
        <f t="shared" si="0"/>
        <v>0.56961321048649127</v>
      </c>
      <c r="D29" s="6">
        <v>5082</v>
      </c>
      <c r="E29" s="435">
        <f t="shared" si="1"/>
        <v>0.56618782462215156</v>
      </c>
      <c r="F29" s="6">
        <v>4727</v>
      </c>
      <c r="G29" s="435">
        <f t="shared" si="2"/>
        <v>0.53116179140971931</v>
      </c>
      <c r="H29" s="6">
        <v>4805</v>
      </c>
      <c r="I29" s="435">
        <f t="shared" si="3"/>
        <v>0.54099150626446768</v>
      </c>
      <c r="J29" s="6">
        <v>4786</v>
      </c>
      <c r="K29" s="435">
        <f t="shared" si="4"/>
        <v>0.53708236123221464</v>
      </c>
      <c r="L29" s="6">
        <v>4848</v>
      </c>
      <c r="M29" s="435">
        <f t="shared" si="5"/>
        <v>0.54189636902606197</v>
      </c>
      <c r="N29" s="6">
        <v>4757</v>
      </c>
      <c r="O29" s="435">
        <f t="shared" si="6"/>
        <v>0.52580210519800197</v>
      </c>
      <c r="P29" s="6">
        <v>4693</v>
      </c>
      <c r="Q29" s="435">
        <f t="shared" si="7"/>
        <v>0.51130860355987584</v>
      </c>
      <c r="R29" s="6">
        <v>4743</v>
      </c>
      <c r="S29" s="435">
        <f t="shared" si="8"/>
        <v>0.5107666992603952</v>
      </c>
      <c r="T29" s="6">
        <v>4692</v>
      </c>
      <c r="U29" s="435">
        <f t="shared" si="9"/>
        <v>0.50560726212374452</v>
      </c>
      <c r="V29" s="260"/>
      <c r="W29" s="500"/>
      <c r="X29" s="500"/>
      <c r="Y29" s="500"/>
      <c r="Z29" s="500"/>
      <c r="AA29" s="500"/>
      <c r="AB29" s="500"/>
    </row>
    <row r="30" spans="1:29">
      <c r="A30" s="3" t="s">
        <v>27</v>
      </c>
      <c r="B30" s="6">
        <v>23718</v>
      </c>
      <c r="C30" s="435">
        <f t="shared" si="0"/>
        <v>2.6392041661102952</v>
      </c>
      <c r="D30" s="6">
        <v>23805</v>
      </c>
      <c r="E30" s="435">
        <f t="shared" si="1"/>
        <v>2.6521253768457922</v>
      </c>
      <c r="F30" s="6">
        <v>23929</v>
      </c>
      <c r="G30" s="435">
        <f t="shared" si="2"/>
        <v>2.6888450405422413</v>
      </c>
      <c r="H30" s="6">
        <v>23893</v>
      </c>
      <c r="I30" s="435">
        <f t="shared" si="3"/>
        <v>2.6900957459265196</v>
      </c>
      <c r="J30" s="6">
        <v>23772</v>
      </c>
      <c r="K30" s="435">
        <f t="shared" si="4"/>
        <v>2.6676811306335573</v>
      </c>
      <c r="L30" s="6">
        <v>23812</v>
      </c>
      <c r="M30" s="435">
        <f t="shared" si="5"/>
        <v>2.6616411590859301</v>
      </c>
      <c r="N30" s="6">
        <v>23961</v>
      </c>
      <c r="O30" s="435">
        <f t="shared" si="6"/>
        <v>2.6484642090917232</v>
      </c>
      <c r="P30" s="6">
        <v>24134</v>
      </c>
      <c r="Q30" s="435">
        <f t="shared" si="7"/>
        <v>2.6294314592614625</v>
      </c>
      <c r="R30" s="6">
        <v>24201</v>
      </c>
      <c r="S30" s="435">
        <f t="shared" si="8"/>
        <v>2.6061701220326428</v>
      </c>
      <c r="T30" s="6">
        <v>24346</v>
      </c>
      <c r="U30" s="435">
        <f t="shared" si="9"/>
        <v>2.623511168726488</v>
      </c>
    </row>
    <row r="31" spans="1:29">
      <c r="A31" s="3" t="s">
        <v>28</v>
      </c>
      <c r="B31" s="6">
        <v>2848</v>
      </c>
      <c r="C31" s="435">
        <f t="shared" si="0"/>
        <v>0.3169092446699604</v>
      </c>
      <c r="D31" s="6">
        <v>2815</v>
      </c>
      <c r="E31" s="435">
        <f t="shared" si="1"/>
        <v>0.3136203711750013</v>
      </c>
      <c r="F31" s="6">
        <v>2775</v>
      </c>
      <c r="G31" s="435">
        <f t="shared" si="2"/>
        <v>0.31182017583286886</v>
      </c>
      <c r="H31" s="6">
        <v>2698</v>
      </c>
      <c r="I31" s="435">
        <f t="shared" si="3"/>
        <v>0.30376588634787388</v>
      </c>
      <c r="J31" s="6">
        <v>2658</v>
      </c>
      <c r="K31" s="435">
        <f t="shared" si="4"/>
        <v>0.29827933893757341</v>
      </c>
      <c r="L31" s="6">
        <v>2650</v>
      </c>
      <c r="M31" s="435">
        <f t="shared" si="5"/>
        <v>0.29620985518132514</v>
      </c>
      <c r="N31" s="6">
        <v>2670</v>
      </c>
      <c r="O31" s="435">
        <f t="shared" si="6"/>
        <v>0.29512121523621304</v>
      </c>
      <c r="P31" s="6">
        <v>2763</v>
      </c>
      <c r="Q31" s="435">
        <f t="shared" si="7"/>
        <v>0.30103253177837991</v>
      </c>
      <c r="R31" s="6">
        <v>2852</v>
      </c>
      <c r="S31" s="435">
        <f t="shared" si="8"/>
        <v>0.30712768844415916</v>
      </c>
      <c r="T31" s="6">
        <v>2829</v>
      </c>
      <c r="U31" s="435">
        <f t="shared" si="9"/>
        <v>0.30485143745696358</v>
      </c>
    </row>
    <row r="32" spans="1:29">
      <c r="A32" s="3" t="s">
        <v>29</v>
      </c>
      <c r="B32" s="6">
        <v>10904</v>
      </c>
      <c r="C32" s="435">
        <f t="shared" si="0"/>
        <v>1.2133351137223483</v>
      </c>
      <c r="D32" s="6">
        <v>11078</v>
      </c>
      <c r="E32" s="435">
        <f t="shared" si="1"/>
        <v>1.2342047857465948</v>
      </c>
      <c r="F32" s="6">
        <v>11097</v>
      </c>
      <c r="G32" s="435">
        <f t="shared" si="2"/>
        <v>1.2469436004386831</v>
      </c>
      <c r="H32" s="6">
        <v>11107</v>
      </c>
      <c r="I32" s="435">
        <f t="shared" si="3"/>
        <v>1.2505291696315177</v>
      </c>
      <c r="J32" s="6">
        <v>11114</v>
      </c>
      <c r="K32" s="435">
        <f t="shared" si="4"/>
        <v>1.2472071380557528</v>
      </c>
      <c r="L32" s="6">
        <v>11108</v>
      </c>
      <c r="M32" s="435">
        <f t="shared" si="5"/>
        <v>1.2416222910770414</v>
      </c>
      <c r="N32" s="6">
        <v>11203</v>
      </c>
      <c r="O32" s="435">
        <f t="shared" si="6"/>
        <v>1.2382932487982377</v>
      </c>
      <c r="P32" s="6">
        <v>11294</v>
      </c>
      <c r="Q32" s="435">
        <f t="shared" si="7"/>
        <v>1.2304963495856036</v>
      </c>
      <c r="R32" s="6">
        <v>11287</v>
      </c>
      <c r="S32" s="435">
        <f t="shared" si="8"/>
        <v>1.2154804416091252</v>
      </c>
      <c r="T32" s="6">
        <v>11326</v>
      </c>
      <c r="U32" s="435">
        <f t="shared" si="9"/>
        <v>1.2204833441631564</v>
      </c>
      <c r="X32" s="156"/>
    </row>
    <row r="33" spans="1:24">
      <c r="A33" s="3" t="s">
        <v>30</v>
      </c>
      <c r="B33" s="6">
        <v>9049</v>
      </c>
      <c r="C33" s="435">
        <f t="shared" si="0"/>
        <v>1.0069212622958117</v>
      </c>
      <c r="D33" s="6">
        <v>9069</v>
      </c>
      <c r="E33" s="435">
        <f t="shared" si="1"/>
        <v>1.0103812242224108</v>
      </c>
      <c r="F33" s="6">
        <v>9026</v>
      </c>
      <c r="G33" s="435">
        <f t="shared" si="2"/>
        <v>1.0142302367810718</v>
      </c>
      <c r="H33" s="6">
        <v>9026</v>
      </c>
      <c r="I33" s="435">
        <f t="shared" si="3"/>
        <v>1.016230871080767</v>
      </c>
      <c r="J33" s="6">
        <v>8969</v>
      </c>
      <c r="K33" s="435">
        <f t="shared" si="4"/>
        <v>1.0064963848499233</v>
      </c>
      <c r="L33" s="6">
        <v>8969</v>
      </c>
      <c r="M33" s="435">
        <f t="shared" si="5"/>
        <v>1.0025306381589831</v>
      </c>
      <c r="N33" s="6">
        <v>9040</v>
      </c>
      <c r="O33" s="435">
        <f t="shared" si="6"/>
        <v>0.99921190476979993</v>
      </c>
      <c r="P33" s="6">
        <v>9185</v>
      </c>
      <c r="Q33" s="435">
        <f t="shared" si="7"/>
        <v>1.000717989281368</v>
      </c>
      <c r="R33" s="6">
        <v>9158</v>
      </c>
      <c r="S33" s="435">
        <f t="shared" si="8"/>
        <v>0.98621156057910586</v>
      </c>
      <c r="T33" s="6">
        <v>9161</v>
      </c>
      <c r="U33" s="435">
        <f t="shared" si="9"/>
        <v>0.9871841705702521</v>
      </c>
      <c r="X33" s="6"/>
    </row>
    <row r="34" spans="1:24">
      <c r="A34" s="3" t="s">
        <v>31</v>
      </c>
      <c r="B34" s="6">
        <v>1825</v>
      </c>
      <c r="C34" s="435">
        <f t="shared" si="0"/>
        <v>0.20307562202341212</v>
      </c>
      <c r="D34" s="6">
        <v>1804</v>
      </c>
      <c r="E34" s="435">
        <f t="shared" si="1"/>
        <v>0.2009844225931447</v>
      </c>
      <c r="F34" s="6">
        <v>1715</v>
      </c>
      <c r="G34" s="435">
        <f t="shared" si="2"/>
        <v>0.19271048704625951</v>
      </c>
      <c r="H34" s="6">
        <v>1671</v>
      </c>
      <c r="I34" s="435">
        <f t="shared" si="3"/>
        <v>0.18813669239707087</v>
      </c>
      <c r="J34" s="6">
        <v>1630</v>
      </c>
      <c r="K34" s="435">
        <f t="shared" si="4"/>
        <v>0.18291772854335767</v>
      </c>
      <c r="L34" s="6">
        <v>1615</v>
      </c>
      <c r="M34" s="435">
        <f t="shared" si="5"/>
        <v>0.18052034570484532</v>
      </c>
      <c r="N34" s="6">
        <v>1645</v>
      </c>
      <c r="O34" s="435">
        <f t="shared" si="6"/>
        <v>0.18182561762680541</v>
      </c>
      <c r="P34" s="6">
        <v>1667</v>
      </c>
      <c r="Q34" s="435">
        <f t="shared" si="7"/>
        <v>0.18162187132629726</v>
      </c>
      <c r="R34" s="6">
        <v>1715</v>
      </c>
      <c r="S34" s="435">
        <f t="shared" si="8"/>
        <v>0.18468582948167356</v>
      </c>
      <c r="T34" s="6">
        <v>1789</v>
      </c>
      <c r="U34" s="435">
        <f t="shared" si="9"/>
        <v>0.19278162658554537</v>
      </c>
      <c r="X34" s="6"/>
    </row>
    <row r="35" spans="1:24">
      <c r="A35" s="185" t="s">
        <v>0</v>
      </c>
      <c r="B35" s="7">
        <v>898680</v>
      </c>
      <c r="C35" s="435">
        <f t="shared" si="0"/>
        <v>100</v>
      </c>
      <c r="D35" s="7">
        <v>897582</v>
      </c>
      <c r="E35" s="435">
        <f t="shared" si="1"/>
        <v>100</v>
      </c>
      <c r="F35" s="7">
        <v>889936</v>
      </c>
      <c r="G35" s="435">
        <f t="shared" si="2"/>
        <v>100</v>
      </c>
      <c r="H35" s="7">
        <v>888184</v>
      </c>
      <c r="I35" s="435">
        <f t="shared" si="3"/>
        <v>100</v>
      </c>
      <c r="J35" s="7">
        <v>891111</v>
      </c>
      <c r="K35" s="435">
        <f t="shared" si="4"/>
        <v>100</v>
      </c>
      <c r="L35" s="7">
        <v>894636</v>
      </c>
      <c r="M35" s="435">
        <f t="shared" si="5"/>
        <v>100</v>
      </c>
      <c r="N35" s="7">
        <v>904713</v>
      </c>
      <c r="O35" s="435">
        <f t="shared" si="6"/>
        <v>100</v>
      </c>
      <c r="P35" s="7">
        <v>917841</v>
      </c>
      <c r="Q35" s="435">
        <f t="shared" si="7"/>
        <v>100</v>
      </c>
      <c r="R35" s="7">
        <v>928604</v>
      </c>
      <c r="S35" s="435">
        <f t="shared" si="8"/>
        <v>100</v>
      </c>
      <c r="T35" s="7">
        <v>927993</v>
      </c>
      <c r="U35" s="435">
        <f t="shared" si="9"/>
        <v>100</v>
      </c>
      <c r="V35" s="6"/>
    </row>
    <row r="36" spans="1:24">
      <c r="V36" s="6"/>
    </row>
    <row r="37" spans="1:24">
      <c r="A37" s="256" t="s">
        <v>482</v>
      </c>
    </row>
    <row r="39" spans="1:24" ht="25.5" customHeight="1">
      <c r="A39" s="501" t="s">
        <v>48</v>
      </c>
      <c r="B39" s="501"/>
      <c r="C39" s="501"/>
      <c r="D39" s="501"/>
      <c r="E39" s="501"/>
      <c r="F39" s="501"/>
      <c r="G39" s="501"/>
      <c r="H39" s="501"/>
      <c r="I39" s="501"/>
      <c r="J39" s="501"/>
      <c r="K39" s="501"/>
      <c r="L39" s="501"/>
      <c r="M39" s="431"/>
    </row>
    <row r="40" spans="1:24">
      <c r="A40" s="10" t="s">
        <v>47</v>
      </c>
    </row>
  </sheetData>
  <sheetProtection password="CCE3" sheet="1" objects="1" scenarios="1"/>
  <mergeCells count="14">
    <mergeCell ref="W19:AB29"/>
    <mergeCell ref="A39:L39"/>
    <mergeCell ref="A2:A3"/>
    <mergeCell ref="A1:S1"/>
    <mergeCell ref="B2:C2"/>
    <mergeCell ref="D2:E2"/>
    <mergeCell ref="F2:G2"/>
    <mergeCell ref="H2:I2"/>
    <mergeCell ref="J2:K2"/>
    <mergeCell ref="L2:M2"/>
    <mergeCell ref="N2:O2"/>
    <mergeCell ref="P2:Q2"/>
    <mergeCell ref="R2:S2"/>
    <mergeCell ref="T2:U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activeCell="L56" sqref="L56"/>
    </sheetView>
  </sheetViews>
  <sheetFormatPr baseColWidth="10" defaultColWidth="9.140625" defaultRowHeight="12.75"/>
  <cols>
    <col min="1" max="1" width="81.7109375" style="67" customWidth="1"/>
    <col min="2" max="5" width="19.5703125" style="67" customWidth="1"/>
    <col min="6" max="16384" width="9.140625" style="67"/>
  </cols>
  <sheetData>
    <row r="1" spans="1:9" ht="23.25" customHeight="1">
      <c r="A1" s="532" t="s">
        <v>751</v>
      </c>
      <c r="B1" s="532"/>
      <c r="C1" s="532"/>
      <c r="D1" s="532"/>
      <c r="E1" s="532"/>
    </row>
    <row r="2" spans="1:9" ht="15">
      <c r="A2" s="81" t="s">
        <v>176</v>
      </c>
      <c r="B2" s="82"/>
      <c r="C2" s="82"/>
      <c r="D2" s="82"/>
      <c r="E2" s="82"/>
    </row>
    <row r="3" spans="1:9">
      <c r="A3" s="83" t="s">
        <v>177</v>
      </c>
      <c r="B3" s="84"/>
      <c r="C3" s="84"/>
      <c r="D3" s="84"/>
      <c r="E3" s="84"/>
    </row>
    <row r="4" spans="1:9" ht="25.5">
      <c r="A4" s="68" t="s">
        <v>182</v>
      </c>
      <c r="B4" s="71" t="s">
        <v>178</v>
      </c>
      <c r="C4" s="69" t="s">
        <v>179</v>
      </c>
      <c r="D4" s="71" t="s">
        <v>180</v>
      </c>
      <c r="E4" s="69" t="s">
        <v>181</v>
      </c>
    </row>
    <row r="5" spans="1:9" ht="12.75" customHeight="1">
      <c r="A5" s="70" t="s">
        <v>183</v>
      </c>
      <c r="B5" s="72">
        <v>103.2</v>
      </c>
      <c r="C5" s="73">
        <v>-0.6</v>
      </c>
      <c r="D5" s="73">
        <v>5.5</v>
      </c>
      <c r="E5" s="74">
        <v>-0.6</v>
      </c>
    </row>
    <row r="6" spans="1:9">
      <c r="A6" s="70" t="s">
        <v>184</v>
      </c>
      <c r="B6" s="75">
        <v>103.48399999999999</v>
      </c>
      <c r="C6" s="76">
        <v>0.6</v>
      </c>
      <c r="D6" s="76">
        <v>4.7</v>
      </c>
      <c r="E6" s="77">
        <v>0.6</v>
      </c>
    </row>
    <row r="7" spans="1:9">
      <c r="A7" s="70" t="s">
        <v>185</v>
      </c>
      <c r="B7" s="75">
        <v>101.20399999999999</v>
      </c>
      <c r="C7" s="76">
        <v>0.6</v>
      </c>
      <c r="D7" s="76">
        <v>2.4</v>
      </c>
      <c r="E7" s="77">
        <v>0.6</v>
      </c>
    </row>
    <row r="8" spans="1:9">
      <c r="A8" s="70" t="s">
        <v>186</v>
      </c>
      <c r="B8" s="75">
        <v>89.325000000000003</v>
      </c>
      <c r="C8" s="76">
        <v>-18.5</v>
      </c>
      <c r="D8" s="76">
        <v>-2.2999999999999998</v>
      </c>
      <c r="E8" s="77">
        <v>-18.5</v>
      </c>
    </row>
    <row r="9" spans="1:9">
      <c r="A9" s="70" t="s">
        <v>187</v>
      </c>
      <c r="B9" s="75">
        <v>110.889</v>
      </c>
      <c r="C9" s="76">
        <v>-0.6</v>
      </c>
      <c r="D9" s="76">
        <v>15.8</v>
      </c>
      <c r="E9" s="77">
        <v>-0.6</v>
      </c>
      <c r="I9" s="402"/>
    </row>
    <row r="10" spans="1:9" ht="12.75" customHeight="1">
      <c r="A10" s="70" t="s">
        <v>188</v>
      </c>
      <c r="B10" s="75">
        <v>102.286</v>
      </c>
      <c r="C10" s="76">
        <v>-0.2</v>
      </c>
      <c r="D10" s="76">
        <v>2.9</v>
      </c>
      <c r="E10" s="77">
        <v>-0.2</v>
      </c>
    </row>
    <row r="11" spans="1:9" ht="12.75" customHeight="1">
      <c r="A11" s="70" t="s">
        <v>189</v>
      </c>
      <c r="B11" s="75">
        <v>100.545</v>
      </c>
      <c r="C11" s="76">
        <v>0.1</v>
      </c>
      <c r="D11" s="76">
        <v>0.8</v>
      </c>
      <c r="E11" s="77">
        <v>0.1</v>
      </c>
    </row>
    <row r="12" spans="1:9" ht="12.75" customHeight="1">
      <c r="A12" s="70" t="s">
        <v>190</v>
      </c>
      <c r="B12" s="75">
        <v>105.663</v>
      </c>
      <c r="C12" s="76">
        <v>1.2</v>
      </c>
      <c r="D12" s="76">
        <v>11.2</v>
      </c>
      <c r="E12" s="77">
        <v>1.2</v>
      </c>
    </row>
    <row r="13" spans="1:9" ht="12.75" customHeight="1">
      <c r="A13" s="70" t="s">
        <v>191</v>
      </c>
      <c r="B13" s="75">
        <v>99.683000000000007</v>
      </c>
      <c r="C13" s="76">
        <v>0.2</v>
      </c>
      <c r="D13" s="76">
        <v>-0.6</v>
      </c>
      <c r="E13" s="77">
        <v>0.2</v>
      </c>
    </row>
    <row r="14" spans="1:9" ht="12.75" customHeight="1">
      <c r="A14" s="70" t="s">
        <v>192</v>
      </c>
      <c r="B14" s="75">
        <v>99.959000000000003</v>
      </c>
      <c r="C14" s="76">
        <v>-1.1000000000000001</v>
      </c>
      <c r="D14" s="76">
        <v>0.4</v>
      </c>
      <c r="E14" s="77">
        <v>-1.1000000000000001</v>
      </c>
    </row>
    <row r="15" spans="1:9" ht="12.75" customHeight="1">
      <c r="A15" s="70" t="s">
        <v>193</v>
      </c>
      <c r="B15" s="75">
        <v>101.044</v>
      </c>
      <c r="C15" s="76">
        <v>0</v>
      </c>
      <c r="D15" s="76">
        <v>0.7</v>
      </c>
      <c r="E15" s="77">
        <v>0</v>
      </c>
    </row>
    <row r="16" spans="1:9" ht="12.75" customHeight="1">
      <c r="A16" s="70" t="s">
        <v>194</v>
      </c>
      <c r="B16" s="75">
        <v>102.39</v>
      </c>
      <c r="C16" s="76">
        <v>1</v>
      </c>
      <c r="D16" s="76">
        <v>3.3</v>
      </c>
      <c r="E16" s="77">
        <v>1</v>
      </c>
    </row>
    <row r="17" spans="1:8" ht="12.75" customHeight="1">
      <c r="A17" s="70" t="s">
        <v>195</v>
      </c>
      <c r="B17" s="78">
        <v>102.27</v>
      </c>
      <c r="C17" s="79">
        <v>0.6</v>
      </c>
      <c r="D17" s="79">
        <v>2.9</v>
      </c>
      <c r="E17" s="80">
        <v>0.6</v>
      </c>
    </row>
    <row r="18" spans="1:8" ht="12.75" customHeight="1">
      <c r="A18" s="68" t="s">
        <v>196</v>
      </c>
      <c r="B18" s="68"/>
      <c r="C18" s="68"/>
      <c r="D18" s="68"/>
      <c r="E18" s="68"/>
    </row>
    <row r="19" spans="1:8" ht="12.75" customHeight="1">
      <c r="A19" s="70" t="s">
        <v>183</v>
      </c>
      <c r="B19" s="72">
        <v>103.157</v>
      </c>
      <c r="C19" s="73">
        <v>-0.5</v>
      </c>
      <c r="D19" s="73">
        <v>5.4</v>
      </c>
      <c r="E19" s="74">
        <v>-0.5</v>
      </c>
    </row>
    <row r="20" spans="1:8" ht="12.75" customHeight="1">
      <c r="A20" s="70" t="s">
        <v>184</v>
      </c>
      <c r="B20" s="75">
        <v>103.949</v>
      </c>
      <c r="C20" s="76">
        <v>0.7</v>
      </c>
      <c r="D20" s="76">
        <v>5.4</v>
      </c>
      <c r="E20" s="77">
        <v>0.7</v>
      </c>
    </row>
    <row r="21" spans="1:8" ht="12.75" customHeight="1">
      <c r="A21" s="70" t="s">
        <v>185</v>
      </c>
      <c r="B21" s="75">
        <v>100.441</v>
      </c>
      <c r="C21" s="76">
        <v>-0.4</v>
      </c>
      <c r="D21" s="76">
        <v>1.7</v>
      </c>
      <c r="E21" s="77">
        <v>-0.4</v>
      </c>
    </row>
    <row r="22" spans="1:8" ht="12.75" customHeight="1">
      <c r="A22" s="70" t="s">
        <v>186</v>
      </c>
      <c r="B22" s="75">
        <v>92.188000000000002</v>
      </c>
      <c r="C22" s="76">
        <v>-14.2</v>
      </c>
      <c r="D22" s="76">
        <v>1.5</v>
      </c>
      <c r="E22" s="77">
        <v>-14.2</v>
      </c>
    </row>
    <row r="23" spans="1:8" ht="12.75" customHeight="1">
      <c r="A23" s="70" t="s">
        <v>187</v>
      </c>
      <c r="B23" s="75">
        <v>111.298</v>
      </c>
      <c r="C23" s="76">
        <v>-0.9</v>
      </c>
      <c r="D23" s="76">
        <v>15.8</v>
      </c>
      <c r="E23" s="77">
        <v>-0.9</v>
      </c>
    </row>
    <row r="24" spans="1:8" ht="12.75" customHeight="1">
      <c r="A24" s="70" t="s">
        <v>188</v>
      </c>
      <c r="B24" s="75">
        <v>100.905</v>
      </c>
      <c r="C24" s="76">
        <v>0.3</v>
      </c>
      <c r="D24" s="76">
        <v>1.6</v>
      </c>
      <c r="E24" s="77">
        <v>0.3</v>
      </c>
    </row>
    <row r="25" spans="1:8" ht="12.75" customHeight="1">
      <c r="A25" s="70" t="s">
        <v>189</v>
      </c>
      <c r="B25" s="75">
        <v>100.41200000000001</v>
      </c>
      <c r="C25" s="76">
        <v>0.1</v>
      </c>
      <c r="D25" s="76">
        <v>0.9</v>
      </c>
      <c r="E25" s="77">
        <v>0.1</v>
      </c>
    </row>
    <row r="26" spans="1:8" ht="12.75" customHeight="1">
      <c r="A26" s="70" t="s">
        <v>190</v>
      </c>
      <c r="B26" s="75">
        <v>105.258</v>
      </c>
      <c r="C26" s="76">
        <v>0.6</v>
      </c>
      <c r="D26" s="76">
        <v>10</v>
      </c>
      <c r="E26" s="77">
        <v>0.6</v>
      </c>
    </row>
    <row r="27" spans="1:8">
      <c r="A27" s="70" t="s">
        <v>191</v>
      </c>
      <c r="B27" s="75">
        <v>99.646000000000001</v>
      </c>
      <c r="C27" s="76">
        <v>0.2</v>
      </c>
      <c r="D27" s="76">
        <v>-0.7</v>
      </c>
      <c r="E27" s="77">
        <v>0.2</v>
      </c>
      <c r="G27" s="285"/>
      <c r="H27" s="285"/>
    </row>
    <row r="28" spans="1:8">
      <c r="A28" s="70" t="s">
        <v>192</v>
      </c>
      <c r="B28" s="75">
        <v>100.17700000000001</v>
      </c>
      <c r="C28" s="76">
        <v>-1.1000000000000001</v>
      </c>
      <c r="D28" s="76">
        <v>0.4</v>
      </c>
      <c r="E28" s="77">
        <v>-1.1000000000000001</v>
      </c>
    </row>
    <row r="29" spans="1:8">
      <c r="A29" s="70" t="s">
        <v>193</v>
      </c>
      <c r="B29" s="75">
        <v>101.02</v>
      </c>
      <c r="C29" s="76">
        <v>0</v>
      </c>
      <c r="D29" s="76">
        <v>1.4</v>
      </c>
      <c r="E29" s="77">
        <v>0</v>
      </c>
    </row>
    <row r="30" spans="1:8">
      <c r="A30" s="70" t="s">
        <v>194</v>
      </c>
      <c r="B30" s="75">
        <v>101.80500000000001</v>
      </c>
      <c r="C30" s="76">
        <v>0.7</v>
      </c>
      <c r="D30" s="76">
        <v>2.8</v>
      </c>
      <c r="E30" s="77">
        <v>0.7</v>
      </c>
    </row>
    <row r="31" spans="1:8">
      <c r="A31" s="70" t="s">
        <v>195</v>
      </c>
      <c r="B31" s="78">
        <v>101.155</v>
      </c>
      <c r="C31" s="79">
        <v>0.1</v>
      </c>
      <c r="D31" s="79">
        <v>1.9</v>
      </c>
      <c r="E31" s="80">
        <v>0.1</v>
      </c>
    </row>
    <row r="32" spans="1:8">
      <c r="A32" s="68" t="s">
        <v>197</v>
      </c>
      <c r="B32" s="68"/>
      <c r="C32" s="68"/>
      <c r="D32" s="68"/>
      <c r="E32" s="68"/>
    </row>
    <row r="33" spans="1:5">
      <c r="A33" s="70" t="s">
        <v>183</v>
      </c>
      <c r="B33" s="72">
        <v>103.17700000000001</v>
      </c>
      <c r="C33" s="73">
        <v>-0.6</v>
      </c>
      <c r="D33" s="73">
        <v>5.5</v>
      </c>
      <c r="E33" s="74">
        <v>-0.6</v>
      </c>
    </row>
    <row r="34" spans="1:5">
      <c r="A34" s="70" t="s">
        <v>184</v>
      </c>
      <c r="B34" s="75">
        <v>103.73099999999999</v>
      </c>
      <c r="C34" s="76">
        <v>0.6</v>
      </c>
      <c r="D34" s="76">
        <v>5.0999999999999996</v>
      </c>
      <c r="E34" s="77">
        <v>0.6</v>
      </c>
    </row>
    <row r="35" spans="1:5">
      <c r="A35" s="70" t="s">
        <v>185</v>
      </c>
      <c r="B35" s="75">
        <v>100.788</v>
      </c>
      <c r="C35" s="76">
        <v>0</v>
      </c>
      <c r="D35" s="76">
        <v>2.1</v>
      </c>
      <c r="E35" s="77">
        <v>0</v>
      </c>
    </row>
    <row r="36" spans="1:5">
      <c r="A36" s="70" t="s">
        <v>186</v>
      </c>
      <c r="B36" s="75">
        <v>90.864000000000004</v>
      </c>
      <c r="C36" s="76">
        <v>-16.2</v>
      </c>
      <c r="D36" s="76">
        <v>-0.2</v>
      </c>
      <c r="E36" s="77">
        <v>-16.2</v>
      </c>
    </row>
    <row r="37" spans="1:5">
      <c r="A37" s="70" t="s">
        <v>187</v>
      </c>
      <c r="B37" s="75">
        <v>111.10299999999999</v>
      </c>
      <c r="C37" s="76">
        <v>-0.7</v>
      </c>
      <c r="D37" s="76">
        <v>15.8</v>
      </c>
      <c r="E37" s="77">
        <v>-0.7</v>
      </c>
    </row>
    <row r="38" spans="1:5" ht="12.75" customHeight="1">
      <c r="A38" s="70" t="s">
        <v>188</v>
      </c>
      <c r="B38" s="75">
        <v>101.568</v>
      </c>
      <c r="C38" s="76">
        <v>0.1</v>
      </c>
      <c r="D38" s="76">
        <v>2.2999999999999998</v>
      </c>
      <c r="E38" s="77">
        <v>0.1</v>
      </c>
    </row>
    <row r="39" spans="1:5">
      <c r="A39" s="70" t="s">
        <v>189</v>
      </c>
      <c r="B39" s="75">
        <v>100.473</v>
      </c>
      <c r="C39" s="76">
        <v>0.1</v>
      </c>
      <c r="D39" s="76">
        <v>0.9</v>
      </c>
      <c r="E39" s="77">
        <v>0.1</v>
      </c>
    </row>
    <row r="40" spans="1:5">
      <c r="A40" s="70" t="s">
        <v>190</v>
      </c>
      <c r="B40" s="75">
        <v>105.446</v>
      </c>
      <c r="C40" s="76">
        <v>0.9</v>
      </c>
      <c r="D40" s="76">
        <v>10.5</v>
      </c>
      <c r="E40" s="77">
        <v>0.9</v>
      </c>
    </row>
    <row r="41" spans="1:5">
      <c r="A41" s="70" t="s">
        <v>191</v>
      </c>
      <c r="B41" s="75">
        <v>99.665000000000006</v>
      </c>
      <c r="C41" s="76">
        <v>0.2</v>
      </c>
      <c r="D41" s="76">
        <v>-0.6</v>
      </c>
      <c r="E41" s="77">
        <v>0.2</v>
      </c>
    </row>
    <row r="42" spans="1:5">
      <c r="A42" s="70" t="s">
        <v>192</v>
      </c>
      <c r="B42" s="75">
        <v>100.074</v>
      </c>
      <c r="C42" s="76">
        <v>-1.1000000000000001</v>
      </c>
      <c r="D42" s="76">
        <v>0.4</v>
      </c>
      <c r="E42" s="77">
        <v>-1.1000000000000001</v>
      </c>
    </row>
    <row r="43" spans="1:5">
      <c r="A43" s="70" t="s">
        <v>193</v>
      </c>
      <c r="B43" s="75">
        <v>101.03</v>
      </c>
      <c r="C43" s="76">
        <v>0</v>
      </c>
      <c r="D43" s="76">
        <v>1.1000000000000001</v>
      </c>
      <c r="E43" s="77">
        <v>0</v>
      </c>
    </row>
    <row r="44" spans="1:5">
      <c r="A44" s="70" t="s">
        <v>194</v>
      </c>
      <c r="B44" s="75">
        <v>102.072</v>
      </c>
      <c r="C44" s="76">
        <v>0.9</v>
      </c>
      <c r="D44" s="76">
        <v>3.1</v>
      </c>
      <c r="E44" s="77">
        <v>0.9</v>
      </c>
    </row>
    <row r="45" spans="1:5">
      <c r="A45" s="70" t="s">
        <v>195</v>
      </c>
      <c r="B45" s="78">
        <v>101.67</v>
      </c>
      <c r="C45" s="79">
        <v>0.4</v>
      </c>
      <c r="D45" s="79">
        <v>2.4</v>
      </c>
      <c r="E45" s="80">
        <v>0.4</v>
      </c>
    </row>
    <row r="46" spans="1:5">
      <c r="A46" s="68" t="s">
        <v>198</v>
      </c>
      <c r="B46" s="68"/>
      <c r="C46" s="68"/>
      <c r="D46" s="68"/>
      <c r="E46" s="68"/>
    </row>
    <row r="47" spans="1:5">
      <c r="A47" s="70" t="s">
        <v>183</v>
      </c>
      <c r="B47" s="72">
        <v>103.56699999999999</v>
      </c>
      <c r="C47" s="73">
        <v>-0.4</v>
      </c>
      <c r="D47" s="73">
        <v>6.1</v>
      </c>
      <c r="E47" s="74">
        <v>-0.4</v>
      </c>
    </row>
    <row r="48" spans="1:5">
      <c r="A48" s="70" t="s">
        <v>184</v>
      </c>
      <c r="B48" s="75">
        <v>103.593</v>
      </c>
      <c r="C48" s="76">
        <v>0.7</v>
      </c>
      <c r="D48" s="76">
        <v>4.8</v>
      </c>
      <c r="E48" s="77">
        <v>0.7</v>
      </c>
    </row>
    <row r="49" spans="1:5">
      <c r="A49" s="70" t="s">
        <v>185</v>
      </c>
      <c r="B49" s="75">
        <v>101.30800000000001</v>
      </c>
      <c r="C49" s="76">
        <v>0.5</v>
      </c>
      <c r="D49" s="76">
        <v>1.6</v>
      </c>
      <c r="E49" s="77">
        <v>0.5</v>
      </c>
    </row>
    <row r="50" spans="1:5">
      <c r="A50" s="70" t="s">
        <v>186</v>
      </c>
      <c r="B50" s="75">
        <v>95.143000000000001</v>
      </c>
      <c r="C50" s="76">
        <v>-13</v>
      </c>
      <c r="D50" s="76">
        <v>3.7</v>
      </c>
      <c r="E50" s="77">
        <v>-13</v>
      </c>
    </row>
    <row r="51" spans="1:5">
      <c r="A51" s="70" t="s">
        <v>187</v>
      </c>
      <c r="B51" s="75">
        <v>112.574</v>
      </c>
      <c r="C51" s="76">
        <v>-0.1</v>
      </c>
      <c r="D51" s="76">
        <v>18.100000000000001</v>
      </c>
      <c r="E51" s="77">
        <v>-0.1</v>
      </c>
    </row>
    <row r="52" spans="1:5" ht="12.75" customHeight="1">
      <c r="A52" s="70" t="s">
        <v>188</v>
      </c>
      <c r="B52" s="75">
        <v>102.099</v>
      </c>
      <c r="C52" s="76">
        <v>0.5</v>
      </c>
      <c r="D52" s="76">
        <v>2.9</v>
      </c>
      <c r="E52" s="77">
        <v>0.5</v>
      </c>
    </row>
    <row r="53" spans="1:5">
      <c r="A53" s="70" t="s">
        <v>189</v>
      </c>
      <c r="B53" s="75">
        <v>100.5</v>
      </c>
      <c r="C53" s="76">
        <v>0</v>
      </c>
      <c r="D53" s="76">
        <v>0.9</v>
      </c>
      <c r="E53" s="77">
        <v>0</v>
      </c>
    </row>
    <row r="54" spans="1:5">
      <c r="A54" s="70" t="s">
        <v>190</v>
      </c>
      <c r="B54" s="75">
        <v>105.464</v>
      </c>
      <c r="C54" s="76">
        <v>1.9</v>
      </c>
      <c r="D54" s="76">
        <v>11.3</v>
      </c>
      <c r="E54" s="77">
        <v>1.9</v>
      </c>
    </row>
    <row r="55" spans="1:5">
      <c r="A55" s="70" t="s">
        <v>191</v>
      </c>
      <c r="B55" s="75">
        <v>99.665999999999997</v>
      </c>
      <c r="C55" s="76">
        <v>0.2</v>
      </c>
      <c r="D55" s="76">
        <v>-0.6</v>
      </c>
      <c r="E55" s="77">
        <v>0.2</v>
      </c>
    </row>
    <row r="56" spans="1:5">
      <c r="A56" s="70" t="s">
        <v>192</v>
      </c>
      <c r="B56" s="75">
        <v>100.366</v>
      </c>
      <c r="C56" s="76">
        <v>-0.9</v>
      </c>
      <c r="D56" s="76">
        <v>1.2</v>
      </c>
      <c r="E56" s="77">
        <v>-0.9</v>
      </c>
    </row>
    <row r="57" spans="1:5">
      <c r="A57" s="70" t="s">
        <v>193</v>
      </c>
      <c r="B57" s="75">
        <v>100.828</v>
      </c>
      <c r="C57" s="76">
        <v>0</v>
      </c>
      <c r="D57" s="76">
        <v>1.2</v>
      </c>
      <c r="E57" s="77">
        <v>0</v>
      </c>
    </row>
    <row r="58" spans="1:5">
      <c r="A58" s="70" t="s">
        <v>194</v>
      </c>
      <c r="B58" s="75">
        <v>101.45699999999999</v>
      </c>
      <c r="C58" s="76">
        <v>0</v>
      </c>
      <c r="D58" s="76">
        <v>2.9</v>
      </c>
      <c r="E58" s="77">
        <v>0</v>
      </c>
    </row>
    <row r="59" spans="1:5">
      <c r="A59" s="70" t="s">
        <v>195</v>
      </c>
      <c r="B59" s="78">
        <v>101.29300000000001</v>
      </c>
      <c r="C59" s="79">
        <v>0.4</v>
      </c>
      <c r="D59" s="79">
        <v>1.9</v>
      </c>
      <c r="E59" s="80">
        <v>0.4</v>
      </c>
    </row>
    <row r="65" spans="1:1">
      <c r="A65" s="10" t="s">
        <v>199</v>
      </c>
    </row>
    <row r="66" spans="1:1">
      <c r="A66" s="10" t="s">
        <v>47</v>
      </c>
    </row>
  </sheetData>
  <sheetProtection password="CCE3"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P47" sqref="P47"/>
    </sheetView>
  </sheetViews>
  <sheetFormatPr baseColWidth="10" defaultRowHeight="15"/>
  <cols>
    <col min="2" max="2" width="14" customWidth="1"/>
    <col min="18" max="18" width="23.28515625" customWidth="1"/>
  </cols>
  <sheetData>
    <row r="1" spans="1:20" ht="21" customHeight="1">
      <c r="A1" s="532" t="s">
        <v>755</v>
      </c>
      <c r="B1" s="532"/>
      <c r="C1" s="532"/>
      <c r="D1" s="532"/>
      <c r="E1" s="532"/>
      <c r="F1" s="532"/>
      <c r="G1" s="532"/>
      <c r="H1" s="532"/>
      <c r="I1" s="532"/>
      <c r="J1" s="532"/>
      <c r="K1" s="532"/>
    </row>
    <row r="2" spans="1:20">
      <c r="A2" s="134" t="s">
        <v>176</v>
      </c>
      <c r="B2" s="134"/>
      <c r="C2" s="134"/>
      <c r="D2" s="134"/>
      <c r="E2" s="134"/>
      <c r="F2" s="134"/>
      <c r="G2" s="134"/>
      <c r="H2" s="134"/>
      <c r="I2" s="134"/>
      <c r="J2" s="134"/>
      <c r="K2" s="134"/>
    </row>
    <row r="3" spans="1:20">
      <c r="A3" s="135" t="s">
        <v>271</v>
      </c>
      <c r="B3" s="135"/>
      <c r="C3" s="135"/>
      <c r="D3" s="135"/>
      <c r="E3" s="135"/>
      <c r="F3" s="135"/>
      <c r="G3" s="135"/>
      <c r="H3" s="135"/>
      <c r="I3" s="135"/>
      <c r="J3" s="135"/>
      <c r="K3" s="135"/>
    </row>
    <row r="4" spans="1:20">
      <c r="A4" s="71" t="s">
        <v>93</v>
      </c>
      <c r="B4" s="69" t="s">
        <v>272</v>
      </c>
    </row>
    <row r="5" spans="1:20">
      <c r="A5" s="68" t="s">
        <v>752</v>
      </c>
      <c r="B5" s="136">
        <v>103.2</v>
      </c>
      <c r="L5" s="67"/>
      <c r="M5" s="284"/>
    </row>
    <row r="6" spans="1:20" ht="15" customHeight="1">
      <c r="A6" s="68" t="s">
        <v>718</v>
      </c>
      <c r="B6" s="136">
        <v>111.255</v>
      </c>
      <c r="K6" s="533" t="s">
        <v>753</v>
      </c>
      <c r="L6" s="533"/>
      <c r="M6" s="533"/>
      <c r="N6" s="533"/>
      <c r="O6" s="533"/>
      <c r="P6" s="533"/>
      <c r="Q6" s="533"/>
    </row>
    <row r="7" spans="1:20">
      <c r="A7" s="68" t="s">
        <v>704</v>
      </c>
      <c r="B7" s="136">
        <v>110.155</v>
      </c>
      <c r="K7" s="533"/>
      <c r="L7" s="533"/>
      <c r="M7" s="533"/>
      <c r="N7" s="533"/>
      <c r="O7" s="533"/>
      <c r="P7" s="533"/>
      <c r="Q7" s="533"/>
    </row>
    <row r="8" spans="1:20">
      <c r="A8" s="68" t="s">
        <v>699</v>
      </c>
      <c r="B8" s="136">
        <v>109.589</v>
      </c>
      <c r="K8" s="533"/>
      <c r="L8" s="533"/>
      <c r="M8" s="533"/>
      <c r="N8" s="533"/>
      <c r="O8" s="533"/>
      <c r="P8" s="533"/>
      <c r="Q8" s="533"/>
    </row>
    <row r="9" spans="1:20">
      <c r="A9" s="68" t="s">
        <v>693</v>
      </c>
      <c r="B9" s="136">
        <v>107.68600000000001</v>
      </c>
      <c r="K9" s="533"/>
      <c r="L9" s="533"/>
      <c r="M9" s="533"/>
      <c r="N9" s="533"/>
      <c r="O9" s="533"/>
      <c r="P9" s="533"/>
      <c r="Q9" s="533"/>
    </row>
    <row r="10" spans="1:20">
      <c r="A10" s="68" t="s">
        <v>661</v>
      </c>
      <c r="B10" s="136">
        <v>106.89400000000001</v>
      </c>
      <c r="K10" s="533"/>
      <c r="L10" s="533"/>
      <c r="M10" s="533"/>
      <c r="N10" s="533"/>
      <c r="O10" s="533"/>
      <c r="P10" s="533"/>
      <c r="Q10" s="533"/>
    </row>
    <row r="11" spans="1:20">
      <c r="A11" s="68" t="s">
        <v>659</v>
      </c>
      <c r="B11" s="136">
        <v>106.319</v>
      </c>
      <c r="K11" s="533"/>
      <c r="L11" s="533"/>
      <c r="M11" s="533"/>
      <c r="N11" s="533"/>
      <c r="O11" s="533"/>
      <c r="P11" s="533"/>
      <c r="Q11" s="533"/>
    </row>
    <row r="12" spans="1:20" ht="15" customHeight="1">
      <c r="A12" s="68" t="s">
        <v>651</v>
      </c>
      <c r="B12" s="136">
        <v>106.869</v>
      </c>
      <c r="K12" s="533"/>
      <c r="L12" s="533"/>
      <c r="M12" s="533"/>
      <c r="N12" s="533"/>
      <c r="O12" s="533"/>
      <c r="P12" s="533"/>
      <c r="Q12" s="533"/>
      <c r="T12" s="286"/>
    </row>
    <row r="13" spans="1:20">
      <c r="A13" s="68" t="s">
        <v>640</v>
      </c>
      <c r="B13" s="136">
        <v>106.639</v>
      </c>
      <c r="K13" s="533"/>
      <c r="L13" s="533"/>
      <c r="M13" s="533"/>
      <c r="N13" s="533"/>
      <c r="O13" s="533"/>
      <c r="P13" s="533"/>
      <c r="Q13" s="533"/>
      <c r="T13" s="286"/>
    </row>
    <row r="14" spans="1:20">
      <c r="A14" s="68" t="s">
        <v>636</v>
      </c>
      <c r="B14" s="136">
        <v>106.086</v>
      </c>
      <c r="K14" s="533"/>
      <c r="L14" s="533"/>
      <c r="M14" s="533"/>
      <c r="N14" s="533"/>
      <c r="O14" s="533"/>
      <c r="P14" s="533"/>
      <c r="Q14" s="533"/>
      <c r="T14" s="286"/>
    </row>
    <row r="15" spans="1:20">
      <c r="A15" s="68" t="s">
        <v>603</v>
      </c>
      <c r="B15" s="136">
        <v>105.20399999999999</v>
      </c>
      <c r="K15" s="533"/>
      <c r="L15" s="533"/>
      <c r="M15" s="533"/>
      <c r="N15" s="533"/>
      <c r="O15" s="533"/>
      <c r="P15" s="533"/>
      <c r="Q15" s="533"/>
      <c r="T15" s="286"/>
    </row>
    <row r="16" spans="1:20">
      <c r="A16" s="68" t="s">
        <v>600</v>
      </c>
      <c r="B16" s="136">
        <v>104.315</v>
      </c>
      <c r="K16" s="286"/>
      <c r="L16" s="286"/>
      <c r="M16" s="286"/>
      <c r="T16" s="286"/>
    </row>
    <row r="17" spans="1:20">
      <c r="A17" s="68" t="s">
        <v>559</v>
      </c>
      <c r="B17" s="136">
        <v>104.77800000000001</v>
      </c>
      <c r="K17" s="286"/>
      <c r="L17" s="286"/>
      <c r="M17" s="286"/>
      <c r="T17" s="286"/>
    </row>
    <row r="18" spans="1:20">
      <c r="K18" s="286"/>
      <c r="L18" s="286"/>
      <c r="M18" s="286"/>
      <c r="N18" s="260"/>
      <c r="T18" s="286"/>
    </row>
    <row r="19" spans="1:20">
      <c r="K19" s="286"/>
      <c r="L19" s="286"/>
      <c r="M19" s="286"/>
      <c r="N19" s="286"/>
      <c r="O19" s="286"/>
      <c r="P19" s="286"/>
      <c r="Q19" s="286"/>
      <c r="R19" s="286"/>
      <c r="S19" s="286"/>
      <c r="T19" s="286"/>
    </row>
    <row r="20" spans="1:20">
      <c r="K20" s="286"/>
      <c r="L20" s="286"/>
      <c r="M20" s="286"/>
      <c r="N20" s="286"/>
      <c r="O20" s="286"/>
      <c r="P20" s="286"/>
      <c r="Q20" s="286"/>
      <c r="R20" s="286"/>
      <c r="S20" s="286"/>
      <c r="T20" s="286"/>
    </row>
    <row r="21" spans="1:20">
      <c r="J21" s="292"/>
      <c r="K21" s="286"/>
      <c r="L21" s="286"/>
      <c r="M21" s="286"/>
      <c r="N21" s="286"/>
      <c r="O21" s="286"/>
      <c r="P21" s="286"/>
      <c r="Q21" s="286"/>
      <c r="R21" s="286"/>
      <c r="S21" s="286"/>
      <c r="T21" s="286"/>
    </row>
    <row r="22" spans="1:20">
      <c r="A22" s="10" t="s">
        <v>199</v>
      </c>
      <c r="K22" s="286"/>
      <c r="L22" s="286"/>
      <c r="M22" s="286"/>
      <c r="N22" s="286"/>
      <c r="O22" s="286"/>
      <c r="P22" s="286"/>
      <c r="Q22" s="286"/>
      <c r="R22" s="286"/>
      <c r="S22" s="286"/>
      <c r="T22" s="286"/>
    </row>
    <row r="23" spans="1:20">
      <c r="A23" s="10" t="s">
        <v>47</v>
      </c>
      <c r="N23" s="286"/>
      <c r="O23" s="286"/>
      <c r="P23" s="286"/>
      <c r="Q23" s="286"/>
      <c r="R23" s="286"/>
      <c r="S23" s="286"/>
      <c r="T23" s="286"/>
    </row>
    <row r="24" spans="1:20">
      <c r="L24" s="292"/>
      <c r="N24" s="286"/>
      <c r="O24" s="286"/>
      <c r="P24" s="286"/>
      <c r="Q24" s="286"/>
      <c r="R24" s="286"/>
      <c r="S24" s="286"/>
      <c r="T24" s="286"/>
    </row>
    <row r="25" spans="1:20">
      <c r="N25" s="286"/>
      <c r="O25" s="286"/>
      <c r="P25" s="286"/>
      <c r="Q25" s="286"/>
      <c r="R25" s="286"/>
      <c r="S25" s="286"/>
      <c r="T25" s="286"/>
    </row>
    <row r="26" spans="1:20">
      <c r="N26" s="286"/>
      <c r="O26" s="286"/>
      <c r="P26" s="286"/>
      <c r="Q26" s="286"/>
      <c r="R26" s="286"/>
      <c r="S26" s="286"/>
      <c r="T26" s="286"/>
    </row>
    <row r="27" spans="1:20">
      <c r="N27" s="286"/>
      <c r="O27" s="286"/>
      <c r="P27" s="286"/>
      <c r="Q27" s="286"/>
      <c r="R27" s="286"/>
      <c r="S27" s="286"/>
      <c r="T27" s="286"/>
    </row>
    <row r="28" spans="1:20">
      <c r="N28" s="286"/>
      <c r="O28" s="286"/>
      <c r="P28" s="286"/>
      <c r="Q28" s="286"/>
      <c r="R28" s="286"/>
      <c r="S28" s="286"/>
      <c r="T28" s="286"/>
    </row>
    <row r="29" spans="1:20">
      <c r="N29" s="286"/>
      <c r="O29" s="286"/>
      <c r="P29" s="286"/>
      <c r="Q29" s="286"/>
      <c r="R29" s="286"/>
      <c r="S29" s="286"/>
      <c r="T29" s="286"/>
    </row>
    <row r="30" spans="1:20">
      <c r="N30" s="286"/>
      <c r="O30" s="286"/>
      <c r="P30" s="286"/>
      <c r="Q30" s="286"/>
      <c r="R30" s="286"/>
      <c r="S30" s="286"/>
      <c r="T30" s="286"/>
    </row>
    <row r="31" spans="1:20">
      <c r="N31" s="286"/>
      <c r="O31" s="286"/>
      <c r="P31" s="286"/>
      <c r="Q31" s="286"/>
      <c r="R31" s="286"/>
      <c r="S31" s="286"/>
      <c r="T31" s="286"/>
    </row>
    <row r="32" spans="1:20">
      <c r="N32" s="286"/>
      <c r="O32" s="286"/>
      <c r="P32" s="286"/>
      <c r="Q32" s="286"/>
      <c r="R32" s="286"/>
      <c r="S32" s="286"/>
      <c r="T32" s="286"/>
    </row>
    <row r="33" spans="14:20">
      <c r="N33" s="286"/>
      <c r="O33" s="286"/>
      <c r="P33" s="286"/>
      <c r="Q33" s="286"/>
      <c r="R33" s="286"/>
      <c r="S33" s="286"/>
      <c r="T33" s="286"/>
    </row>
    <row r="34" spans="14:20">
      <c r="N34" s="286"/>
      <c r="O34" s="286"/>
      <c r="P34" s="286"/>
      <c r="Q34" s="286"/>
      <c r="R34" s="286"/>
      <c r="S34" s="286"/>
      <c r="T34" s="286"/>
    </row>
  </sheetData>
  <sheetProtection password="CCE3"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zoomScale="85" zoomScaleNormal="85" workbookViewId="0">
      <selection activeCell="L36" sqref="L36"/>
    </sheetView>
  </sheetViews>
  <sheetFormatPr baseColWidth="10" defaultRowHeight="15"/>
  <cols>
    <col min="1" max="1" width="22.5703125" style="259" customWidth="1"/>
    <col min="2" max="2" width="17.85546875" style="259" bestFit="1" customWidth="1"/>
    <col min="3" max="3" width="17.85546875" style="355" customWidth="1"/>
    <col min="4" max="4" width="17.85546875" style="259" bestFit="1" customWidth="1"/>
    <col min="5" max="5" width="17.85546875" style="355" customWidth="1"/>
    <col min="6" max="6" width="18.140625" style="259" customWidth="1"/>
    <col min="7" max="7" width="11.42578125" style="259"/>
    <col min="8" max="8" width="12.85546875" style="259" bestFit="1" customWidth="1"/>
    <col min="9" max="9" width="12.42578125" style="259" bestFit="1" customWidth="1"/>
    <col min="10" max="10" width="13.5703125" style="259" bestFit="1" customWidth="1"/>
    <col min="11" max="11" width="11.42578125" style="259"/>
    <col min="12" max="12" width="15.28515625" style="259" bestFit="1" customWidth="1"/>
    <col min="13" max="13" width="21.85546875" style="259" customWidth="1"/>
    <col min="14" max="14" width="21.85546875" style="355" customWidth="1"/>
    <col min="15" max="15" width="21.85546875" style="259" customWidth="1"/>
    <col min="16" max="16" width="14.5703125" style="259" hidden="1" customWidth="1"/>
    <col min="17" max="18" width="11.42578125" style="259"/>
    <col min="19" max="19" width="12.7109375" style="259" bestFit="1" customWidth="1"/>
    <col min="20" max="16384" width="11.42578125" style="259"/>
  </cols>
  <sheetData>
    <row r="1" spans="1:16" ht="21" customHeight="1">
      <c r="A1" s="534" t="s">
        <v>380</v>
      </c>
      <c r="B1" s="534"/>
      <c r="C1" s="534"/>
      <c r="D1" s="534"/>
      <c r="E1" s="534"/>
      <c r="F1" s="534"/>
      <c r="G1" s="534"/>
      <c r="H1" s="534"/>
      <c r="I1" s="534"/>
      <c r="J1" s="534"/>
      <c r="K1" s="534"/>
      <c r="L1" s="534"/>
      <c r="M1" s="534"/>
      <c r="N1" s="534"/>
      <c r="O1" s="534"/>
    </row>
    <row r="2" spans="1:16">
      <c r="A2" s="535" t="s">
        <v>532</v>
      </c>
      <c r="B2" s="536"/>
      <c r="C2" s="536"/>
      <c r="D2" s="536"/>
      <c r="E2" s="354"/>
    </row>
    <row r="3" spans="1:16" ht="31.5" customHeight="1">
      <c r="A3" s="262" t="s">
        <v>710</v>
      </c>
      <c r="B3" s="165">
        <v>2019</v>
      </c>
      <c r="C3" s="263">
        <v>2020</v>
      </c>
      <c r="D3" s="165">
        <v>2021</v>
      </c>
      <c r="E3" s="263" t="s">
        <v>384</v>
      </c>
      <c r="F3" s="164" t="s">
        <v>599</v>
      </c>
      <c r="G3" s="508" t="s">
        <v>711</v>
      </c>
      <c r="H3" s="508"/>
      <c r="I3" s="508"/>
      <c r="J3" s="508"/>
      <c r="K3" s="508"/>
      <c r="L3" s="537" t="s">
        <v>478</v>
      </c>
      <c r="M3" s="537"/>
      <c r="N3" s="537"/>
      <c r="O3" s="537"/>
    </row>
    <row r="4" spans="1:16" ht="44.25" customHeight="1">
      <c r="A4" s="164" t="s">
        <v>378</v>
      </c>
      <c r="B4" s="177">
        <v>1615895480.5799999</v>
      </c>
      <c r="C4" s="177">
        <v>1295338970.1700001</v>
      </c>
      <c r="D4" s="177">
        <v>1362471635.05</v>
      </c>
      <c r="E4" s="264">
        <f>((C4-B4)/B4)*100</f>
        <v>-19.837700783403466</v>
      </c>
      <c r="F4" s="264">
        <f>((D4-C4)/C4)*100</f>
        <v>5.1826329961484436</v>
      </c>
      <c r="G4" s="508"/>
      <c r="H4" s="508"/>
      <c r="I4" s="508"/>
      <c r="J4" s="508"/>
      <c r="K4" s="508"/>
      <c r="L4" s="263" t="s">
        <v>93</v>
      </c>
      <c r="M4" s="165">
        <v>2019</v>
      </c>
      <c r="N4" s="263">
        <v>2020</v>
      </c>
      <c r="O4" s="165">
        <v>2021</v>
      </c>
    </row>
    <row r="5" spans="1:16" ht="23.25" customHeight="1">
      <c r="A5" s="263" t="s">
        <v>379</v>
      </c>
      <c r="B5" s="243">
        <v>1472712901.95</v>
      </c>
      <c r="C5" s="243">
        <v>1154797579.55</v>
      </c>
      <c r="D5" s="243">
        <v>1181573108.5799999</v>
      </c>
      <c r="E5" s="264">
        <f>((C5-B5)/B5)*100</f>
        <v>-21.58705352408148</v>
      </c>
      <c r="F5" s="264">
        <f>((D5-C5)/C5)*100</f>
        <v>2.318633975699345</v>
      </c>
      <c r="G5" s="508"/>
      <c r="H5" s="508"/>
      <c r="I5" s="508"/>
      <c r="J5" s="508"/>
      <c r="K5" s="508"/>
      <c r="L5" s="265" t="s">
        <v>78</v>
      </c>
      <c r="M5" s="240">
        <v>60376241.119999997</v>
      </c>
      <c r="N5" s="243">
        <v>73541272.079999998</v>
      </c>
      <c r="O5" s="243">
        <v>70659437.780000001</v>
      </c>
    </row>
    <row r="6" spans="1:16">
      <c r="B6" s="370"/>
      <c r="C6" s="370"/>
      <c r="D6" s="370"/>
      <c r="E6" s="370"/>
      <c r="L6" s="266" t="s">
        <v>79</v>
      </c>
      <c r="M6" s="241">
        <v>183799558.44</v>
      </c>
      <c r="N6" s="244">
        <v>314223210.56</v>
      </c>
      <c r="O6" s="244">
        <v>243780529.50999999</v>
      </c>
      <c r="P6" s="399"/>
    </row>
    <row r="7" spans="1:16">
      <c r="L7" s="266" t="s">
        <v>80</v>
      </c>
      <c r="M7" s="241">
        <v>450948764.79000002</v>
      </c>
      <c r="N7" s="244">
        <v>400629727.95999998</v>
      </c>
      <c r="O7" s="244">
        <v>313500151.81999999</v>
      </c>
      <c r="P7" s="399"/>
    </row>
    <row r="8" spans="1:16">
      <c r="L8" s="266" t="s">
        <v>81</v>
      </c>
      <c r="M8" s="241">
        <v>652664797.92999995</v>
      </c>
      <c r="N8" s="245">
        <v>472976005.30000001</v>
      </c>
      <c r="O8" s="245">
        <v>469787379.24000001</v>
      </c>
      <c r="P8" s="399"/>
    </row>
    <row r="9" spans="1:16">
      <c r="L9" s="266" t="s">
        <v>82</v>
      </c>
      <c r="M9" s="241">
        <v>755545392.90999997</v>
      </c>
      <c r="N9" s="245">
        <v>520535204.63999999</v>
      </c>
      <c r="O9" s="243">
        <v>545566771.97000003</v>
      </c>
      <c r="P9" s="156"/>
    </row>
    <row r="10" spans="1:16">
      <c r="L10" s="266" t="s">
        <v>83</v>
      </c>
      <c r="M10" s="241">
        <v>833456873.13</v>
      </c>
      <c r="N10" s="244">
        <v>650606038.41999996</v>
      </c>
      <c r="O10" s="244">
        <v>621342414.29999995</v>
      </c>
      <c r="P10" s="399"/>
    </row>
    <row r="11" spans="1:16">
      <c r="L11" s="266" t="s">
        <v>84</v>
      </c>
      <c r="M11" s="241">
        <v>1014426416.59</v>
      </c>
      <c r="N11" s="244">
        <v>776221779.61000001</v>
      </c>
      <c r="O11" s="244">
        <v>705543201.11000001</v>
      </c>
      <c r="P11" s="399"/>
    </row>
    <row r="12" spans="1:16">
      <c r="K12" s="156"/>
      <c r="L12" s="266" t="s">
        <v>85</v>
      </c>
      <c r="M12" s="241">
        <v>1052771375.61</v>
      </c>
      <c r="N12" s="244">
        <v>843091703.91999996</v>
      </c>
      <c r="O12" s="244">
        <v>787498353.79999995</v>
      </c>
      <c r="P12" s="399"/>
    </row>
    <row r="13" spans="1:16" ht="15" customHeight="1">
      <c r="K13" s="156"/>
      <c r="L13" s="266" t="s">
        <v>86</v>
      </c>
      <c r="M13" s="241">
        <v>1113501979.02</v>
      </c>
      <c r="N13" s="177">
        <v>885218039.45000005</v>
      </c>
      <c r="O13" s="177">
        <v>873420021.53999996</v>
      </c>
      <c r="P13" s="399"/>
    </row>
    <row r="14" spans="1:16">
      <c r="K14" s="156"/>
      <c r="L14" s="266" t="s">
        <v>87</v>
      </c>
      <c r="M14" s="241">
        <v>1344279388.95</v>
      </c>
      <c r="N14" s="244">
        <v>1085119380.4400001</v>
      </c>
      <c r="O14" s="244">
        <v>1067879821.87</v>
      </c>
      <c r="P14" s="399"/>
    </row>
    <row r="15" spans="1:16">
      <c r="K15" s="156"/>
      <c r="L15" s="266" t="s">
        <v>88</v>
      </c>
      <c r="M15" s="241">
        <v>1472712901.95</v>
      </c>
      <c r="N15" s="244">
        <v>1154797579.55</v>
      </c>
      <c r="O15" s="244">
        <v>1181573108.5799999</v>
      </c>
      <c r="P15" s="399"/>
    </row>
    <row r="16" spans="1:16">
      <c r="K16" s="156"/>
      <c r="L16" s="267" t="s">
        <v>89</v>
      </c>
      <c r="M16" s="242">
        <v>1585518179.2</v>
      </c>
      <c r="N16" s="246">
        <v>1234129217.9000001</v>
      </c>
      <c r="O16" s="246"/>
      <c r="P16" s="399"/>
    </row>
    <row r="17" spans="1:19">
      <c r="J17" s="156"/>
    </row>
    <row r="18" spans="1:19">
      <c r="J18" s="156"/>
      <c r="O18" s="156"/>
      <c r="S18" s="156"/>
    </row>
    <row r="19" spans="1:19">
      <c r="J19" s="156"/>
      <c r="L19" s="156"/>
      <c r="M19" s="156"/>
      <c r="N19" s="156"/>
      <c r="O19" s="156"/>
    </row>
    <row r="20" spans="1:19">
      <c r="K20" s="156"/>
      <c r="L20" s="156"/>
      <c r="M20" s="156"/>
      <c r="N20" s="156"/>
      <c r="O20" s="156"/>
      <c r="P20" s="289"/>
    </row>
    <row r="21" spans="1:19">
      <c r="K21" s="156"/>
      <c r="M21" s="156"/>
      <c r="N21" s="156"/>
      <c r="O21" s="156"/>
    </row>
    <row r="22" spans="1:19">
      <c r="K22" s="156"/>
      <c r="L22" s="156"/>
      <c r="M22" s="156"/>
      <c r="N22" s="156"/>
      <c r="P22" s="156"/>
    </row>
    <row r="23" spans="1:19">
      <c r="K23" s="156"/>
      <c r="M23" s="156"/>
      <c r="N23" s="156"/>
      <c r="O23" s="156"/>
    </row>
    <row r="24" spans="1:19">
      <c r="K24" s="156"/>
      <c r="M24" s="156"/>
      <c r="N24" s="156"/>
    </row>
    <row r="25" spans="1:19">
      <c r="K25" s="156"/>
      <c r="M25" s="291"/>
      <c r="N25" s="291"/>
    </row>
    <row r="26" spans="1:19">
      <c r="A26" s="256" t="s">
        <v>482</v>
      </c>
      <c r="K26" s="156"/>
      <c r="M26"/>
    </row>
    <row r="27" spans="1:19">
      <c r="K27" s="156"/>
      <c r="M27" s="291"/>
      <c r="N27" s="291"/>
    </row>
    <row r="28" spans="1:19">
      <c r="A28" s="10" t="s">
        <v>533</v>
      </c>
      <c r="K28" s="156"/>
      <c r="M28" s="291"/>
      <c r="N28" s="291"/>
    </row>
    <row r="29" spans="1:19">
      <c r="A29" s="10" t="s">
        <v>47</v>
      </c>
      <c r="K29" s="156"/>
      <c r="M29" s="291"/>
      <c r="N29" s="291"/>
    </row>
    <row r="30" spans="1:19">
      <c r="A30" s="290"/>
      <c r="K30" s="156"/>
      <c r="M30" s="472"/>
      <c r="N30" s="291"/>
    </row>
    <row r="31" spans="1:19">
      <c r="K31" s="156"/>
      <c r="L31" s="472"/>
      <c r="M31" s="472"/>
      <c r="N31" s="291"/>
    </row>
    <row r="32" spans="1:19">
      <c r="J32" s="156"/>
      <c r="L32" s="472"/>
      <c r="M32" s="472"/>
      <c r="N32" s="291"/>
    </row>
    <row r="33" spans="8:13">
      <c r="H33" s="156"/>
      <c r="L33" s="472"/>
      <c r="M33" s="472"/>
    </row>
    <row r="34" spans="8:13">
      <c r="L34" s="472"/>
      <c r="M34" s="472"/>
    </row>
    <row r="35" spans="8:13">
      <c r="L35" s="472"/>
      <c r="M35" s="472"/>
    </row>
    <row r="36" spans="8:13">
      <c r="L36" s="472"/>
      <c r="M36" s="472"/>
    </row>
    <row r="37" spans="8:13">
      <c r="L37" s="472"/>
      <c r="M37" s="472"/>
    </row>
    <row r="38" spans="8:13">
      <c r="L38" s="472"/>
      <c r="M38" s="472"/>
    </row>
  </sheetData>
  <sheetProtection password="CCE3" sheet="1" objects="1" scenarios="1"/>
  <mergeCells count="4">
    <mergeCell ref="A1:O1"/>
    <mergeCell ref="A2:D2"/>
    <mergeCell ref="G3:K5"/>
    <mergeCell ref="L3:O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70" zoomScaleNormal="70" workbookViewId="0">
      <selection activeCell="W26" sqref="W26"/>
    </sheetView>
  </sheetViews>
  <sheetFormatPr baseColWidth="10" defaultRowHeight="15"/>
  <cols>
    <col min="1" max="1" width="11.42578125" style="281"/>
    <col min="2" max="2" width="24.5703125" style="281" bestFit="1" customWidth="1"/>
    <col min="3" max="6" width="14.140625" style="281" customWidth="1"/>
    <col min="7" max="7" width="14.140625" style="413" customWidth="1"/>
    <col min="8" max="15" width="11.42578125" style="281"/>
    <col min="16" max="17" width="11.42578125" style="413"/>
    <col min="18" max="19" width="11.42578125" style="281"/>
    <col min="20" max="21" width="11.42578125" style="281" customWidth="1"/>
    <col min="22" max="22" width="14.7109375" style="281" customWidth="1"/>
    <col min="23" max="23" width="18.5703125" style="281" customWidth="1"/>
    <col min="24" max="25" width="17.7109375" style="281" customWidth="1"/>
    <col min="26" max="16384" width="11.42578125" style="281"/>
  </cols>
  <sheetData>
    <row r="1" spans="1:26" s="66" customFormat="1" ht="33" customHeight="1">
      <c r="A1" s="538" t="s">
        <v>402</v>
      </c>
      <c r="B1" s="538"/>
      <c r="C1" s="538"/>
      <c r="D1" s="538"/>
      <c r="E1" s="538"/>
      <c r="F1" s="538"/>
      <c r="G1" s="414"/>
      <c r="S1" s="539" t="s">
        <v>396</v>
      </c>
      <c r="T1" s="539"/>
      <c r="U1" s="539"/>
      <c r="V1" s="539"/>
      <c r="W1" s="539"/>
      <c r="X1" s="539"/>
      <c r="Y1" s="539"/>
      <c r="Z1" s="281"/>
    </row>
    <row r="2" spans="1:26" ht="15.75">
      <c r="A2" s="538"/>
      <c r="B2" s="538"/>
      <c r="C2" s="538"/>
      <c r="D2" s="538"/>
      <c r="E2" s="538"/>
      <c r="F2" s="538"/>
      <c r="G2" s="414"/>
      <c r="S2" s="540" t="s">
        <v>406</v>
      </c>
      <c r="T2" s="541"/>
      <c r="U2" s="541"/>
      <c r="V2" s="541"/>
      <c r="W2" s="541"/>
      <c r="X2" s="541"/>
      <c r="Y2" s="541"/>
    </row>
    <row r="3" spans="1:26" ht="30.75" customHeight="1">
      <c r="A3" s="538"/>
      <c r="B3" s="538"/>
      <c r="C3" s="538"/>
      <c r="D3" s="538"/>
      <c r="E3" s="538"/>
      <c r="F3" s="538"/>
      <c r="G3" s="414"/>
      <c r="I3" s="146"/>
      <c r="S3" s="537" t="s">
        <v>757</v>
      </c>
      <c r="T3" s="542" t="s">
        <v>397</v>
      </c>
      <c r="U3" s="542"/>
      <c r="V3" s="543"/>
      <c r="W3" s="544" t="s">
        <v>398</v>
      </c>
      <c r="X3" s="542"/>
      <c r="Y3" s="543"/>
    </row>
    <row r="4" spans="1:26" ht="51">
      <c r="A4" s="170" t="s">
        <v>135</v>
      </c>
      <c r="B4" s="164" t="s">
        <v>385</v>
      </c>
      <c r="C4" s="263" t="s">
        <v>386</v>
      </c>
      <c r="D4" s="164" t="s">
        <v>387</v>
      </c>
      <c r="E4" s="263" t="s">
        <v>388</v>
      </c>
      <c r="F4" s="164" t="s">
        <v>389</v>
      </c>
      <c r="G4" s="414"/>
      <c r="I4" s="166"/>
      <c r="S4" s="537"/>
      <c r="T4" s="282" t="s">
        <v>399</v>
      </c>
      <c r="U4" s="168" t="s">
        <v>404</v>
      </c>
      <c r="V4" s="169" t="s">
        <v>405</v>
      </c>
      <c r="W4" s="282" t="s">
        <v>399</v>
      </c>
      <c r="X4" s="168" t="s">
        <v>404</v>
      </c>
      <c r="Y4" s="169" t="s">
        <v>405</v>
      </c>
    </row>
    <row r="5" spans="1:26">
      <c r="A5" s="171">
        <v>2019</v>
      </c>
      <c r="B5" s="167">
        <v>20688463</v>
      </c>
      <c r="C5" s="167">
        <v>368332.15139488003</v>
      </c>
      <c r="D5" s="167">
        <v>316017.94531977997</v>
      </c>
      <c r="E5" s="167">
        <v>21607.652622355999</v>
      </c>
      <c r="F5" s="167">
        <v>957460</v>
      </c>
      <c r="G5" s="167"/>
      <c r="I5" s="166"/>
      <c r="S5" s="263" t="s">
        <v>400</v>
      </c>
      <c r="T5" s="247">
        <v>103.13</v>
      </c>
      <c r="U5" s="248">
        <v>9.27</v>
      </c>
      <c r="V5" s="248">
        <v>2.57</v>
      </c>
      <c r="W5" s="248">
        <v>101.72</v>
      </c>
      <c r="X5" s="248">
        <v>9.74</v>
      </c>
      <c r="Y5" s="249">
        <v>1.6</v>
      </c>
    </row>
    <row r="6" spans="1:26">
      <c r="A6" s="171">
        <v>2018</v>
      </c>
      <c r="B6" s="167">
        <v>20117895</v>
      </c>
      <c r="C6" s="167">
        <v>358073.31828358001</v>
      </c>
      <c r="D6" s="167">
        <v>306938.39399568998</v>
      </c>
      <c r="E6" s="167">
        <v>21409.440732141</v>
      </c>
      <c r="F6" s="167">
        <v>939674</v>
      </c>
      <c r="G6" s="167"/>
      <c r="I6" s="166"/>
      <c r="S6" s="164" t="s">
        <v>401</v>
      </c>
      <c r="T6" s="250">
        <v>109.05</v>
      </c>
      <c r="U6" s="251">
        <v>5.12</v>
      </c>
      <c r="V6" s="251">
        <v>4.8099999999999996</v>
      </c>
      <c r="W6" s="251">
        <v>106.92</v>
      </c>
      <c r="X6" s="251">
        <v>5.23</v>
      </c>
      <c r="Y6" s="252">
        <v>2.0099999999999998</v>
      </c>
    </row>
    <row r="7" spans="1:26" ht="15" customHeight="1">
      <c r="A7" s="172">
        <v>2017</v>
      </c>
      <c r="B7" s="167">
        <v>19469317</v>
      </c>
      <c r="C7" s="167">
        <v>349715</v>
      </c>
      <c r="D7" s="167">
        <v>300095</v>
      </c>
      <c r="E7" s="167">
        <v>21041</v>
      </c>
      <c r="F7" s="167">
        <v>925288</v>
      </c>
      <c r="G7" s="167"/>
      <c r="I7" s="166"/>
      <c r="S7" s="547" t="s">
        <v>738</v>
      </c>
      <c r="T7" s="547"/>
      <c r="U7" s="547"/>
      <c r="V7" s="547"/>
      <c r="W7" s="547"/>
      <c r="X7" s="547"/>
      <c r="Y7" s="547"/>
    </row>
    <row r="8" spans="1:26">
      <c r="A8" s="172">
        <v>2016</v>
      </c>
      <c r="B8" s="167">
        <v>18444378</v>
      </c>
      <c r="C8" s="167">
        <v>336399</v>
      </c>
      <c r="D8" s="167">
        <v>286623</v>
      </c>
      <c r="E8" s="167">
        <v>20193</v>
      </c>
      <c r="F8" s="167">
        <v>913388</v>
      </c>
      <c r="G8" s="167"/>
      <c r="I8" s="166"/>
      <c r="S8" s="547"/>
      <c r="T8" s="547"/>
      <c r="U8" s="547"/>
      <c r="V8" s="547"/>
      <c r="W8" s="547"/>
      <c r="X8" s="547"/>
      <c r="Y8" s="547"/>
    </row>
    <row r="9" spans="1:26" ht="15" customHeight="1">
      <c r="A9" s="172">
        <v>2015</v>
      </c>
      <c r="B9" s="167">
        <v>17936027</v>
      </c>
      <c r="C9" s="167">
        <v>327058</v>
      </c>
      <c r="D9" s="167">
        <v>277788</v>
      </c>
      <c r="E9" s="167">
        <v>19806</v>
      </c>
      <c r="F9" s="167">
        <v>905607</v>
      </c>
      <c r="G9" s="167"/>
      <c r="S9" s="547"/>
      <c r="T9" s="547"/>
      <c r="U9" s="547"/>
      <c r="V9" s="547"/>
      <c r="W9" s="547"/>
      <c r="X9" s="547"/>
      <c r="Y9" s="547"/>
    </row>
    <row r="10" spans="1:26">
      <c r="A10" s="172">
        <v>2014</v>
      </c>
      <c r="B10" s="167">
        <v>17172968</v>
      </c>
      <c r="C10" s="167">
        <v>311356</v>
      </c>
      <c r="D10" s="167">
        <v>263135</v>
      </c>
      <c r="E10" s="167">
        <v>19065</v>
      </c>
      <c r="F10" s="167">
        <v>900773</v>
      </c>
      <c r="G10" s="167"/>
      <c r="S10" s="547"/>
      <c r="T10" s="547"/>
      <c r="U10" s="547"/>
      <c r="V10" s="547"/>
      <c r="W10" s="547"/>
      <c r="X10" s="547"/>
      <c r="Y10" s="547"/>
    </row>
    <row r="11" spans="1:26">
      <c r="A11" s="172">
        <v>2013</v>
      </c>
      <c r="B11" s="167">
        <v>17010544</v>
      </c>
      <c r="C11" s="167">
        <v>305948</v>
      </c>
      <c r="D11" s="167">
        <v>258565</v>
      </c>
      <c r="E11" s="167">
        <v>19031</v>
      </c>
      <c r="F11" s="167">
        <v>893855</v>
      </c>
      <c r="G11" s="167"/>
      <c r="S11" s="547"/>
      <c r="T11" s="547"/>
      <c r="U11" s="547"/>
      <c r="V11" s="547"/>
      <c r="W11" s="547"/>
      <c r="X11" s="547"/>
      <c r="Y11" s="547"/>
    </row>
    <row r="12" spans="1:26">
      <c r="A12" s="172">
        <v>2012</v>
      </c>
      <c r="B12" s="167">
        <v>17283334</v>
      </c>
      <c r="C12" s="167">
        <v>312295</v>
      </c>
      <c r="D12" s="167">
        <v>265798</v>
      </c>
      <c r="E12" s="167">
        <v>19535</v>
      </c>
      <c r="F12" s="167">
        <v>884745</v>
      </c>
      <c r="G12" s="167"/>
      <c r="S12" s="547"/>
      <c r="T12" s="547"/>
      <c r="U12" s="547"/>
      <c r="V12" s="547"/>
      <c r="W12" s="547"/>
      <c r="X12" s="547"/>
      <c r="Y12" s="547"/>
    </row>
    <row r="13" spans="1:26" ht="15" customHeight="1">
      <c r="A13" s="172">
        <v>2011</v>
      </c>
      <c r="B13" s="167">
        <v>17836532</v>
      </c>
      <c r="C13" s="167">
        <v>324886</v>
      </c>
      <c r="D13" s="167">
        <v>279003</v>
      </c>
      <c r="E13" s="167">
        <v>20382</v>
      </c>
      <c r="F13" s="167">
        <v>875130</v>
      </c>
      <c r="G13" s="167"/>
      <c r="H13" s="547" t="s">
        <v>758</v>
      </c>
      <c r="I13" s="547"/>
      <c r="J13" s="547"/>
      <c r="K13" s="547"/>
      <c r="L13" s="547"/>
      <c r="M13" s="547"/>
      <c r="N13" s="547"/>
      <c r="O13" s="547"/>
      <c r="P13" s="547"/>
      <c r="Q13" s="547"/>
      <c r="R13" s="415"/>
      <c r="S13" s="547"/>
      <c r="T13" s="547"/>
      <c r="U13" s="547"/>
      <c r="V13" s="547"/>
      <c r="W13" s="547"/>
      <c r="X13" s="547"/>
      <c r="Y13" s="547"/>
    </row>
    <row r="14" spans="1:26">
      <c r="A14" s="172">
        <v>2010</v>
      </c>
      <c r="B14" s="167">
        <v>17913125</v>
      </c>
      <c r="C14" s="167">
        <v>332709</v>
      </c>
      <c r="D14" s="167">
        <v>286492</v>
      </c>
      <c r="E14" s="167">
        <v>20694</v>
      </c>
      <c r="F14" s="167">
        <v>865640</v>
      </c>
      <c r="G14" s="167"/>
      <c r="H14" s="547"/>
      <c r="I14" s="547"/>
      <c r="J14" s="547"/>
      <c r="K14" s="547"/>
      <c r="L14" s="547"/>
      <c r="M14" s="547"/>
      <c r="N14" s="547"/>
      <c r="O14" s="547"/>
      <c r="P14" s="547"/>
      <c r="Q14" s="547"/>
      <c r="R14" s="415"/>
      <c r="S14" s="547"/>
      <c r="T14" s="547"/>
      <c r="U14" s="547"/>
      <c r="V14" s="547"/>
      <c r="W14" s="547"/>
      <c r="X14" s="547"/>
      <c r="Y14" s="547"/>
    </row>
    <row r="15" spans="1:26">
      <c r="A15" s="172">
        <v>2009</v>
      </c>
      <c r="B15" s="167">
        <v>17294711</v>
      </c>
      <c r="C15" s="167">
        <v>328256</v>
      </c>
      <c r="D15" s="167">
        <v>281652</v>
      </c>
      <c r="E15" s="167">
        <v>20189</v>
      </c>
      <c r="F15" s="167">
        <v>856646</v>
      </c>
      <c r="G15" s="167"/>
      <c r="H15" s="547"/>
      <c r="I15" s="547"/>
      <c r="J15" s="547"/>
      <c r="K15" s="547"/>
      <c r="L15" s="547"/>
      <c r="M15" s="547"/>
      <c r="N15" s="547"/>
      <c r="O15" s="547"/>
      <c r="P15" s="547"/>
      <c r="Q15" s="547"/>
      <c r="R15" s="415"/>
      <c r="S15" s="547"/>
      <c r="T15" s="547"/>
      <c r="U15" s="547"/>
      <c r="V15" s="547"/>
      <c r="W15" s="547"/>
      <c r="X15" s="547"/>
      <c r="Y15" s="547"/>
    </row>
    <row r="16" spans="1:26">
      <c r="A16" s="172">
        <v>2008</v>
      </c>
      <c r="B16" s="167">
        <v>18370162</v>
      </c>
      <c r="C16" s="167">
        <v>358140</v>
      </c>
      <c r="D16" s="167">
        <v>308145</v>
      </c>
      <c r="E16" s="167">
        <v>21732</v>
      </c>
      <c r="F16" s="167">
        <v>845317</v>
      </c>
      <c r="G16" s="167"/>
      <c r="H16" s="547"/>
      <c r="I16" s="547"/>
      <c r="J16" s="547"/>
      <c r="K16" s="547"/>
      <c r="L16" s="547"/>
      <c r="M16" s="547"/>
      <c r="N16" s="547"/>
      <c r="O16" s="547"/>
      <c r="P16" s="547"/>
      <c r="Q16" s="547"/>
      <c r="R16" s="415"/>
      <c r="S16" s="547"/>
      <c r="T16" s="547"/>
      <c r="U16" s="547"/>
      <c r="V16" s="547"/>
      <c r="W16" s="547"/>
      <c r="X16" s="547"/>
      <c r="Y16" s="547"/>
    </row>
    <row r="17" spans="1:26" ht="15" customHeight="1">
      <c r="A17" s="172">
        <v>2007</v>
      </c>
      <c r="B17" s="167">
        <v>18007815</v>
      </c>
      <c r="C17" s="167">
        <v>371390</v>
      </c>
      <c r="D17" s="167">
        <v>321789</v>
      </c>
      <c r="E17" s="167">
        <v>21812</v>
      </c>
      <c r="F17" s="167">
        <v>825595</v>
      </c>
      <c r="G17" s="167"/>
      <c r="H17" s="547"/>
      <c r="I17" s="547"/>
      <c r="J17" s="547"/>
      <c r="K17" s="547"/>
      <c r="L17" s="547"/>
      <c r="M17" s="547"/>
      <c r="N17" s="547"/>
      <c r="O17" s="547"/>
      <c r="P17" s="547"/>
      <c r="Q17" s="547"/>
      <c r="R17" s="415"/>
      <c r="S17" s="547"/>
      <c r="T17" s="547"/>
      <c r="U17" s="547"/>
      <c r="V17" s="547"/>
      <c r="W17" s="547"/>
      <c r="X17" s="547"/>
      <c r="Y17" s="547"/>
    </row>
    <row r="18" spans="1:26">
      <c r="A18" s="172">
        <v>2006</v>
      </c>
      <c r="B18" s="167">
        <v>16828963</v>
      </c>
      <c r="C18" s="167">
        <v>357592</v>
      </c>
      <c r="D18" s="167">
        <v>309185</v>
      </c>
      <c r="E18" s="167">
        <v>20898</v>
      </c>
      <c r="F18" s="167">
        <v>805294</v>
      </c>
      <c r="G18" s="167"/>
      <c r="H18" s="547"/>
      <c r="I18" s="547"/>
      <c r="J18" s="547"/>
      <c r="K18" s="547"/>
      <c r="L18" s="547"/>
      <c r="M18" s="547"/>
      <c r="N18" s="547"/>
      <c r="O18" s="547"/>
      <c r="P18" s="547"/>
      <c r="Q18" s="547"/>
      <c r="R18" s="415"/>
      <c r="S18" s="547"/>
      <c r="T18" s="547"/>
      <c r="U18" s="547"/>
      <c r="V18" s="547"/>
      <c r="W18" s="547"/>
      <c r="X18" s="547"/>
      <c r="Y18" s="547"/>
    </row>
    <row r="19" spans="1:26" ht="15" customHeight="1">
      <c r="A19" s="172">
        <v>2005</v>
      </c>
      <c r="B19" s="167">
        <v>15832506</v>
      </c>
      <c r="C19" s="167">
        <v>342277</v>
      </c>
      <c r="D19" s="167">
        <v>294706</v>
      </c>
      <c r="E19" s="167">
        <v>20176</v>
      </c>
      <c r="F19" s="167">
        <v>784704</v>
      </c>
      <c r="G19" s="167"/>
      <c r="H19" s="547"/>
      <c r="I19" s="547"/>
      <c r="J19" s="547"/>
      <c r="K19" s="547"/>
      <c r="L19" s="547"/>
      <c r="M19" s="547"/>
      <c r="N19" s="547"/>
      <c r="O19" s="547"/>
      <c r="P19" s="547"/>
      <c r="Q19" s="547"/>
      <c r="R19" s="415"/>
      <c r="S19" s="547"/>
      <c r="T19" s="547"/>
      <c r="U19" s="547"/>
      <c r="V19" s="547"/>
      <c r="W19" s="547"/>
      <c r="X19" s="547"/>
      <c r="Y19" s="547"/>
    </row>
    <row r="20" spans="1:26" ht="15" customHeight="1">
      <c r="A20" s="172">
        <v>2004</v>
      </c>
      <c r="B20" s="167">
        <v>14590939</v>
      </c>
      <c r="C20" s="167">
        <v>323690</v>
      </c>
      <c r="D20" s="167">
        <v>278102</v>
      </c>
      <c r="E20" s="167">
        <v>19169</v>
      </c>
      <c r="F20" s="167">
        <v>761192</v>
      </c>
      <c r="G20" s="167"/>
      <c r="H20" s="547"/>
      <c r="I20" s="547"/>
      <c r="J20" s="547"/>
      <c r="K20" s="547"/>
      <c r="L20" s="547"/>
      <c r="M20" s="547"/>
      <c r="N20" s="547"/>
      <c r="O20" s="547"/>
      <c r="P20" s="547"/>
      <c r="Q20" s="547"/>
      <c r="R20" s="415"/>
    </row>
    <row r="21" spans="1:26" ht="31.5" customHeight="1">
      <c r="A21" s="172">
        <v>2003</v>
      </c>
      <c r="B21" s="167">
        <v>13559487</v>
      </c>
      <c r="C21" s="167">
        <v>311442</v>
      </c>
      <c r="D21" s="167">
        <v>267821</v>
      </c>
      <c r="E21" s="167">
        <v>18349</v>
      </c>
      <c r="F21" s="167">
        <v>738982</v>
      </c>
      <c r="G21" s="167"/>
      <c r="H21" s="547"/>
      <c r="I21" s="547"/>
      <c r="J21" s="547"/>
      <c r="K21" s="547"/>
      <c r="L21" s="547"/>
      <c r="M21" s="547"/>
      <c r="N21" s="547"/>
      <c r="O21" s="547"/>
      <c r="P21" s="547"/>
      <c r="Q21" s="547"/>
      <c r="R21" s="415"/>
      <c r="W21" s="539" t="s">
        <v>739</v>
      </c>
      <c r="X21" s="539"/>
      <c r="Y21" s="539"/>
      <c r="Z21" s="539"/>
    </row>
    <row r="22" spans="1:26" ht="54" customHeight="1">
      <c r="A22" s="172">
        <v>2002</v>
      </c>
      <c r="B22" s="167">
        <v>12601912</v>
      </c>
      <c r="C22" s="167">
        <v>302975</v>
      </c>
      <c r="D22" s="167">
        <v>259493</v>
      </c>
      <c r="E22" s="167">
        <v>17587</v>
      </c>
      <c r="F22" s="167">
        <v>716555</v>
      </c>
      <c r="G22" s="167"/>
      <c r="H22" s="547"/>
      <c r="I22" s="547"/>
      <c r="J22" s="547"/>
      <c r="K22" s="547"/>
      <c r="L22" s="547"/>
      <c r="M22" s="547"/>
      <c r="N22" s="547"/>
      <c r="O22" s="547"/>
      <c r="P22" s="547"/>
      <c r="Q22" s="547"/>
      <c r="R22" s="415"/>
      <c r="W22" s="539"/>
      <c r="X22" s="539"/>
      <c r="Y22" s="539"/>
      <c r="Z22" s="539"/>
    </row>
    <row r="23" spans="1:26" ht="15" customHeight="1">
      <c r="A23" s="172">
        <v>2001</v>
      </c>
      <c r="B23" s="167">
        <v>11723287</v>
      </c>
      <c r="C23" s="167">
        <v>292590</v>
      </c>
      <c r="D23" s="167">
        <v>251234</v>
      </c>
      <c r="E23" s="167">
        <v>16824</v>
      </c>
      <c r="F23" s="167">
        <v>696805</v>
      </c>
      <c r="G23" s="167"/>
      <c r="H23" s="547"/>
      <c r="I23" s="547"/>
      <c r="J23" s="547"/>
      <c r="K23" s="547"/>
      <c r="L23" s="547"/>
      <c r="M23" s="547"/>
      <c r="N23" s="547"/>
      <c r="O23" s="547"/>
      <c r="P23" s="547"/>
      <c r="Q23" s="547"/>
      <c r="R23" s="415"/>
      <c r="W23" s="539"/>
      <c r="X23" s="539"/>
      <c r="Y23" s="539"/>
      <c r="Z23" s="539"/>
    </row>
    <row r="24" spans="1:26">
      <c r="A24" s="173">
        <v>2000</v>
      </c>
      <c r="B24" s="167">
        <v>10755822</v>
      </c>
      <c r="C24" s="167">
        <v>279513</v>
      </c>
      <c r="D24" s="167">
        <v>243556</v>
      </c>
      <c r="E24" s="167">
        <v>15623</v>
      </c>
      <c r="F24" s="167">
        <v>688455</v>
      </c>
      <c r="H24" s="547"/>
      <c r="I24" s="547"/>
      <c r="J24" s="547"/>
      <c r="K24" s="547"/>
      <c r="L24" s="547"/>
      <c r="M24" s="547"/>
      <c r="N24" s="547"/>
      <c r="O24" s="547"/>
      <c r="P24" s="547"/>
      <c r="Q24" s="547"/>
      <c r="R24" s="415"/>
      <c r="W24" s="545" t="s">
        <v>524</v>
      </c>
      <c r="X24" s="546"/>
      <c r="Y24" s="546"/>
      <c r="Z24" s="546"/>
    </row>
    <row r="25" spans="1:26" ht="51" customHeight="1">
      <c r="W25" s="413"/>
      <c r="X25" s="544" t="s">
        <v>398</v>
      </c>
      <c r="Y25" s="542"/>
      <c r="Z25" s="543"/>
    </row>
    <row r="26" spans="1:26" ht="51">
      <c r="A26" s="280" t="s">
        <v>403</v>
      </c>
      <c r="W26" s="412" t="s">
        <v>400</v>
      </c>
      <c r="X26" s="282" t="s">
        <v>399</v>
      </c>
      <c r="Y26" s="168" t="s">
        <v>404</v>
      </c>
      <c r="Z26" s="169" t="s">
        <v>405</v>
      </c>
    </row>
    <row r="27" spans="1:26">
      <c r="A27" s="280" t="s">
        <v>391</v>
      </c>
      <c r="W27" s="283">
        <v>2021</v>
      </c>
      <c r="X27" s="247">
        <v>101.72</v>
      </c>
      <c r="Y27" s="247">
        <v>9.74</v>
      </c>
      <c r="Z27" s="247">
        <v>1.6</v>
      </c>
    </row>
    <row r="28" spans="1:26">
      <c r="A28" s="280" t="s">
        <v>392</v>
      </c>
      <c r="W28" s="283">
        <v>2020</v>
      </c>
      <c r="X28" s="247">
        <v>92.69</v>
      </c>
      <c r="Y28" s="247">
        <v>-17.29</v>
      </c>
      <c r="Z28" s="247">
        <v>-0.38</v>
      </c>
    </row>
    <row r="29" spans="1:26">
      <c r="A29" s="280" t="s">
        <v>393</v>
      </c>
      <c r="W29" s="283">
        <v>2019</v>
      </c>
      <c r="X29" s="247">
        <v>112.07</v>
      </c>
      <c r="Y29" s="247">
        <v>2.29</v>
      </c>
      <c r="Z29" s="247">
        <v>0.3</v>
      </c>
    </row>
    <row r="30" spans="1:26">
      <c r="A30" s="280" t="s">
        <v>394</v>
      </c>
      <c r="C30" s="10"/>
      <c r="D30" s="10"/>
      <c r="E30" s="10"/>
      <c r="F30" s="10"/>
      <c r="G30" s="10"/>
      <c r="H30" s="10"/>
      <c r="W30" s="283">
        <v>2018</v>
      </c>
      <c r="X30" s="247">
        <v>109.56</v>
      </c>
      <c r="Y30" s="247">
        <v>1.35</v>
      </c>
      <c r="Z30" s="247">
        <v>0.21</v>
      </c>
    </row>
    <row r="31" spans="1:26">
      <c r="A31" s="280" t="s">
        <v>395</v>
      </c>
      <c r="W31" s="283">
        <v>2017</v>
      </c>
      <c r="X31" s="247">
        <v>108.1</v>
      </c>
      <c r="Y31" s="247">
        <v>4.03</v>
      </c>
      <c r="Z31" s="247">
        <v>0.79</v>
      </c>
    </row>
    <row r="32" spans="1:26">
      <c r="A32" s="256" t="s">
        <v>482</v>
      </c>
      <c r="W32" s="283">
        <v>2016</v>
      </c>
      <c r="X32" s="247">
        <v>103.91</v>
      </c>
      <c r="Y32" s="247">
        <v>2.84</v>
      </c>
      <c r="Z32" s="247">
        <v>0.85</v>
      </c>
    </row>
    <row r="33" spans="1:26">
      <c r="B33" s="10"/>
      <c r="W33" s="283">
        <v>2015</v>
      </c>
      <c r="X33" s="247">
        <v>101.04</v>
      </c>
      <c r="Y33" s="247">
        <v>3.14</v>
      </c>
      <c r="Z33" s="247">
        <v>0.52</v>
      </c>
    </row>
    <row r="34" spans="1:26">
      <c r="W34" s="283">
        <v>2014</v>
      </c>
      <c r="X34" s="247">
        <v>97.97</v>
      </c>
      <c r="Y34" s="247">
        <v>1.43</v>
      </c>
      <c r="Z34" s="247">
        <v>0.88</v>
      </c>
    </row>
    <row r="35" spans="1:26">
      <c r="W35" s="283">
        <v>2013</v>
      </c>
      <c r="X35" s="247">
        <v>96.59</v>
      </c>
      <c r="Y35" s="247">
        <v>0.01</v>
      </c>
      <c r="Z35" s="247">
        <v>0.12</v>
      </c>
    </row>
    <row r="36" spans="1:26">
      <c r="W36" s="283">
        <v>2012</v>
      </c>
      <c r="X36" s="247">
        <v>96.58</v>
      </c>
      <c r="Y36" s="247">
        <v>-2.85</v>
      </c>
      <c r="Z36" s="247">
        <v>-0.45</v>
      </c>
    </row>
    <row r="37" spans="1:26">
      <c r="W37" s="283">
        <v>2011</v>
      </c>
      <c r="X37" s="247">
        <v>99.41</v>
      </c>
      <c r="Y37" s="247">
        <v>-1.78</v>
      </c>
      <c r="Z37" s="247">
        <v>-0.64</v>
      </c>
    </row>
    <row r="38" spans="1:26">
      <c r="W38" s="283">
        <v>2010</v>
      </c>
      <c r="X38" s="247">
        <v>101.21</v>
      </c>
      <c r="Y38" s="247">
        <v>0.77</v>
      </c>
      <c r="Z38" s="247">
        <v>-0.2</v>
      </c>
    </row>
    <row r="39" spans="1:26" s="413" customFormat="1">
      <c r="W39" s="283">
        <v>2009</v>
      </c>
      <c r="X39" s="247">
        <v>100.44</v>
      </c>
      <c r="Y39" s="247">
        <v>-2.74</v>
      </c>
      <c r="Z39" s="247">
        <v>0.44</v>
      </c>
    </row>
    <row r="40" spans="1:26" s="413" customFormat="1">
      <c r="W40" s="283">
        <v>2008</v>
      </c>
      <c r="X40" s="247">
        <v>103.27</v>
      </c>
      <c r="Y40" s="247">
        <v>-3.13</v>
      </c>
      <c r="Z40" s="247">
        <v>-1.89</v>
      </c>
    </row>
    <row r="41" spans="1:26" s="413" customFormat="1"/>
    <row r="42" spans="1:26" s="413" customFormat="1"/>
    <row r="43" spans="1:26">
      <c r="W43" s="256" t="s">
        <v>482</v>
      </c>
    </row>
    <row r="44" spans="1:26">
      <c r="A44" s="10" t="s">
        <v>390</v>
      </c>
    </row>
    <row r="45" spans="1:26">
      <c r="A45" s="10" t="s">
        <v>47</v>
      </c>
    </row>
    <row r="46" spans="1:26">
      <c r="W46" s="10" t="s">
        <v>525</v>
      </c>
    </row>
    <row r="47" spans="1:26">
      <c r="W47" s="10" t="s">
        <v>47</v>
      </c>
    </row>
    <row r="53" spans="20:22">
      <c r="U53" s="10"/>
      <c r="V53" s="10"/>
    </row>
    <row r="56" spans="20:22">
      <c r="T56" s="10"/>
    </row>
  </sheetData>
  <sheetProtection password="CCE3" sheet="1" objects="1" scenarios="1"/>
  <mergeCells count="11">
    <mergeCell ref="X25:Z25"/>
    <mergeCell ref="W21:Z23"/>
    <mergeCell ref="W24:Z24"/>
    <mergeCell ref="S7:Y19"/>
    <mergeCell ref="H13:Q24"/>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4"/>
  <sheetViews>
    <sheetView showGridLines="0" zoomScale="80" zoomScaleNormal="80" workbookViewId="0">
      <selection activeCell="M5" sqref="M5"/>
    </sheetView>
  </sheetViews>
  <sheetFormatPr baseColWidth="10" defaultColWidth="12.42578125" defaultRowHeight="15"/>
  <cols>
    <col min="1" max="1" width="26.42578125" style="88" customWidth="1"/>
    <col min="2" max="2" width="19" style="88" customWidth="1"/>
    <col min="3" max="3" width="14.85546875" style="88" customWidth="1"/>
    <col min="4" max="4" width="14.42578125" style="88" customWidth="1"/>
    <col min="5" max="6" width="13.7109375" style="88" customWidth="1"/>
    <col min="7" max="7" width="13.140625" style="88" customWidth="1"/>
    <col min="8" max="8" width="15.28515625" style="88" customWidth="1"/>
    <col min="9" max="9" width="14" style="88" customWidth="1"/>
    <col min="10" max="10" width="17.5703125" style="88" customWidth="1"/>
    <col min="11" max="11" width="12.42578125" style="88"/>
    <col min="12" max="12" width="14.42578125" style="88" customWidth="1"/>
    <col min="13" max="15" width="12.42578125" style="88"/>
    <col min="16" max="16" width="12.7109375" style="88" bestFit="1" customWidth="1"/>
    <col min="17" max="16384" width="12.42578125" style="88"/>
  </cols>
  <sheetData>
    <row r="1" spans="1:13" ht="28.5" customHeight="1">
      <c r="A1" s="548" t="s">
        <v>748</v>
      </c>
      <c r="B1" s="548"/>
      <c r="C1" s="548"/>
      <c r="D1" s="548"/>
      <c r="E1" s="548"/>
      <c r="F1" s="548"/>
      <c r="G1" s="548"/>
      <c r="H1" s="548"/>
      <c r="I1" s="548"/>
      <c r="J1" s="548"/>
    </row>
    <row r="2" spans="1:13" ht="30.75" customHeight="1">
      <c r="A2" s="105" t="s">
        <v>220</v>
      </c>
      <c r="B2" s="552" t="s">
        <v>219</v>
      </c>
      <c r="C2" s="552"/>
      <c r="D2" s="552"/>
      <c r="E2" s="552" t="s">
        <v>218</v>
      </c>
      <c r="F2" s="552"/>
      <c r="G2" s="552" t="s">
        <v>217</v>
      </c>
      <c r="H2" s="552"/>
      <c r="I2" s="552" t="s">
        <v>216</v>
      </c>
      <c r="J2" s="549" t="s">
        <v>215</v>
      </c>
    </row>
    <row r="3" spans="1:13" ht="30" customHeight="1">
      <c r="A3" s="106" t="s">
        <v>214</v>
      </c>
      <c r="B3" s="107" t="s">
        <v>213</v>
      </c>
      <c r="C3" s="108" t="s">
        <v>212</v>
      </c>
      <c r="D3" s="107" t="s">
        <v>211</v>
      </c>
      <c r="E3" s="108" t="s">
        <v>210</v>
      </c>
      <c r="F3" s="107" t="s">
        <v>209</v>
      </c>
      <c r="G3" s="108" t="s">
        <v>208</v>
      </c>
      <c r="H3" s="107" t="s">
        <v>207</v>
      </c>
      <c r="I3" s="552"/>
      <c r="J3" s="549"/>
    </row>
    <row r="4" spans="1:13" ht="18" customHeight="1">
      <c r="A4" s="113" t="s">
        <v>206</v>
      </c>
      <c r="B4" s="114">
        <v>345754</v>
      </c>
      <c r="C4" s="115">
        <v>6079</v>
      </c>
      <c r="D4" s="115">
        <v>5568</v>
      </c>
      <c r="E4" s="116">
        <v>66562</v>
      </c>
      <c r="F4" s="116">
        <v>825</v>
      </c>
      <c r="G4" s="116">
        <v>3411</v>
      </c>
      <c r="H4" s="116">
        <v>324</v>
      </c>
      <c r="I4" s="115">
        <v>0</v>
      </c>
      <c r="J4" s="117">
        <v>428523</v>
      </c>
    </row>
    <row r="5" spans="1:13" ht="18" customHeight="1">
      <c r="A5" s="118" t="s">
        <v>205</v>
      </c>
      <c r="B5" s="119">
        <v>306197</v>
      </c>
      <c r="C5" s="120">
        <v>7316</v>
      </c>
      <c r="D5" s="120">
        <v>4290</v>
      </c>
      <c r="E5" s="120">
        <v>64805</v>
      </c>
      <c r="F5" s="120">
        <v>1791</v>
      </c>
      <c r="G5" s="120">
        <v>2162</v>
      </c>
      <c r="H5" s="120">
        <v>312</v>
      </c>
      <c r="I5" s="121">
        <v>0</v>
      </c>
      <c r="J5" s="122">
        <v>386873</v>
      </c>
    </row>
    <row r="6" spans="1:13" ht="18" customHeight="1">
      <c r="A6" s="123" t="s">
        <v>204</v>
      </c>
      <c r="B6" s="124">
        <v>651951</v>
      </c>
      <c r="C6" s="125">
        <v>13395</v>
      </c>
      <c r="D6" s="125">
        <v>9858</v>
      </c>
      <c r="E6" s="125">
        <v>131367</v>
      </c>
      <c r="F6" s="125">
        <v>2616</v>
      </c>
      <c r="G6" s="125">
        <v>5573</v>
      </c>
      <c r="H6" s="125">
        <v>636</v>
      </c>
      <c r="I6" s="126">
        <v>0</v>
      </c>
      <c r="J6" s="127">
        <v>815396</v>
      </c>
    </row>
    <row r="7" spans="1:13" ht="18" customHeight="1">
      <c r="A7" s="128" t="s">
        <v>229</v>
      </c>
      <c r="B7" s="124">
        <v>15060517</v>
      </c>
      <c r="C7" s="125">
        <v>731723</v>
      </c>
      <c r="D7" s="125">
        <v>376278</v>
      </c>
      <c r="E7" s="125">
        <v>3131292</v>
      </c>
      <c r="F7" s="125">
        <v>175824</v>
      </c>
      <c r="G7" s="125">
        <v>44960</v>
      </c>
      <c r="H7" s="125">
        <v>13337</v>
      </c>
      <c r="I7" s="126">
        <v>990</v>
      </c>
      <c r="J7" s="127">
        <v>19534921</v>
      </c>
    </row>
    <row r="8" spans="1:13" ht="15" customHeight="1">
      <c r="A8" s="109" t="s">
        <v>203</v>
      </c>
      <c r="B8" s="110"/>
      <c r="C8" s="110"/>
      <c r="D8" s="110"/>
      <c r="E8" s="110"/>
      <c r="F8" s="110"/>
      <c r="G8" s="110"/>
      <c r="H8" s="110"/>
      <c r="I8" s="110"/>
      <c r="J8" s="110"/>
    </row>
    <row r="9" spans="1:13" ht="15.75">
      <c r="A9" s="111" t="s">
        <v>202</v>
      </c>
      <c r="B9" s="112"/>
      <c r="C9" s="112"/>
      <c r="D9" s="112"/>
      <c r="E9" s="112"/>
      <c r="F9" s="112"/>
      <c r="G9" s="112"/>
      <c r="H9" s="112"/>
      <c r="I9" s="112"/>
      <c r="J9" s="112"/>
    </row>
    <row r="10" spans="1:13" ht="15.75">
      <c r="A10" s="111" t="s">
        <v>201</v>
      </c>
      <c r="B10" s="112"/>
      <c r="C10" s="112"/>
      <c r="D10" s="112"/>
      <c r="E10" s="112"/>
      <c r="F10" s="112"/>
      <c r="G10" s="112"/>
      <c r="H10" s="112"/>
      <c r="I10" s="112"/>
      <c r="J10" s="112"/>
    </row>
    <row r="11" spans="1:13" ht="15.75">
      <c r="A11" s="111" t="s">
        <v>200</v>
      </c>
      <c r="B11" s="112"/>
      <c r="C11" s="112"/>
      <c r="D11" s="112"/>
      <c r="E11" s="112"/>
      <c r="F11" s="112"/>
      <c r="G11" s="112"/>
      <c r="H11" s="112"/>
      <c r="I11" s="112"/>
      <c r="J11" s="112"/>
    </row>
    <row r="12" spans="1:13" ht="15.75">
      <c r="A12" s="111"/>
      <c r="B12" s="112"/>
      <c r="C12" s="112"/>
      <c r="D12" s="112"/>
      <c r="E12" s="112"/>
      <c r="F12" s="112"/>
      <c r="G12" s="112"/>
      <c r="H12" s="112"/>
      <c r="I12" s="112"/>
      <c r="J12" s="112"/>
    </row>
    <row r="13" spans="1:13" ht="18.75">
      <c r="A13" s="548" t="s">
        <v>749</v>
      </c>
      <c r="B13" s="548"/>
      <c r="C13" s="548"/>
      <c r="D13" s="548"/>
      <c r="E13" s="548"/>
      <c r="F13" s="548"/>
      <c r="G13" s="548"/>
      <c r="H13" s="548"/>
      <c r="I13" s="548"/>
      <c r="J13" s="548"/>
      <c r="K13" s="548"/>
      <c r="L13" s="548"/>
      <c r="M13" s="548"/>
    </row>
    <row r="14" spans="1:13" ht="30.75" customHeight="1">
      <c r="A14" s="105" t="s">
        <v>467</v>
      </c>
      <c r="B14" s="549" t="s">
        <v>468</v>
      </c>
      <c r="C14" s="550"/>
      <c r="D14" s="550"/>
      <c r="E14" s="551"/>
      <c r="F14" s="549" t="s">
        <v>469</v>
      </c>
      <c r="G14" s="550"/>
      <c r="H14" s="550"/>
      <c r="I14" s="551"/>
      <c r="J14" s="549" t="s">
        <v>470</v>
      </c>
      <c r="K14" s="550"/>
      <c r="L14" s="550"/>
      <c r="M14" s="550"/>
    </row>
    <row r="15" spans="1:13" ht="42.75" customHeight="1">
      <c r="A15" s="106" t="s">
        <v>214</v>
      </c>
      <c r="B15" s="107" t="s">
        <v>471</v>
      </c>
      <c r="C15" s="108" t="s">
        <v>156</v>
      </c>
      <c r="D15" s="107" t="s">
        <v>472</v>
      </c>
      <c r="E15" s="108" t="s">
        <v>157</v>
      </c>
      <c r="F15" s="107" t="s">
        <v>471</v>
      </c>
      <c r="G15" s="108" t="s">
        <v>156</v>
      </c>
      <c r="H15" s="107" t="s">
        <v>472</v>
      </c>
      <c r="I15" s="108" t="s">
        <v>157</v>
      </c>
      <c r="J15" s="107" t="s">
        <v>471</v>
      </c>
      <c r="K15" s="108" t="s">
        <v>156</v>
      </c>
      <c r="L15" s="107" t="s">
        <v>472</v>
      </c>
      <c r="M15" s="253" t="s">
        <v>157</v>
      </c>
    </row>
    <row r="16" spans="1:13" ht="15.75">
      <c r="A16" s="113" t="s">
        <v>206</v>
      </c>
      <c r="B16" s="114">
        <v>175825</v>
      </c>
      <c r="C16" s="114">
        <v>169929</v>
      </c>
      <c r="D16" s="114">
        <v>0</v>
      </c>
      <c r="E16" s="114">
        <v>345754</v>
      </c>
      <c r="F16" s="114">
        <v>3705</v>
      </c>
      <c r="G16" s="114">
        <v>2374</v>
      </c>
      <c r="H16" s="114">
        <v>0</v>
      </c>
      <c r="I16" s="114">
        <v>6079</v>
      </c>
      <c r="J16" s="114">
        <v>408</v>
      </c>
      <c r="K16" s="114">
        <v>5160</v>
      </c>
      <c r="L16" s="114">
        <v>0</v>
      </c>
      <c r="M16" s="117">
        <v>5568</v>
      </c>
    </row>
    <row r="17" spans="1:16" ht="15.75">
      <c r="A17" s="118" t="s">
        <v>205</v>
      </c>
      <c r="B17" s="119">
        <v>152831</v>
      </c>
      <c r="C17" s="119">
        <v>153366</v>
      </c>
      <c r="D17" s="119">
        <v>0</v>
      </c>
      <c r="E17" s="119">
        <v>306197</v>
      </c>
      <c r="F17" s="119">
        <v>5351</v>
      </c>
      <c r="G17" s="119">
        <v>1965</v>
      </c>
      <c r="H17" s="119">
        <v>0</v>
      </c>
      <c r="I17" s="119">
        <v>7316</v>
      </c>
      <c r="J17" s="119">
        <v>258</v>
      </c>
      <c r="K17" s="119">
        <v>4032</v>
      </c>
      <c r="L17" s="119">
        <v>0</v>
      </c>
      <c r="M17" s="122">
        <v>4290</v>
      </c>
    </row>
    <row r="18" spans="1:16" ht="15.75">
      <c r="A18" s="123" t="s">
        <v>204</v>
      </c>
      <c r="B18" s="124">
        <v>328656</v>
      </c>
      <c r="C18" s="124">
        <v>323295</v>
      </c>
      <c r="D18" s="124">
        <v>0</v>
      </c>
      <c r="E18" s="124">
        <v>651951</v>
      </c>
      <c r="F18" s="124">
        <v>9056</v>
      </c>
      <c r="G18" s="124">
        <v>4339</v>
      </c>
      <c r="H18" s="124">
        <v>0</v>
      </c>
      <c r="I18" s="124">
        <v>13395</v>
      </c>
      <c r="J18" s="124">
        <v>666</v>
      </c>
      <c r="K18" s="124">
        <v>9192</v>
      </c>
      <c r="L18" s="124">
        <v>0</v>
      </c>
      <c r="M18" s="127">
        <v>9858</v>
      </c>
    </row>
    <row r="19" spans="1:16" ht="15.75">
      <c r="A19" s="128" t="s">
        <v>229</v>
      </c>
      <c r="B19" s="124">
        <v>7776001</v>
      </c>
      <c r="C19" s="124">
        <v>7284500</v>
      </c>
      <c r="D19" s="124">
        <v>16</v>
      </c>
      <c r="E19" s="124">
        <v>15060517</v>
      </c>
      <c r="F19" s="124">
        <v>440577</v>
      </c>
      <c r="G19" s="124">
        <v>291145</v>
      </c>
      <c r="H19" s="124">
        <v>1</v>
      </c>
      <c r="I19" s="124">
        <v>731723</v>
      </c>
      <c r="J19" s="124">
        <v>16667</v>
      </c>
      <c r="K19" s="124">
        <v>359594</v>
      </c>
      <c r="L19" s="124">
        <v>17</v>
      </c>
      <c r="M19" s="127">
        <v>376278</v>
      </c>
    </row>
    <row r="20" spans="1:16" ht="31.5" customHeight="1">
      <c r="A20" s="105" t="s">
        <v>467</v>
      </c>
      <c r="B20" s="549" t="s">
        <v>473</v>
      </c>
      <c r="C20" s="550"/>
      <c r="D20" s="550"/>
      <c r="E20" s="551"/>
      <c r="F20" s="549" t="s">
        <v>474</v>
      </c>
      <c r="G20" s="550"/>
      <c r="H20" s="550"/>
      <c r="I20" s="551"/>
      <c r="J20" s="553" t="s">
        <v>475</v>
      </c>
      <c r="K20" s="554"/>
      <c r="L20" s="554"/>
      <c r="M20" s="554"/>
      <c r="P20" s="194"/>
    </row>
    <row r="21" spans="1:16" ht="42.75" customHeight="1">
      <c r="A21" s="106" t="s">
        <v>214</v>
      </c>
      <c r="B21" s="107" t="s">
        <v>471</v>
      </c>
      <c r="C21" s="108" t="s">
        <v>156</v>
      </c>
      <c r="D21" s="107" t="s">
        <v>472</v>
      </c>
      <c r="E21" s="108" t="s">
        <v>157</v>
      </c>
      <c r="F21" s="107" t="s">
        <v>471</v>
      </c>
      <c r="G21" s="108" t="s">
        <v>156</v>
      </c>
      <c r="H21" s="107" t="s">
        <v>472</v>
      </c>
      <c r="I21" s="108" t="s">
        <v>157</v>
      </c>
      <c r="J21" s="107" t="s">
        <v>471</v>
      </c>
      <c r="K21" s="108" t="s">
        <v>156</v>
      </c>
      <c r="L21" s="107" t="s">
        <v>472</v>
      </c>
      <c r="M21" s="253" t="s">
        <v>157</v>
      </c>
    </row>
    <row r="22" spans="1:16" ht="15.75">
      <c r="A22" s="113" t="s">
        <v>206</v>
      </c>
      <c r="B22" s="114">
        <v>42734</v>
      </c>
      <c r="C22" s="114">
        <v>23828</v>
      </c>
      <c r="D22" s="114">
        <v>0</v>
      </c>
      <c r="E22" s="114">
        <v>66562</v>
      </c>
      <c r="F22" s="114">
        <v>590</v>
      </c>
      <c r="G22" s="114">
        <v>235</v>
      </c>
      <c r="H22" s="114">
        <v>0</v>
      </c>
      <c r="I22" s="114">
        <v>825</v>
      </c>
      <c r="J22" s="114">
        <v>0</v>
      </c>
      <c r="K22" s="114">
        <v>0</v>
      </c>
      <c r="L22" s="114">
        <v>0</v>
      </c>
      <c r="M22" s="117">
        <v>0</v>
      </c>
    </row>
    <row r="23" spans="1:16" ht="15.75">
      <c r="A23" s="118" t="s">
        <v>205</v>
      </c>
      <c r="B23" s="119">
        <v>39904</v>
      </c>
      <c r="C23" s="119">
        <v>24900</v>
      </c>
      <c r="D23" s="119">
        <v>1</v>
      </c>
      <c r="E23" s="119">
        <v>64805</v>
      </c>
      <c r="F23" s="119">
        <v>1367</v>
      </c>
      <c r="G23" s="119">
        <v>424</v>
      </c>
      <c r="H23" s="119">
        <v>0</v>
      </c>
      <c r="I23" s="119">
        <v>1791</v>
      </c>
      <c r="J23" s="119">
        <v>0</v>
      </c>
      <c r="K23" s="119">
        <v>0</v>
      </c>
      <c r="L23" s="119">
        <v>0</v>
      </c>
      <c r="M23" s="122">
        <v>0</v>
      </c>
    </row>
    <row r="24" spans="1:16" ht="15.75">
      <c r="A24" s="123" t="s">
        <v>204</v>
      </c>
      <c r="B24" s="124">
        <v>82638</v>
      </c>
      <c r="C24" s="124">
        <v>48728</v>
      </c>
      <c r="D24" s="124">
        <v>1</v>
      </c>
      <c r="E24" s="124">
        <v>131367</v>
      </c>
      <c r="F24" s="124">
        <v>1957</v>
      </c>
      <c r="G24" s="124">
        <v>659</v>
      </c>
      <c r="H24" s="124">
        <v>0</v>
      </c>
      <c r="I24" s="124">
        <v>2616</v>
      </c>
      <c r="J24" s="124">
        <v>0</v>
      </c>
      <c r="K24" s="124">
        <v>0</v>
      </c>
      <c r="L24" s="124">
        <v>0</v>
      </c>
      <c r="M24" s="127">
        <v>0</v>
      </c>
    </row>
    <row r="25" spans="1:16" ht="15.75">
      <c r="A25" s="128" t="s">
        <v>229</v>
      </c>
      <c r="B25" s="124">
        <v>1988058</v>
      </c>
      <c r="C25" s="124">
        <v>1143231</v>
      </c>
      <c r="D25" s="124">
        <v>3</v>
      </c>
      <c r="E25" s="124">
        <v>3131292</v>
      </c>
      <c r="F25" s="124">
        <v>120831</v>
      </c>
      <c r="G25" s="124">
        <v>54993</v>
      </c>
      <c r="H25" s="124">
        <v>0</v>
      </c>
      <c r="I25" s="124">
        <v>175824</v>
      </c>
      <c r="J25" s="124">
        <v>915</v>
      </c>
      <c r="K25" s="124">
        <v>75</v>
      </c>
      <c r="L25" s="124">
        <v>0</v>
      </c>
      <c r="M25" s="127">
        <v>990</v>
      </c>
    </row>
    <row r="26" spans="1:16" ht="30.75" customHeight="1">
      <c r="A26" s="105" t="s">
        <v>467</v>
      </c>
      <c r="B26" s="549" t="s">
        <v>476</v>
      </c>
      <c r="C26" s="550"/>
      <c r="D26" s="550"/>
      <c r="E26" s="551"/>
      <c r="F26" s="549" t="s">
        <v>477</v>
      </c>
      <c r="G26" s="550"/>
      <c r="H26" s="550"/>
      <c r="I26" s="551"/>
      <c r="J26" s="553" t="s">
        <v>215</v>
      </c>
      <c r="K26" s="554"/>
      <c r="L26" s="554"/>
      <c r="M26" s="554"/>
    </row>
    <row r="27" spans="1:16" ht="42.75" customHeight="1">
      <c r="A27" s="106" t="s">
        <v>214</v>
      </c>
      <c r="B27" s="107" t="s">
        <v>471</v>
      </c>
      <c r="C27" s="108" t="s">
        <v>156</v>
      </c>
      <c r="D27" s="107" t="s">
        <v>472</v>
      </c>
      <c r="E27" s="108" t="s">
        <v>157</v>
      </c>
      <c r="F27" s="107" t="s">
        <v>471</v>
      </c>
      <c r="G27" s="108" t="s">
        <v>156</v>
      </c>
      <c r="H27" s="107" t="s">
        <v>472</v>
      </c>
      <c r="I27" s="108" t="s">
        <v>157</v>
      </c>
      <c r="J27" s="107" t="s">
        <v>471</v>
      </c>
      <c r="K27" s="108" t="s">
        <v>156</v>
      </c>
      <c r="L27" s="107" t="s">
        <v>472</v>
      </c>
      <c r="M27" s="253" t="s">
        <v>157</v>
      </c>
    </row>
    <row r="28" spans="1:16" ht="15.75">
      <c r="A28" s="113" t="s">
        <v>206</v>
      </c>
      <c r="B28" s="114">
        <v>2785</v>
      </c>
      <c r="C28" s="114">
        <v>626</v>
      </c>
      <c r="D28" s="114">
        <v>0</v>
      </c>
      <c r="E28" s="114">
        <v>3411</v>
      </c>
      <c r="F28" s="114">
        <v>311</v>
      </c>
      <c r="G28" s="114">
        <v>13</v>
      </c>
      <c r="H28" s="114">
        <v>0</v>
      </c>
      <c r="I28" s="114">
        <v>324</v>
      </c>
      <c r="J28" s="114">
        <v>226358</v>
      </c>
      <c r="K28" s="114">
        <v>202165</v>
      </c>
      <c r="L28" s="114">
        <v>0</v>
      </c>
      <c r="M28" s="117">
        <v>428523</v>
      </c>
    </row>
    <row r="29" spans="1:16" ht="15.75">
      <c r="A29" s="118" t="s">
        <v>205</v>
      </c>
      <c r="B29" s="119">
        <v>1760</v>
      </c>
      <c r="C29" s="119">
        <v>402</v>
      </c>
      <c r="D29" s="119">
        <v>0</v>
      </c>
      <c r="E29" s="119">
        <v>2162</v>
      </c>
      <c r="F29" s="119">
        <v>299</v>
      </c>
      <c r="G29" s="119">
        <v>13</v>
      </c>
      <c r="H29" s="119">
        <v>0</v>
      </c>
      <c r="I29" s="119">
        <v>312</v>
      </c>
      <c r="J29" s="119">
        <v>201770</v>
      </c>
      <c r="K29" s="119">
        <v>185102</v>
      </c>
      <c r="L29" s="119">
        <v>1</v>
      </c>
      <c r="M29" s="122">
        <v>386873</v>
      </c>
    </row>
    <row r="30" spans="1:16" ht="15.75">
      <c r="A30" s="123" t="s">
        <v>204</v>
      </c>
      <c r="B30" s="124">
        <v>4545</v>
      </c>
      <c r="C30" s="124">
        <v>1028</v>
      </c>
      <c r="D30" s="124">
        <v>0</v>
      </c>
      <c r="E30" s="124">
        <v>5573</v>
      </c>
      <c r="F30" s="124">
        <v>610</v>
      </c>
      <c r="G30" s="124">
        <v>26</v>
      </c>
      <c r="H30" s="124">
        <v>0</v>
      </c>
      <c r="I30" s="124">
        <v>636</v>
      </c>
      <c r="J30" s="124">
        <v>428128</v>
      </c>
      <c r="K30" s="124">
        <v>387267</v>
      </c>
      <c r="L30" s="124">
        <v>1</v>
      </c>
      <c r="M30" s="127">
        <v>815396</v>
      </c>
    </row>
    <row r="31" spans="1:16" ht="15.75">
      <c r="A31" s="128" t="s">
        <v>229</v>
      </c>
      <c r="B31" s="124">
        <v>39460</v>
      </c>
      <c r="C31" s="124">
        <v>5500</v>
      </c>
      <c r="D31" s="124">
        <v>0</v>
      </c>
      <c r="E31" s="124">
        <v>44960</v>
      </c>
      <c r="F31" s="124">
        <v>9390</v>
      </c>
      <c r="G31" s="124">
        <v>3947</v>
      </c>
      <c r="H31" s="124">
        <v>0</v>
      </c>
      <c r="I31" s="124">
        <v>13337</v>
      </c>
      <c r="J31" s="124">
        <v>10391899</v>
      </c>
      <c r="K31" s="124">
        <v>9142985</v>
      </c>
      <c r="L31" s="124">
        <v>37</v>
      </c>
      <c r="M31" s="127">
        <v>19534921</v>
      </c>
    </row>
    <row r="32" spans="1:16">
      <c r="A32" s="195"/>
      <c r="B32" s="196"/>
      <c r="C32" s="196"/>
      <c r="D32" s="196"/>
      <c r="E32" s="196"/>
      <c r="F32" s="196"/>
      <c r="G32" s="196"/>
      <c r="H32" s="196"/>
      <c r="I32" s="196"/>
      <c r="J32" s="196"/>
      <c r="K32" s="196"/>
      <c r="L32" s="196"/>
      <c r="M32" s="196"/>
    </row>
    <row r="33" spans="1:13">
      <c r="A33" s="256" t="s">
        <v>482</v>
      </c>
      <c r="B33" s="196"/>
      <c r="C33" s="196"/>
      <c r="D33" s="196"/>
      <c r="E33" s="196"/>
      <c r="F33" s="196"/>
      <c r="G33" s="196"/>
      <c r="H33" s="196"/>
      <c r="I33" s="196"/>
      <c r="J33" s="196"/>
      <c r="K33" s="196"/>
      <c r="L33" s="196"/>
      <c r="M33" s="196"/>
    </row>
    <row r="34" spans="1:13">
      <c r="A34" s="195"/>
      <c r="B34" s="196"/>
      <c r="C34" s="196"/>
      <c r="D34" s="196"/>
      <c r="E34" s="196"/>
      <c r="F34" s="196"/>
      <c r="G34" s="196"/>
      <c r="H34" s="196"/>
      <c r="I34" s="196"/>
      <c r="J34" s="196"/>
      <c r="K34" s="196"/>
      <c r="L34" s="196"/>
      <c r="M34" s="196"/>
    </row>
    <row r="35" spans="1:13">
      <c r="A35" s="195"/>
      <c r="B35" s="196"/>
      <c r="C35" s="196"/>
      <c r="D35" s="196"/>
      <c r="E35" s="196"/>
      <c r="F35" s="196"/>
      <c r="G35" s="196"/>
      <c r="H35" s="196"/>
      <c r="I35" s="196"/>
      <c r="J35" s="196"/>
      <c r="K35" s="196"/>
      <c r="L35" s="196"/>
      <c r="M35" s="196"/>
    </row>
    <row r="36" spans="1:13" ht="15.75">
      <c r="A36" s="10" t="s">
        <v>230</v>
      </c>
      <c r="B36" s="112"/>
      <c r="C36" s="112"/>
      <c r="D36" s="112"/>
      <c r="E36" s="112"/>
      <c r="F36" s="112"/>
      <c r="G36" s="112"/>
      <c r="H36" s="112"/>
      <c r="I36" s="112"/>
      <c r="J36" s="112"/>
    </row>
    <row r="37" spans="1:13" ht="15.75">
      <c r="A37" s="10" t="s">
        <v>47</v>
      </c>
      <c r="B37" s="112"/>
      <c r="C37" s="112"/>
      <c r="D37" s="112"/>
      <c r="E37" s="112"/>
      <c r="F37" s="112"/>
      <c r="G37" s="112"/>
      <c r="H37" s="112"/>
      <c r="I37" s="112"/>
      <c r="J37" s="112"/>
    </row>
    <row r="38" spans="1:13">
      <c r="A38" s="90"/>
      <c r="B38" s="90"/>
      <c r="C38" s="90"/>
      <c r="D38" s="90"/>
      <c r="E38" s="90"/>
      <c r="F38" s="90"/>
      <c r="G38" s="90"/>
      <c r="H38" s="90"/>
      <c r="I38" s="90"/>
      <c r="J38" s="90"/>
    </row>
    <row r="39" spans="1:13">
      <c r="A39" s="90"/>
      <c r="B39" s="90"/>
      <c r="C39" s="90"/>
      <c r="D39" s="90"/>
      <c r="E39" s="90"/>
      <c r="F39" s="90"/>
      <c r="G39" s="90"/>
      <c r="H39" s="90"/>
      <c r="I39" s="90"/>
      <c r="J39" s="90"/>
      <c r="M39" s="194"/>
    </row>
    <row r="40" spans="1:13">
      <c r="A40" s="90"/>
      <c r="B40" s="90"/>
      <c r="C40" s="90"/>
      <c r="D40" s="90"/>
      <c r="E40" s="90"/>
      <c r="F40" s="90"/>
      <c r="G40" s="90"/>
      <c r="H40" s="90"/>
      <c r="I40" s="90"/>
      <c r="J40" s="90"/>
    </row>
    <row r="41" spans="1:13">
      <c r="A41" s="90"/>
      <c r="B41" s="90"/>
      <c r="C41" s="90"/>
      <c r="D41" s="90"/>
      <c r="E41" s="90"/>
      <c r="F41" s="90"/>
      <c r="G41" s="90"/>
      <c r="H41" s="90"/>
      <c r="I41" s="90"/>
      <c r="J41" s="90"/>
    </row>
    <row r="42" spans="1:13">
      <c r="A42" s="90"/>
      <c r="B42" s="90"/>
      <c r="C42" s="90"/>
      <c r="D42" s="90"/>
      <c r="E42" s="90"/>
      <c r="F42" s="90"/>
      <c r="G42" s="90"/>
      <c r="H42" s="90"/>
      <c r="I42" s="90"/>
      <c r="J42" s="90"/>
    </row>
    <row r="43" spans="1:13">
      <c r="A43" s="90"/>
      <c r="B43" s="90"/>
      <c r="C43" s="90"/>
      <c r="D43" s="90"/>
      <c r="E43" s="90"/>
      <c r="F43" s="90"/>
      <c r="G43" s="90"/>
      <c r="H43" s="90"/>
      <c r="I43" s="90"/>
      <c r="J43" s="90"/>
    </row>
    <row r="44" spans="1:13">
      <c r="A44" s="90"/>
      <c r="B44" s="90"/>
      <c r="C44" s="90"/>
      <c r="D44" s="90"/>
      <c r="E44" s="90"/>
      <c r="F44" s="90"/>
      <c r="G44" s="90"/>
      <c r="H44" s="90"/>
      <c r="I44" s="90"/>
      <c r="J44" s="90"/>
    </row>
    <row r="45" spans="1:13">
      <c r="A45" s="90"/>
      <c r="B45" s="90"/>
      <c r="C45" s="90"/>
      <c r="D45" s="90"/>
      <c r="E45" s="90"/>
      <c r="F45" s="90"/>
      <c r="G45" s="90"/>
      <c r="H45" s="90"/>
      <c r="I45" s="90"/>
      <c r="J45" s="90"/>
    </row>
    <row r="46" spans="1:13">
      <c r="A46" s="90"/>
      <c r="B46" s="90"/>
      <c r="C46" s="90"/>
      <c r="D46" s="90"/>
      <c r="E46" s="90"/>
      <c r="F46" s="90"/>
      <c r="G46" s="90"/>
      <c r="H46" s="90"/>
      <c r="I46" s="90"/>
      <c r="J46" s="90"/>
    </row>
    <row r="47" spans="1:13">
      <c r="A47" s="90"/>
      <c r="B47" s="90"/>
      <c r="C47" s="90"/>
      <c r="D47" s="90"/>
      <c r="E47" s="90"/>
      <c r="F47" s="90"/>
      <c r="G47" s="90"/>
      <c r="H47" s="90"/>
      <c r="I47" s="90"/>
      <c r="J47" s="90"/>
    </row>
    <row r="48" spans="1:13">
      <c r="A48" s="90"/>
      <c r="B48" s="90"/>
      <c r="C48" s="90"/>
      <c r="D48" s="90"/>
      <c r="E48" s="90"/>
      <c r="F48" s="90"/>
      <c r="G48" s="90"/>
      <c r="H48" s="90"/>
      <c r="I48" s="90"/>
      <c r="J48" s="90"/>
    </row>
    <row r="49" spans="6:8">
      <c r="H49" s="89"/>
    </row>
    <row r="50" spans="6:8">
      <c r="H50" s="89"/>
    </row>
    <row r="51" spans="6:8">
      <c r="H51" s="89"/>
    </row>
    <row r="52" spans="6:8">
      <c r="H52" s="89"/>
    </row>
    <row r="53" spans="6:8">
      <c r="H53" s="89"/>
    </row>
    <row r="54" spans="6:8">
      <c r="F54" s="89"/>
      <c r="G54" s="89"/>
      <c r="H54" s="89"/>
    </row>
    <row r="55" spans="6:8">
      <c r="F55" s="89"/>
      <c r="G55" s="89"/>
    </row>
    <row r="56" spans="6:8">
      <c r="F56" s="89"/>
      <c r="G56" s="89"/>
    </row>
    <row r="57" spans="6:8">
      <c r="F57" s="89"/>
      <c r="G57" s="89"/>
    </row>
    <row r="58" spans="6:8">
      <c r="F58" s="89"/>
      <c r="G58" s="89"/>
      <c r="H58" s="89"/>
    </row>
    <row r="59" spans="6:8">
      <c r="F59" s="89"/>
      <c r="G59" s="89"/>
    </row>
    <row r="60" spans="6:8">
      <c r="F60" s="89"/>
      <c r="G60" s="89"/>
      <c r="H60" s="89"/>
    </row>
    <row r="61" spans="6:8">
      <c r="F61" s="89"/>
      <c r="G61" s="89"/>
      <c r="H61" s="89"/>
    </row>
    <row r="62" spans="6:8">
      <c r="F62" s="89"/>
      <c r="G62" s="89"/>
      <c r="H62" s="89"/>
    </row>
    <row r="63" spans="6:8">
      <c r="F63" s="89"/>
      <c r="G63" s="89"/>
    </row>
    <row r="64" spans="6:8">
      <c r="H64" s="89"/>
    </row>
    <row r="65" spans="6:8">
      <c r="H65" s="89"/>
    </row>
    <row r="66" spans="6:8">
      <c r="H66" s="89"/>
    </row>
    <row r="67" spans="6:8">
      <c r="F67" s="89"/>
      <c r="G67" s="89"/>
      <c r="H67" s="89"/>
    </row>
    <row r="68" spans="6:8">
      <c r="F68" s="89"/>
      <c r="G68" s="89"/>
      <c r="H68" s="89"/>
    </row>
    <row r="69" spans="6:8">
      <c r="F69" s="89"/>
      <c r="G69" s="89"/>
      <c r="H69" s="89"/>
    </row>
    <row r="70" spans="6:8">
      <c r="F70" s="89"/>
      <c r="G70" s="89"/>
      <c r="H70" s="89"/>
    </row>
    <row r="71" spans="6:8">
      <c r="H71" s="89"/>
    </row>
    <row r="72" spans="6:8">
      <c r="G72" s="89"/>
    </row>
    <row r="73" spans="6:8">
      <c r="F73" s="89"/>
      <c r="G73" s="89"/>
      <c r="H73" s="89"/>
    </row>
    <row r="74" spans="6:8">
      <c r="F74" s="89"/>
      <c r="G74" s="89"/>
      <c r="H74" s="89"/>
    </row>
    <row r="75" spans="6:8">
      <c r="F75" s="89"/>
      <c r="G75" s="89"/>
    </row>
    <row r="76" spans="6:8">
      <c r="F76" s="89"/>
      <c r="G76" s="89"/>
    </row>
    <row r="77" spans="6:8">
      <c r="F77" s="89"/>
      <c r="G77" s="89"/>
      <c r="H77" s="89"/>
    </row>
    <row r="78" spans="6:8">
      <c r="F78" s="89"/>
      <c r="G78" s="89"/>
      <c r="H78" s="89"/>
    </row>
    <row r="79" spans="6:8">
      <c r="F79" s="89"/>
      <c r="G79" s="89"/>
      <c r="H79" s="89"/>
    </row>
    <row r="80" spans="6:8">
      <c r="F80" s="89"/>
      <c r="G80" s="89"/>
      <c r="H80" s="89"/>
    </row>
    <row r="81" spans="5:8">
      <c r="F81" s="89"/>
      <c r="G81" s="89"/>
      <c r="H81" s="89"/>
    </row>
    <row r="82" spans="5:8">
      <c r="F82" s="89"/>
      <c r="G82" s="89"/>
    </row>
    <row r="83" spans="5:8">
      <c r="E83" s="89"/>
      <c r="H83" s="89"/>
    </row>
    <row r="84" spans="5:8">
      <c r="E84" s="89"/>
      <c r="G84" s="89"/>
      <c r="H84" s="89"/>
    </row>
  </sheetData>
  <sheetProtection password="CCE3" sheet="1" objects="1" scenarios="1"/>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activeCell="F2" sqref="F2"/>
    </sheetView>
  </sheetViews>
  <sheetFormatPr baseColWidth="10" defaultColWidth="9.140625" defaultRowHeight="12.75"/>
  <cols>
    <col min="1" max="1" width="39" style="404" customWidth="1"/>
    <col min="2" max="4" width="27" style="404" customWidth="1"/>
    <col min="5" max="5" width="24.140625" style="404" customWidth="1"/>
    <col min="6" max="16384" width="9.140625" style="254"/>
  </cols>
  <sheetData>
    <row r="1" spans="1:4" ht="34.5" customHeight="1">
      <c r="A1" s="562" t="s">
        <v>548</v>
      </c>
      <c r="B1" s="562"/>
      <c r="C1" s="562"/>
      <c r="D1" s="562"/>
    </row>
    <row r="2" spans="1:4">
      <c r="A2" s="563" t="s">
        <v>228</v>
      </c>
      <c r="B2" s="563"/>
      <c r="C2" s="563"/>
    </row>
    <row r="3" spans="1:4" ht="30.75" customHeight="1" thickBot="1">
      <c r="A3" s="306" t="s">
        <v>547</v>
      </c>
      <c r="B3" s="561" t="s">
        <v>714</v>
      </c>
      <c r="C3" s="561"/>
      <c r="D3" s="561"/>
    </row>
    <row r="4" spans="1:4" ht="30" customHeight="1">
      <c r="A4" s="94" t="s">
        <v>42</v>
      </c>
      <c r="B4" s="223" t="s">
        <v>227</v>
      </c>
      <c r="C4" s="224" t="s">
        <v>226</v>
      </c>
      <c r="D4" s="224" t="s">
        <v>225</v>
      </c>
    </row>
    <row r="5" spans="1:4" ht="15" thickBot="1">
      <c r="A5" s="92" t="s">
        <v>1</v>
      </c>
      <c r="B5" s="268">
        <v>19338</v>
      </c>
      <c r="C5" s="269">
        <v>14722</v>
      </c>
      <c r="D5" s="269">
        <v>4616</v>
      </c>
    </row>
    <row r="6" spans="1:4" ht="15" thickBot="1">
      <c r="A6" s="93" t="s">
        <v>2</v>
      </c>
      <c r="B6" s="270">
        <v>2215</v>
      </c>
      <c r="C6" s="271">
        <v>1890</v>
      </c>
      <c r="D6" s="271">
        <v>325</v>
      </c>
    </row>
    <row r="7" spans="1:4" ht="15" thickBot="1">
      <c r="A7" s="93" t="s">
        <v>3</v>
      </c>
      <c r="B7" s="270">
        <v>3302</v>
      </c>
      <c r="C7" s="271">
        <v>2799</v>
      </c>
      <c r="D7" s="271">
        <v>503</v>
      </c>
    </row>
    <row r="8" spans="1:4" ht="15" thickBot="1">
      <c r="A8" s="93" t="s">
        <v>4</v>
      </c>
      <c r="B8" s="270">
        <v>31765</v>
      </c>
      <c r="C8" s="271">
        <v>25797</v>
      </c>
      <c r="D8" s="271">
        <v>5968</v>
      </c>
    </row>
    <row r="9" spans="1:4" ht="15" thickBot="1">
      <c r="A9" s="93" t="s">
        <v>5</v>
      </c>
      <c r="B9" s="270">
        <v>1680</v>
      </c>
      <c r="C9" s="271">
        <v>1371</v>
      </c>
      <c r="D9" s="271">
        <v>309</v>
      </c>
    </row>
    <row r="10" spans="1:4" ht="15" thickBot="1">
      <c r="A10" s="93" t="s">
        <v>6</v>
      </c>
      <c r="B10" s="270">
        <v>11050</v>
      </c>
      <c r="C10" s="271">
        <v>9245</v>
      </c>
      <c r="D10" s="271">
        <v>1805</v>
      </c>
    </row>
    <row r="11" spans="1:4" ht="15" thickBot="1">
      <c r="A11" s="93" t="s">
        <v>7</v>
      </c>
      <c r="B11" s="270">
        <v>1052</v>
      </c>
      <c r="C11" s="272">
        <v>886</v>
      </c>
      <c r="D11" s="272">
        <v>166</v>
      </c>
    </row>
    <row r="12" spans="1:4" ht="15" thickBot="1">
      <c r="A12" s="93" t="s">
        <v>8</v>
      </c>
      <c r="B12" s="270">
        <v>1617</v>
      </c>
      <c r="C12" s="271">
        <v>1345</v>
      </c>
      <c r="D12" s="271">
        <v>272</v>
      </c>
    </row>
    <row r="13" spans="1:4" ht="15" thickBot="1">
      <c r="A13" s="93" t="s">
        <v>9</v>
      </c>
      <c r="B13" s="270">
        <v>20883</v>
      </c>
      <c r="C13" s="271">
        <v>17779</v>
      </c>
      <c r="D13" s="271">
        <v>3104</v>
      </c>
    </row>
    <row r="14" spans="1:4" ht="15" thickBot="1">
      <c r="A14" s="93" t="s">
        <v>10</v>
      </c>
      <c r="B14" s="270">
        <v>1987</v>
      </c>
      <c r="C14" s="271">
        <v>1641</v>
      </c>
      <c r="D14" s="271">
        <v>346</v>
      </c>
    </row>
    <row r="15" spans="1:4" ht="15" thickBot="1">
      <c r="A15" s="93" t="s">
        <v>11</v>
      </c>
      <c r="B15" s="270">
        <v>8638</v>
      </c>
      <c r="C15" s="271">
        <v>7375</v>
      </c>
      <c r="D15" s="271">
        <v>1263</v>
      </c>
    </row>
    <row r="16" spans="1:4" ht="15" thickBot="1">
      <c r="A16" s="93" t="s">
        <v>12</v>
      </c>
      <c r="B16" s="270">
        <v>8081</v>
      </c>
      <c r="C16" s="271">
        <v>6975</v>
      </c>
      <c r="D16" s="271">
        <v>1106</v>
      </c>
    </row>
    <row r="17" spans="1:4" ht="15" thickBot="1">
      <c r="A17" s="93" t="s">
        <v>13</v>
      </c>
      <c r="B17" s="270">
        <v>7931</v>
      </c>
      <c r="C17" s="271">
        <v>6460</v>
      </c>
      <c r="D17" s="271">
        <v>1471</v>
      </c>
    </row>
    <row r="18" spans="1:4" ht="15" thickBot="1">
      <c r="A18" s="93" t="s">
        <v>14</v>
      </c>
      <c r="B18" s="270">
        <v>60752</v>
      </c>
      <c r="C18" s="271">
        <v>51944</v>
      </c>
      <c r="D18" s="271">
        <v>8808</v>
      </c>
    </row>
    <row r="19" spans="1:4" ht="15" thickBot="1">
      <c r="A19" s="93" t="s">
        <v>15</v>
      </c>
      <c r="B19" s="270">
        <v>3444</v>
      </c>
      <c r="C19" s="271">
        <v>2903</v>
      </c>
      <c r="D19" s="271">
        <v>541</v>
      </c>
    </row>
    <row r="20" spans="1:4" ht="15" thickBot="1">
      <c r="A20" s="93" t="s">
        <v>16</v>
      </c>
      <c r="B20" s="270">
        <v>15993</v>
      </c>
      <c r="C20" s="271">
        <v>13322</v>
      </c>
      <c r="D20" s="271">
        <v>2671</v>
      </c>
    </row>
    <row r="21" spans="1:4" ht="15" thickBot="1">
      <c r="A21" s="93" t="s">
        <v>17</v>
      </c>
      <c r="B21" s="270">
        <v>9483</v>
      </c>
      <c r="C21" s="271">
        <v>7361</v>
      </c>
      <c r="D21" s="269">
        <v>2122</v>
      </c>
    </row>
    <row r="22" spans="1:4" ht="15" thickBot="1">
      <c r="A22" s="93" t="s">
        <v>18</v>
      </c>
      <c r="B22" s="270">
        <v>14123</v>
      </c>
      <c r="C22" s="271">
        <v>11858</v>
      </c>
      <c r="D22" s="271">
        <v>2265</v>
      </c>
    </row>
    <row r="23" spans="1:4" ht="15" thickBot="1">
      <c r="A23" s="93" t="s">
        <v>19</v>
      </c>
      <c r="B23" s="270">
        <v>7221</v>
      </c>
      <c r="C23" s="271">
        <v>5710</v>
      </c>
      <c r="D23" s="271">
        <v>1511</v>
      </c>
    </row>
    <row r="24" spans="1:4" ht="15" thickBot="1">
      <c r="A24" s="93" t="s">
        <v>20</v>
      </c>
      <c r="B24" s="270">
        <v>1807</v>
      </c>
      <c r="C24" s="271">
        <v>1525</v>
      </c>
      <c r="D24" s="271">
        <v>282</v>
      </c>
    </row>
    <row r="25" spans="1:4" ht="15" thickBot="1">
      <c r="A25" s="93" t="s">
        <v>21</v>
      </c>
      <c r="B25" s="270">
        <v>8716</v>
      </c>
      <c r="C25" s="271">
        <v>6907</v>
      </c>
      <c r="D25" s="271">
        <v>1809</v>
      </c>
    </row>
    <row r="26" spans="1:4" ht="15" thickBot="1">
      <c r="A26" s="93" t="s">
        <v>22</v>
      </c>
      <c r="B26" s="270">
        <v>74549</v>
      </c>
      <c r="C26" s="271">
        <v>62995</v>
      </c>
      <c r="D26" s="271">
        <v>11554</v>
      </c>
    </row>
    <row r="27" spans="1:4" ht="15" thickBot="1">
      <c r="A27" s="93" t="s">
        <v>23</v>
      </c>
      <c r="B27" s="270">
        <v>5747</v>
      </c>
      <c r="C27" s="271">
        <v>4566</v>
      </c>
      <c r="D27" s="272">
        <v>1181</v>
      </c>
    </row>
    <row r="28" spans="1:4" ht="15" thickBot="1">
      <c r="A28" s="93" t="s">
        <v>24</v>
      </c>
      <c r="B28" s="270">
        <v>3952</v>
      </c>
      <c r="C28" s="271">
        <v>3116</v>
      </c>
      <c r="D28" s="271">
        <v>836</v>
      </c>
    </row>
    <row r="29" spans="1:4" ht="15" thickBot="1">
      <c r="A29" s="93" t="s">
        <v>25</v>
      </c>
      <c r="B29" s="270">
        <v>3416</v>
      </c>
      <c r="C29" s="271">
        <v>2816</v>
      </c>
      <c r="D29" s="271">
        <v>600</v>
      </c>
    </row>
    <row r="30" spans="1:4" ht="15" thickBot="1">
      <c r="A30" s="93" t="s">
        <v>26</v>
      </c>
      <c r="B30" s="270">
        <v>1599</v>
      </c>
      <c r="C30" s="271">
        <v>1323</v>
      </c>
      <c r="D30" s="271">
        <v>276</v>
      </c>
    </row>
    <row r="31" spans="1:4" ht="15" thickBot="1">
      <c r="A31" s="93" t="s">
        <v>27</v>
      </c>
      <c r="B31" s="270">
        <v>9169</v>
      </c>
      <c r="C31" s="271">
        <v>7653</v>
      </c>
      <c r="D31" s="271">
        <v>1516</v>
      </c>
    </row>
    <row r="32" spans="1:4" ht="15" thickBot="1">
      <c r="A32" s="93" t="s">
        <v>28</v>
      </c>
      <c r="B32" s="273">
        <v>990</v>
      </c>
      <c r="C32" s="272">
        <v>858</v>
      </c>
      <c r="D32" s="271">
        <v>132</v>
      </c>
    </row>
    <row r="33" spans="1:4" ht="15" thickBot="1">
      <c r="A33" s="93" t="s">
        <v>29</v>
      </c>
      <c r="B33" s="270">
        <v>4749</v>
      </c>
      <c r="C33" s="271">
        <v>3916</v>
      </c>
      <c r="D33" s="271">
        <v>833</v>
      </c>
    </row>
    <row r="34" spans="1:4" ht="15" thickBot="1">
      <c r="A34" s="93" t="s">
        <v>30</v>
      </c>
      <c r="B34" s="270">
        <v>3299</v>
      </c>
      <c r="C34" s="271">
        <v>2798</v>
      </c>
      <c r="D34" s="271">
        <v>501</v>
      </c>
    </row>
    <row r="35" spans="1:4" ht="15" thickBot="1">
      <c r="A35" s="93" t="s">
        <v>31</v>
      </c>
      <c r="B35" s="273">
        <v>696</v>
      </c>
      <c r="C35" s="272">
        <v>561</v>
      </c>
      <c r="D35" s="271">
        <v>135</v>
      </c>
    </row>
    <row r="36" spans="1:4" ht="14.25">
      <c r="A36" s="94" t="s">
        <v>231</v>
      </c>
      <c r="B36" s="274">
        <v>349244</v>
      </c>
      <c r="C36" s="275">
        <v>290417</v>
      </c>
      <c r="D36" s="275">
        <v>58827</v>
      </c>
    </row>
    <row r="37" spans="1:4">
      <c r="B37" s="278"/>
      <c r="C37" s="278"/>
    </row>
    <row r="38" spans="1:4" ht="12.75" customHeight="1">
      <c r="A38" s="564" t="s">
        <v>717</v>
      </c>
      <c r="B38" s="564"/>
      <c r="C38" s="564"/>
      <c r="D38" s="278"/>
    </row>
    <row r="39" spans="1:4">
      <c r="A39" s="564"/>
      <c r="B39" s="564"/>
      <c r="C39" s="564"/>
      <c r="D39" s="278"/>
    </row>
    <row r="40" spans="1:4">
      <c r="A40" s="564"/>
      <c r="B40" s="564"/>
      <c r="C40" s="564"/>
      <c r="D40" s="278"/>
    </row>
    <row r="41" spans="1:4">
      <c r="A41" s="564"/>
      <c r="B41" s="564"/>
      <c r="C41" s="564"/>
      <c r="D41" s="278"/>
    </row>
    <row r="42" spans="1:4">
      <c r="A42" s="564"/>
      <c r="B42" s="564"/>
      <c r="C42" s="564"/>
      <c r="D42" s="278"/>
    </row>
    <row r="43" spans="1:4">
      <c r="A43" s="564"/>
      <c r="B43" s="564"/>
      <c r="C43" s="564"/>
      <c r="D43" s="278"/>
    </row>
    <row r="44" spans="1:4">
      <c r="A44" s="564"/>
      <c r="B44" s="564"/>
      <c r="C44" s="564"/>
      <c r="D44" s="278"/>
    </row>
    <row r="45" spans="1:4">
      <c r="A45" s="564"/>
      <c r="B45" s="564"/>
      <c r="C45" s="564"/>
    </row>
    <row r="46" spans="1:4">
      <c r="A46" s="564"/>
      <c r="B46" s="564"/>
      <c r="C46" s="564"/>
    </row>
    <row r="47" spans="1:4">
      <c r="A47" s="564"/>
      <c r="B47" s="564"/>
      <c r="C47" s="564"/>
    </row>
    <row r="48" spans="1:4">
      <c r="A48" s="564"/>
      <c r="B48" s="564"/>
      <c r="C48" s="564"/>
      <c r="D48" s="278"/>
    </row>
    <row r="49" spans="1:5">
      <c r="A49" s="564"/>
      <c r="B49" s="564"/>
      <c r="C49" s="564"/>
    </row>
    <row r="50" spans="1:5">
      <c r="C50" s="278"/>
      <c r="D50" s="278"/>
    </row>
    <row r="52" spans="1:5" ht="15">
      <c r="A52" s="565" t="s">
        <v>550</v>
      </c>
      <c r="B52" s="565"/>
      <c r="C52" s="565"/>
      <c r="D52" s="565"/>
      <c r="E52" s="565"/>
    </row>
    <row r="53" spans="1:5">
      <c r="A53" s="563" t="s">
        <v>228</v>
      </c>
      <c r="B53" s="563"/>
    </row>
    <row r="54" spans="1:5" s="276" customFormat="1" ht="47.25" customHeight="1">
      <c r="A54" s="306" t="s">
        <v>547</v>
      </c>
      <c r="B54" s="306"/>
      <c r="C54" s="473" t="s">
        <v>715</v>
      </c>
      <c r="D54" s="405" t="s">
        <v>716</v>
      </c>
      <c r="E54" s="405" t="s">
        <v>549</v>
      </c>
    </row>
    <row r="55" spans="1:5" ht="15">
      <c r="A55" s="560" t="s">
        <v>499</v>
      </c>
      <c r="B55" s="560"/>
    </row>
    <row r="56" spans="1:5" ht="29.25" customHeight="1">
      <c r="A56" s="559" t="s">
        <v>500</v>
      </c>
      <c r="B56" s="559"/>
      <c r="C56" s="461">
        <v>9504</v>
      </c>
      <c r="D56" s="455">
        <v>9412</v>
      </c>
      <c r="E56" s="456">
        <f t="shared" ref="E56:E77" si="0">((D56-C56)/C56)*100</f>
        <v>-0.96801346801346799</v>
      </c>
    </row>
    <row r="57" spans="1:5" ht="15" customHeight="1">
      <c r="A57" s="559" t="s">
        <v>501</v>
      </c>
      <c r="B57" s="559"/>
      <c r="C57" s="462">
        <v>100</v>
      </c>
      <c r="D57" s="452">
        <v>98</v>
      </c>
      <c r="E57" s="277">
        <f t="shared" si="0"/>
        <v>-2</v>
      </c>
    </row>
    <row r="58" spans="1:5" ht="15" customHeight="1">
      <c r="A58" s="559" t="s">
        <v>502</v>
      </c>
      <c r="B58" s="559"/>
      <c r="C58" s="463">
        <v>12114</v>
      </c>
      <c r="D58" s="451">
        <v>12052</v>
      </c>
      <c r="E58" s="277">
        <f t="shared" si="0"/>
        <v>-0.51180452369159646</v>
      </c>
    </row>
    <row r="59" spans="1:5" ht="29.25" customHeight="1">
      <c r="A59" s="559" t="s">
        <v>503</v>
      </c>
      <c r="B59" s="559"/>
      <c r="C59" s="462">
        <v>396</v>
      </c>
      <c r="D59" s="452">
        <v>404</v>
      </c>
      <c r="E59" s="277">
        <f t="shared" si="0"/>
        <v>2.0202020202020203</v>
      </c>
    </row>
    <row r="60" spans="1:5" ht="43.5" customHeight="1">
      <c r="A60" s="559" t="s">
        <v>504</v>
      </c>
      <c r="B60" s="559"/>
      <c r="C60" s="463">
        <v>3704</v>
      </c>
      <c r="D60" s="451">
        <v>3701</v>
      </c>
      <c r="E60" s="277">
        <f t="shared" si="0"/>
        <v>-8.0993520518358536E-2</v>
      </c>
    </row>
    <row r="61" spans="1:5" ht="15" customHeight="1">
      <c r="A61" s="559" t="s">
        <v>505</v>
      </c>
      <c r="B61" s="559"/>
      <c r="C61" s="463">
        <v>23022</v>
      </c>
      <c r="D61" s="451">
        <v>22358</v>
      </c>
      <c r="E61" s="277">
        <f t="shared" si="0"/>
        <v>-2.8841977239162544</v>
      </c>
    </row>
    <row r="62" spans="1:5" ht="43.5" customHeight="1">
      <c r="A62" s="559" t="s">
        <v>506</v>
      </c>
      <c r="B62" s="559"/>
      <c r="C62" s="463">
        <v>66043</v>
      </c>
      <c r="D62" s="451">
        <v>67138</v>
      </c>
      <c r="E62" s="277">
        <f t="shared" si="0"/>
        <v>1.6580106900049967</v>
      </c>
    </row>
    <row r="63" spans="1:5" ht="15" customHeight="1">
      <c r="A63" s="559" t="s">
        <v>507</v>
      </c>
      <c r="B63" s="559"/>
      <c r="C63" s="463">
        <v>18350</v>
      </c>
      <c r="D63" s="451">
        <v>18576</v>
      </c>
      <c r="E63" s="277">
        <f t="shared" si="0"/>
        <v>1.2316076294277929</v>
      </c>
    </row>
    <row r="64" spans="1:5" ht="15" customHeight="1">
      <c r="A64" s="559" t="s">
        <v>508</v>
      </c>
      <c r="B64" s="559"/>
      <c r="C64" s="463">
        <v>57732</v>
      </c>
      <c r="D64" s="451">
        <v>57776</v>
      </c>
      <c r="E64" s="277">
        <f t="shared" si="0"/>
        <v>7.6214231275549091E-2</v>
      </c>
    </row>
    <row r="65" spans="1:9" ht="15" customHeight="1">
      <c r="A65" s="559" t="s">
        <v>509</v>
      </c>
      <c r="B65" s="559"/>
      <c r="C65" s="463">
        <v>6017</v>
      </c>
      <c r="D65" s="451">
        <v>5857</v>
      </c>
      <c r="E65" s="277">
        <f t="shared" si="0"/>
        <v>-2.659132458035566</v>
      </c>
    </row>
    <row r="66" spans="1:9" ht="29.25" customHeight="1">
      <c r="A66" s="559" t="s">
        <v>510</v>
      </c>
      <c r="B66" s="559"/>
      <c r="C66" s="463">
        <v>4130</v>
      </c>
      <c r="D66" s="451">
        <v>4122</v>
      </c>
      <c r="E66" s="277">
        <f t="shared" si="0"/>
        <v>-0.1937046004842615</v>
      </c>
    </row>
    <row r="67" spans="1:9" ht="15" customHeight="1">
      <c r="A67" s="559" t="s">
        <v>511</v>
      </c>
      <c r="B67" s="559"/>
      <c r="C67" s="463">
        <v>3943</v>
      </c>
      <c r="D67" s="451">
        <v>3962</v>
      </c>
      <c r="E67" s="277">
        <f t="shared" si="0"/>
        <v>0.48186659903626683</v>
      </c>
    </row>
    <row r="68" spans="1:9" ht="29.25" customHeight="1">
      <c r="A68" s="559" t="s">
        <v>512</v>
      </c>
      <c r="B68" s="559"/>
      <c r="C68" s="463">
        <v>15365</v>
      </c>
      <c r="D68" s="451">
        <v>15368</v>
      </c>
      <c r="E68" s="277">
        <f t="shared" si="0"/>
        <v>1.9524894240156201E-2</v>
      </c>
    </row>
    <row r="69" spans="1:9" ht="29.25" customHeight="1">
      <c r="A69" s="559" t="s">
        <v>513</v>
      </c>
      <c r="B69" s="559"/>
      <c r="C69" s="463">
        <v>26910</v>
      </c>
      <c r="D69" s="451">
        <v>27073</v>
      </c>
      <c r="E69" s="277">
        <f t="shared" si="0"/>
        <v>0.60572277963582311</v>
      </c>
    </row>
    <row r="70" spans="1:9" ht="29.25" customHeight="1">
      <c r="A70" s="559" t="s">
        <v>514</v>
      </c>
      <c r="B70" s="559"/>
      <c r="C70" s="463">
        <v>19552</v>
      </c>
      <c r="D70" s="451">
        <v>19526</v>
      </c>
      <c r="E70" s="277">
        <f t="shared" si="0"/>
        <v>-0.13297872340425532</v>
      </c>
    </row>
    <row r="71" spans="1:9" ht="15" customHeight="1">
      <c r="A71" s="559" t="s">
        <v>515</v>
      </c>
      <c r="B71" s="559"/>
      <c r="C71" s="463">
        <v>21940</v>
      </c>
      <c r="D71" s="451">
        <v>21616</v>
      </c>
      <c r="E71" s="277">
        <f t="shared" si="0"/>
        <v>-1.4767547857793983</v>
      </c>
    </row>
    <row r="72" spans="1:9" ht="29.25" customHeight="1">
      <c r="A72" s="559" t="s">
        <v>516</v>
      </c>
      <c r="B72" s="559"/>
      <c r="C72" s="463">
        <v>35286</v>
      </c>
      <c r="D72" s="451">
        <v>35953</v>
      </c>
      <c r="E72" s="277">
        <f t="shared" si="0"/>
        <v>1.8902680949951824</v>
      </c>
    </row>
    <row r="73" spans="1:9" ht="29.25" customHeight="1">
      <c r="A73" s="559" t="s">
        <v>517</v>
      </c>
      <c r="B73" s="559"/>
      <c r="C73" s="463">
        <v>7567</v>
      </c>
      <c r="D73" s="451">
        <v>7664</v>
      </c>
      <c r="E73" s="277">
        <f t="shared" si="0"/>
        <v>1.2818818554248712</v>
      </c>
    </row>
    <row r="74" spans="1:9" ht="15" customHeight="1">
      <c r="A74" s="559" t="s">
        <v>518</v>
      </c>
      <c r="B74" s="559"/>
      <c r="C74" s="463">
        <v>11540</v>
      </c>
      <c r="D74" s="451">
        <v>11528</v>
      </c>
      <c r="E74" s="277">
        <f t="shared" si="0"/>
        <v>-0.10398613518197573</v>
      </c>
    </row>
    <row r="75" spans="1:9" ht="43.5" customHeight="1">
      <c r="A75" s="559" t="s">
        <v>519</v>
      </c>
      <c r="B75" s="559"/>
      <c r="C75" s="463">
        <v>4965</v>
      </c>
      <c r="D75" s="451">
        <v>4990</v>
      </c>
      <c r="E75" s="277">
        <f t="shared" si="0"/>
        <v>0.50352467270896273</v>
      </c>
    </row>
    <row r="76" spans="1:9" ht="29.25" customHeight="1">
      <c r="A76" s="559" t="s">
        <v>520</v>
      </c>
      <c r="B76" s="559"/>
      <c r="C76" s="464">
        <v>70</v>
      </c>
      <c r="D76" s="457">
        <v>70</v>
      </c>
      <c r="E76" s="458">
        <f t="shared" si="0"/>
        <v>0</v>
      </c>
    </row>
    <row r="77" spans="1:9" ht="15" customHeight="1">
      <c r="A77" s="556" t="s">
        <v>521</v>
      </c>
      <c r="B77" s="556"/>
      <c r="C77" s="459">
        <v>348250</v>
      </c>
      <c r="D77" s="459">
        <v>349244</v>
      </c>
      <c r="E77" s="460">
        <f t="shared" si="0"/>
        <v>0.28542713567839195</v>
      </c>
    </row>
    <row r="78" spans="1:9">
      <c r="A78" s="557" t="s">
        <v>224</v>
      </c>
      <c r="B78" s="557"/>
      <c r="C78" s="557"/>
    </row>
    <row r="79" spans="1:9">
      <c r="A79" s="557" t="s">
        <v>223</v>
      </c>
      <c r="B79" s="557"/>
      <c r="C79" s="557"/>
      <c r="E79" s="278"/>
    </row>
    <row r="80" spans="1:9" ht="12.75" customHeight="1">
      <c r="A80" s="558" t="s">
        <v>222</v>
      </c>
      <c r="B80" s="558"/>
      <c r="C80" s="558"/>
      <c r="E80" s="278"/>
      <c r="I80" s="278"/>
    </row>
    <row r="81" spans="1:7">
      <c r="A81" s="557" t="s">
        <v>522</v>
      </c>
      <c r="B81" s="557"/>
      <c r="C81" s="557"/>
      <c r="E81" s="278"/>
      <c r="G81" s="307"/>
    </row>
    <row r="82" spans="1:7" ht="30.75" customHeight="1">
      <c r="A82" s="555" t="s">
        <v>523</v>
      </c>
      <c r="B82" s="555"/>
      <c r="C82" s="555"/>
      <c r="E82" s="278"/>
      <c r="G82" s="278"/>
    </row>
    <row r="83" spans="1:7">
      <c r="A83" s="376" t="s">
        <v>486</v>
      </c>
    </row>
    <row r="84" spans="1:7" ht="15">
      <c r="B84" s="403"/>
    </row>
    <row r="85" spans="1:7" ht="15">
      <c r="A85" s="10" t="s">
        <v>221</v>
      </c>
      <c r="B85" s="403"/>
    </row>
    <row r="86" spans="1:7" ht="15">
      <c r="A86" s="10" t="s">
        <v>47</v>
      </c>
      <c r="B86" s="403"/>
    </row>
    <row r="107" spans="5:5">
      <c r="E107" s="279"/>
    </row>
  </sheetData>
  <sheetProtection password="CCE3" sheet="1" objects="1" scenarios="1"/>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activeCell="I43" sqref="I43"/>
    </sheetView>
  </sheetViews>
  <sheetFormatPr baseColWidth="10" defaultRowHeight="15"/>
  <cols>
    <col min="1" max="1" width="58.140625" customWidth="1"/>
    <col min="2" max="2" width="24.5703125" customWidth="1"/>
  </cols>
  <sheetData>
    <row r="1" spans="1:2" ht="42.75" customHeight="1">
      <c r="A1" s="567" t="s">
        <v>552</v>
      </c>
      <c r="B1" s="567"/>
    </row>
    <row r="2" spans="1:2" ht="15.75" thickBot="1">
      <c r="A2" s="563" t="s">
        <v>483</v>
      </c>
      <c r="B2" s="568"/>
    </row>
    <row r="3" spans="1:2" ht="15.75" thickBot="1">
      <c r="A3" s="94" t="s">
        <v>484</v>
      </c>
      <c r="B3" s="330" t="s">
        <v>705</v>
      </c>
    </row>
    <row r="4" spans="1:2" ht="20.25" customHeight="1" thickBot="1">
      <c r="A4" s="299" t="s">
        <v>535</v>
      </c>
      <c r="B4" s="257">
        <v>1012</v>
      </c>
    </row>
    <row r="5" spans="1:2" ht="57.75" thickBot="1">
      <c r="A5" s="299" t="s">
        <v>536</v>
      </c>
      <c r="B5" s="258">
        <v>1305</v>
      </c>
    </row>
    <row r="6" spans="1:2" ht="25.5" customHeight="1" thickBot="1">
      <c r="A6" s="299" t="s">
        <v>108</v>
      </c>
      <c r="B6" s="258">
        <v>2437</v>
      </c>
    </row>
    <row r="7" spans="1:2" ht="25.5" customHeight="1" thickBot="1">
      <c r="A7" s="299" t="s">
        <v>537</v>
      </c>
      <c r="B7" s="258">
        <v>22319</v>
      </c>
    </row>
    <row r="8" spans="1:2" s="416" customFormat="1" ht="29.25" thickBot="1">
      <c r="A8" s="298" t="s">
        <v>662</v>
      </c>
      <c r="B8" s="258">
        <v>922</v>
      </c>
    </row>
    <row r="9" spans="1:2" s="416" customFormat="1" ht="29.25" thickBot="1">
      <c r="A9" s="298" t="s">
        <v>663</v>
      </c>
      <c r="B9" s="258">
        <v>1517</v>
      </c>
    </row>
    <row r="10" spans="1:2" s="416" customFormat="1" ht="29.25" thickBot="1">
      <c r="A10" s="298" t="s">
        <v>664</v>
      </c>
      <c r="B10" s="258">
        <v>4217</v>
      </c>
    </row>
    <row r="11" spans="1:2" s="416" customFormat="1" ht="15.75" thickBot="1">
      <c r="A11" s="298" t="s">
        <v>665</v>
      </c>
      <c r="B11" s="258">
        <v>1280</v>
      </c>
    </row>
    <row r="12" spans="1:2" s="416" customFormat="1" ht="15.75" thickBot="1">
      <c r="A12" s="298" t="s">
        <v>666</v>
      </c>
      <c r="B12" s="258">
        <v>64</v>
      </c>
    </row>
    <row r="13" spans="1:2" s="416" customFormat="1" ht="15.75" thickBot="1">
      <c r="A13" s="298" t="s">
        <v>667</v>
      </c>
      <c r="B13" s="258">
        <v>16</v>
      </c>
    </row>
    <row r="14" spans="1:2" s="416" customFormat="1" ht="15.75" thickBot="1">
      <c r="A14" s="298" t="s">
        <v>668</v>
      </c>
      <c r="B14" s="258">
        <v>235</v>
      </c>
    </row>
    <row r="15" spans="1:2" s="416" customFormat="1" ht="15.75" thickBot="1">
      <c r="A15" s="298" t="s">
        <v>669</v>
      </c>
      <c r="B15" s="258">
        <v>29</v>
      </c>
    </row>
    <row r="16" spans="1:2" s="416" customFormat="1" ht="15.75" thickBot="1">
      <c r="A16" s="298" t="s">
        <v>109</v>
      </c>
      <c r="B16" s="258">
        <v>4692</v>
      </c>
    </row>
    <row r="17" spans="1:2" s="416" customFormat="1" ht="15.75" thickBot="1">
      <c r="A17" s="298" t="s">
        <v>670</v>
      </c>
      <c r="B17" s="258">
        <v>36</v>
      </c>
    </row>
    <row r="18" spans="1:2" s="416" customFormat="1" ht="57.75" thickBot="1">
      <c r="A18" s="298" t="s">
        <v>671</v>
      </c>
      <c r="B18" s="258">
        <v>108</v>
      </c>
    </row>
    <row r="19" spans="1:2" s="416" customFormat="1" ht="15.75" thickBot="1">
      <c r="A19" s="298" t="s">
        <v>647</v>
      </c>
      <c r="B19" s="258">
        <v>61</v>
      </c>
    </row>
    <row r="20" spans="1:2" s="416" customFormat="1" ht="43.5" thickBot="1">
      <c r="A20" s="298" t="s">
        <v>648</v>
      </c>
      <c r="B20" s="258">
        <v>264</v>
      </c>
    </row>
    <row r="21" spans="1:2" s="416" customFormat="1" ht="29.25" thickBot="1">
      <c r="A21" s="298" t="s">
        <v>672</v>
      </c>
      <c r="B21" s="258">
        <v>40</v>
      </c>
    </row>
    <row r="22" spans="1:2" s="416" customFormat="1" ht="29.25" thickBot="1">
      <c r="A22" s="298" t="s">
        <v>673</v>
      </c>
      <c r="B22" s="258">
        <v>52</v>
      </c>
    </row>
    <row r="23" spans="1:2" s="416" customFormat="1" ht="29.25" thickBot="1">
      <c r="A23" s="298" t="s">
        <v>674</v>
      </c>
      <c r="B23" s="258">
        <v>237</v>
      </c>
    </row>
    <row r="24" spans="1:2" s="416" customFormat="1" ht="15.75" thickBot="1">
      <c r="A24" s="298" t="s">
        <v>290</v>
      </c>
      <c r="B24" s="258">
        <v>800</v>
      </c>
    </row>
    <row r="25" spans="1:2" s="416" customFormat="1" ht="43.5" thickBot="1">
      <c r="A25" s="298" t="s">
        <v>675</v>
      </c>
      <c r="B25" s="258">
        <v>1067</v>
      </c>
    </row>
    <row r="26" spans="1:2" s="416" customFormat="1" ht="29.25" thickBot="1">
      <c r="A26" s="298" t="s">
        <v>676</v>
      </c>
      <c r="B26" s="258">
        <v>247</v>
      </c>
    </row>
    <row r="27" spans="1:2" s="416" customFormat="1" ht="15.75" thickBot="1">
      <c r="A27" s="298" t="s">
        <v>649</v>
      </c>
      <c r="B27" s="258">
        <v>41</v>
      </c>
    </row>
    <row r="28" spans="1:2" s="416" customFormat="1" ht="15.75" thickBot="1">
      <c r="A28" s="298" t="s">
        <v>677</v>
      </c>
      <c r="B28" s="258">
        <v>169</v>
      </c>
    </row>
    <row r="29" spans="1:2" s="416" customFormat="1" ht="29.25" thickBot="1">
      <c r="A29" s="298" t="s">
        <v>678</v>
      </c>
      <c r="B29" s="258">
        <v>286</v>
      </c>
    </row>
    <row r="30" spans="1:2" s="416" customFormat="1" ht="15.75" thickBot="1">
      <c r="A30" s="298" t="s">
        <v>292</v>
      </c>
      <c r="B30" s="258">
        <v>227</v>
      </c>
    </row>
    <row r="31" spans="1:2" s="416" customFormat="1" ht="15.75" thickBot="1">
      <c r="A31" s="298" t="s">
        <v>679</v>
      </c>
      <c r="B31" s="258">
        <v>38</v>
      </c>
    </row>
    <row r="32" spans="1:2" s="416" customFormat="1" ht="43.5" thickBot="1">
      <c r="A32" s="298" t="s">
        <v>680</v>
      </c>
      <c r="B32" s="258">
        <v>176</v>
      </c>
    </row>
    <row r="33" spans="1:6" s="416" customFormat="1" ht="57.75" thickBot="1">
      <c r="A33" s="298" t="s">
        <v>681</v>
      </c>
      <c r="B33" s="258">
        <v>963</v>
      </c>
    </row>
    <row r="34" spans="1:6" s="416" customFormat="1" ht="29.25" thickBot="1">
      <c r="A34" s="298" t="s">
        <v>538</v>
      </c>
      <c r="B34" s="258">
        <v>0</v>
      </c>
    </row>
    <row r="35" spans="1:6" s="416" customFormat="1" ht="15.75" thickBot="1">
      <c r="A35" s="298" t="s">
        <v>539</v>
      </c>
      <c r="B35" s="258">
        <v>660</v>
      </c>
    </row>
    <row r="36" spans="1:6" s="416" customFormat="1" ht="15.75" thickBot="1">
      <c r="A36" s="298" t="s">
        <v>682</v>
      </c>
      <c r="B36" s="258">
        <v>801</v>
      </c>
    </row>
    <row r="37" spans="1:6" s="416" customFormat="1" ht="15.75" thickBot="1">
      <c r="A37" s="298" t="s">
        <v>650</v>
      </c>
      <c r="B37" s="258">
        <v>193</v>
      </c>
    </row>
    <row r="38" spans="1:6" s="416" customFormat="1" ht="57.75" thickBot="1">
      <c r="A38" s="298" t="s">
        <v>683</v>
      </c>
      <c r="B38" s="258">
        <v>205</v>
      </c>
    </row>
    <row r="39" spans="1:6" s="416" customFormat="1" ht="29.25" thickBot="1">
      <c r="A39" s="298" t="s">
        <v>302</v>
      </c>
      <c r="B39" s="258">
        <v>501</v>
      </c>
    </row>
    <row r="40" spans="1:6" s="416" customFormat="1" ht="15.75" thickBot="1">
      <c r="A40" s="298" t="s">
        <v>684</v>
      </c>
      <c r="B40" s="258">
        <v>379</v>
      </c>
    </row>
    <row r="41" spans="1:6" s="416" customFormat="1" ht="29.25" thickBot="1">
      <c r="A41" s="298" t="s">
        <v>685</v>
      </c>
      <c r="B41" s="258">
        <v>108</v>
      </c>
    </row>
    <row r="42" spans="1:6" s="416" customFormat="1" ht="15.75" thickBot="1">
      <c r="A42" s="298" t="s">
        <v>686</v>
      </c>
      <c r="B42" s="258">
        <v>1175</v>
      </c>
    </row>
    <row r="43" spans="1:6" s="416" customFormat="1" ht="43.5" thickBot="1">
      <c r="A43" s="298" t="s">
        <v>540</v>
      </c>
      <c r="B43" s="258">
        <v>506</v>
      </c>
    </row>
    <row r="44" spans="1:6" s="416" customFormat="1" ht="29.25" thickBot="1">
      <c r="A44" s="298" t="s">
        <v>541</v>
      </c>
      <c r="B44" s="258">
        <v>7</v>
      </c>
    </row>
    <row r="45" spans="1:6" s="416" customFormat="1">
      <c r="A45" s="94" t="s">
        <v>485</v>
      </c>
      <c r="B45" s="492">
        <v>27073</v>
      </c>
      <c r="D45" s="6"/>
    </row>
    <row r="46" spans="1:6">
      <c r="C46" s="6"/>
      <c r="D46" s="6"/>
    </row>
    <row r="47" spans="1:6">
      <c r="A47" s="508" t="s">
        <v>741</v>
      </c>
      <c r="B47" s="508"/>
    </row>
    <row r="48" spans="1:6" ht="15" customHeight="1">
      <c r="A48" s="508"/>
      <c r="B48" s="508"/>
      <c r="F48" s="6"/>
    </row>
    <row r="49" spans="1:6">
      <c r="A49" s="508"/>
      <c r="B49" s="508"/>
      <c r="D49" s="398"/>
      <c r="E49" s="398"/>
      <c r="F49" s="6"/>
    </row>
    <row r="50" spans="1:6">
      <c r="A50" s="508"/>
      <c r="B50" s="508"/>
      <c r="D50" s="397"/>
      <c r="E50" s="397"/>
    </row>
    <row r="51" spans="1:6">
      <c r="A51" s="508"/>
      <c r="B51" s="508"/>
    </row>
    <row r="52" spans="1:6">
      <c r="A52" s="508"/>
      <c r="B52" s="508"/>
    </row>
    <row r="54" spans="1:6">
      <c r="A54" s="566" t="s">
        <v>224</v>
      </c>
      <c r="B54" s="546"/>
    </row>
    <row r="55" spans="1:6">
      <c r="A55" s="566" t="s">
        <v>486</v>
      </c>
      <c r="B55" s="546"/>
    </row>
    <row r="56" spans="1:6">
      <c r="A56" s="329" t="s">
        <v>551</v>
      </c>
      <c r="B56" s="260"/>
      <c r="C56" s="328"/>
    </row>
    <row r="58" spans="1:6">
      <c r="A58" s="10" t="s">
        <v>487</v>
      </c>
      <c r="B58" s="10"/>
    </row>
    <row r="59" spans="1:6">
      <c r="A59" s="10" t="s">
        <v>47</v>
      </c>
    </row>
  </sheetData>
  <sheetProtection password="CCE3"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activeCell="K24" sqref="K24"/>
    </sheetView>
  </sheetViews>
  <sheetFormatPr baseColWidth="10" defaultColWidth="9.140625" defaultRowHeight="12.75"/>
  <cols>
    <col min="1" max="1" width="39" style="91" customWidth="1"/>
    <col min="2" max="2" width="30.7109375" style="91" bestFit="1" customWidth="1"/>
    <col min="3" max="3" width="20.140625" style="91" bestFit="1" customWidth="1"/>
    <col min="4" max="4" width="19.85546875" style="91" bestFit="1" customWidth="1"/>
    <col min="5" max="5" width="26" style="91" bestFit="1" customWidth="1"/>
    <col min="6" max="6" width="22.140625" style="91" bestFit="1" customWidth="1"/>
    <col min="7" max="256" width="9.140625" style="91"/>
    <col min="257" max="257" width="39" style="91" customWidth="1"/>
    <col min="258" max="512" width="9.140625" style="91"/>
    <col min="513" max="513" width="39" style="91" customWidth="1"/>
    <col min="514" max="768" width="9.140625" style="91"/>
    <col min="769" max="769" width="39" style="91" customWidth="1"/>
    <col min="770" max="1024" width="9.140625" style="91"/>
    <col min="1025" max="1025" width="39" style="91" customWidth="1"/>
    <col min="1026" max="1280" width="9.140625" style="91"/>
    <col min="1281" max="1281" width="39" style="91" customWidth="1"/>
    <col min="1282" max="1536" width="9.140625" style="91"/>
    <col min="1537" max="1537" width="39" style="91" customWidth="1"/>
    <col min="1538" max="1792" width="9.140625" style="91"/>
    <col min="1793" max="1793" width="39" style="91" customWidth="1"/>
    <col min="1794" max="2048" width="9.140625" style="91"/>
    <col min="2049" max="2049" width="39" style="91" customWidth="1"/>
    <col min="2050" max="2304" width="9.140625" style="91"/>
    <col min="2305" max="2305" width="39" style="91" customWidth="1"/>
    <col min="2306" max="2560" width="9.140625" style="91"/>
    <col min="2561" max="2561" width="39" style="91" customWidth="1"/>
    <col min="2562" max="2816" width="9.140625" style="91"/>
    <col min="2817" max="2817" width="39" style="91" customWidth="1"/>
    <col min="2818" max="3072" width="9.140625" style="91"/>
    <col min="3073" max="3073" width="39" style="91" customWidth="1"/>
    <col min="3074" max="3328" width="9.140625" style="91"/>
    <col min="3329" max="3329" width="39" style="91" customWidth="1"/>
    <col min="3330" max="3584" width="9.140625" style="91"/>
    <col min="3585" max="3585" width="39" style="91" customWidth="1"/>
    <col min="3586" max="3840" width="9.140625" style="91"/>
    <col min="3841" max="3841" width="39" style="91" customWidth="1"/>
    <col min="3842" max="4096" width="9.140625" style="91"/>
    <col min="4097" max="4097" width="39" style="91" customWidth="1"/>
    <col min="4098" max="4352" width="9.140625" style="91"/>
    <col min="4353" max="4353" width="39" style="91" customWidth="1"/>
    <col min="4354" max="4608" width="9.140625" style="91"/>
    <col min="4609" max="4609" width="39" style="91" customWidth="1"/>
    <col min="4610" max="4864" width="9.140625" style="91"/>
    <col min="4865" max="4865" width="39" style="91" customWidth="1"/>
    <col min="4866" max="5120" width="9.140625" style="91"/>
    <col min="5121" max="5121" width="39" style="91" customWidth="1"/>
    <col min="5122" max="5376" width="9.140625" style="91"/>
    <col min="5377" max="5377" width="39" style="91" customWidth="1"/>
    <col min="5378" max="5632" width="9.140625" style="91"/>
    <col min="5633" max="5633" width="39" style="91" customWidth="1"/>
    <col min="5634" max="5888" width="9.140625" style="91"/>
    <col min="5889" max="5889" width="39" style="91" customWidth="1"/>
    <col min="5890" max="6144" width="9.140625" style="91"/>
    <col min="6145" max="6145" width="39" style="91" customWidth="1"/>
    <col min="6146" max="6400" width="9.140625" style="91"/>
    <col min="6401" max="6401" width="39" style="91" customWidth="1"/>
    <col min="6402" max="6656" width="9.140625" style="91"/>
    <col min="6657" max="6657" width="39" style="91" customWidth="1"/>
    <col min="6658" max="6912" width="9.140625" style="91"/>
    <col min="6913" max="6913" width="39" style="91" customWidth="1"/>
    <col min="6914" max="7168" width="9.140625" style="91"/>
    <col min="7169" max="7169" width="39" style="91" customWidth="1"/>
    <col min="7170" max="7424" width="9.140625" style="91"/>
    <col min="7425" max="7425" width="39" style="91" customWidth="1"/>
    <col min="7426" max="7680" width="9.140625" style="91"/>
    <col min="7681" max="7681" width="39" style="91" customWidth="1"/>
    <col min="7682" max="7936" width="9.140625" style="91"/>
    <col min="7937" max="7937" width="39" style="91" customWidth="1"/>
    <col min="7938" max="8192" width="9.140625" style="91"/>
    <col min="8193" max="8193" width="39" style="91" customWidth="1"/>
    <col min="8194" max="8448" width="9.140625" style="91"/>
    <col min="8449" max="8449" width="39" style="91" customWidth="1"/>
    <col min="8450" max="8704" width="9.140625" style="91"/>
    <col min="8705" max="8705" width="39" style="91" customWidth="1"/>
    <col min="8706" max="8960" width="9.140625" style="91"/>
    <col min="8961" max="8961" width="39" style="91" customWidth="1"/>
    <col min="8962" max="9216" width="9.140625" style="91"/>
    <col min="9217" max="9217" width="39" style="91" customWidth="1"/>
    <col min="9218" max="9472" width="9.140625" style="91"/>
    <col min="9473" max="9473" width="39" style="91" customWidth="1"/>
    <col min="9474" max="9728" width="9.140625" style="91"/>
    <col min="9729" max="9729" width="39" style="91" customWidth="1"/>
    <col min="9730" max="9984" width="9.140625" style="91"/>
    <col min="9985" max="9985" width="39" style="91" customWidth="1"/>
    <col min="9986" max="10240" width="9.140625" style="91"/>
    <col min="10241" max="10241" width="39" style="91" customWidth="1"/>
    <col min="10242" max="10496" width="9.140625" style="91"/>
    <col min="10497" max="10497" width="39" style="91" customWidth="1"/>
    <col min="10498" max="10752" width="9.140625" style="91"/>
    <col min="10753" max="10753" width="39" style="91" customWidth="1"/>
    <col min="10754" max="11008" width="9.140625" style="91"/>
    <col min="11009" max="11009" width="39" style="91" customWidth="1"/>
    <col min="11010" max="11264" width="9.140625" style="91"/>
    <col min="11265" max="11265" width="39" style="91" customWidth="1"/>
    <col min="11266" max="11520" width="9.140625" style="91"/>
    <col min="11521" max="11521" width="39" style="91" customWidth="1"/>
    <col min="11522" max="11776" width="9.140625" style="91"/>
    <col min="11777" max="11777" width="39" style="91" customWidth="1"/>
    <col min="11778" max="12032" width="9.140625" style="91"/>
    <col min="12033" max="12033" width="39" style="91" customWidth="1"/>
    <col min="12034" max="12288" width="9.140625" style="91"/>
    <col min="12289" max="12289" width="39" style="91" customWidth="1"/>
    <col min="12290" max="12544" width="9.140625" style="91"/>
    <col min="12545" max="12545" width="39" style="91" customWidth="1"/>
    <col min="12546" max="12800" width="9.140625" style="91"/>
    <col min="12801" max="12801" width="39" style="91" customWidth="1"/>
    <col min="12802" max="13056" width="9.140625" style="91"/>
    <col min="13057" max="13057" width="39" style="91" customWidth="1"/>
    <col min="13058" max="13312" width="9.140625" style="91"/>
    <col min="13313" max="13313" width="39" style="91" customWidth="1"/>
    <col min="13314" max="13568" width="9.140625" style="91"/>
    <col min="13569" max="13569" width="39" style="91" customWidth="1"/>
    <col min="13570" max="13824" width="9.140625" style="91"/>
    <col min="13825" max="13825" width="39" style="91" customWidth="1"/>
    <col min="13826" max="14080" width="9.140625" style="91"/>
    <col min="14081" max="14081" width="39" style="91" customWidth="1"/>
    <col min="14082" max="14336" width="9.140625" style="91"/>
    <col min="14337" max="14337" width="39" style="91" customWidth="1"/>
    <col min="14338" max="14592" width="9.140625" style="91"/>
    <col min="14593" max="14593" width="39" style="91" customWidth="1"/>
    <col min="14594" max="14848" width="9.140625" style="91"/>
    <col min="14849" max="14849" width="39" style="91" customWidth="1"/>
    <col min="14850" max="15104" width="9.140625" style="91"/>
    <col min="15105" max="15105" width="39" style="91" customWidth="1"/>
    <col min="15106" max="15360" width="9.140625" style="91"/>
    <col min="15361" max="15361" width="39" style="91" customWidth="1"/>
    <col min="15362" max="15616" width="9.140625" style="91"/>
    <col min="15617" max="15617" width="39" style="91" customWidth="1"/>
    <col min="15618" max="15872" width="9.140625" style="91"/>
    <col min="15873" max="15873" width="39" style="91" customWidth="1"/>
    <col min="15874" max="16128" width="9.140625" style="91"/>
    <col min="16129" max="16129" width="39" style="91" customWidth="1"/>
    <col min="16130" max="16384" width="9.140625" style="91"/>
  </cols>
  <sheetData>
    <row r="1" spans="1:7" ht="27" customHeight="1">
      <c r="A1" s="570" t="s">
        <v>658</v>
      </c>
      <c r="B1" s="571"/>
      <c r="C1" s="571"/>
      <c r="D1" s="571"/>
      <c r="E1" s="571"/>
      <c r="F1" s="571"/>
    </row>
    <row r="2" spans="1:7">
      <c r="A2" s="563" t="s">
        <v>232</v>
      </c>
      <c r="B2" s="568"/>
      <c r="C2" s="568"/>
      <c r="D2" s="568"/>
      <c r="E2" s="563"/>
      <c r="F2" s="568"/>
    </row>
    <row r="3" spans="1:7">
      <c r="B3" s="572" t="s">
        <v>740</v>
      </c>
      <c r="C3" s="572"/>
      <c r="D3" s="572"/>
      <c r="E3" s="572"/>
      <c r="F3" s="572"/>
    </row>
    <row r="4" spans="1:7" ht="18" customHeight="1">
      <c r="B4" s="225" t="s">
        <v>604</v>
      </c>
      <c r="C4" s="226" t="s">
        <v>266</v>
      </c>
      <c r="D4" s="226" t="s">
        <v>233</v>
      </c>
      <c r="E4" s="226" t="s">
        <v>605</v>
      </c>
      <c r="F4" s="226" t="s">
        <v>267</v>
      </c>
    </row>
    <row r="5" spans="1:7">
      <c r="A5" s="96" t="s">
        <v>234</v>
      </c>
      <c r="B5" s="378">
        <v>361.98</v>
      </c>
      <c r="C5" s="227">
        <v>212.23</v>
      </c>
      <c r="D5" s="227">
        <v>168.09</v>
      </c>
      <c r="E5" s="227">
        <v>44.14</v>
      </c>
      <c r="F5" s="228">
        <v>149.75</v>
      </c>
    </row>
    <row r="6" spans="1:7">
      <c r="A6" s="96" t="s">
        <v>235</v>
      </c>
      <c r="B6" s="379">
        <v>59.38</v>
      </c>
      <c r="C6" s="230">
        <v>35.43</v>
      </c>
      <c r="D6" s="230">
        <v>28.19</v>
      </c>
      <c r="E6" s="230">
        <v>7.25</v>
      </c>
      <c r="F6" s="231">
        <v>23.95</v>
      </c>
      <c r="G6" s="377"/>
    </row>
    <row r="7" spans="1:7">
      <c r="A7" s="96" t="s">
        <v>236</v>
      </c>
      <c r="B7" s="379">
        <v>16.07</v>
      </c>
      <c r="C7" s="230">
        <v>8.39</v>
      </c>
      <c r="D7" s="230">
        <v>7.12</v>
      </c>
      <c r="E7" s="230">
        <v>1.28</v>
      </c>
      <c r="F7" s="231">
        <v>7.68</v>
      </c>
      <c r="G7" s="377"/>
    </row>
    <row r="8" spans="1:7">
      <c r="A8" s="96" t="s">
        <v>237</v>
      </c>
      <c r="B8" s="379">
        <v>30.91</v>
      </c>
      <c r="C8" s="230">
        <v>17.93</v>
      </c>
      <c r="D8" s="230">
        <v>14.11</v>
      </c>
      <c r="E8" s="230">
        <v>3.83</v>
      </c>
      <c r="F8" s="231">
        <v>12.98</v>
      </c>
      <c r="G8" s="377"/>
    </row>
    <row r="9" spans="1:7">
      <c r="A9" s="96" t="s">
        <v>238</v>
      </c>
      <c r="B9" s="379">
        <v>99.81</v>
      </c>
      <c r="C9" s="230">
        <v>57.31</v>
      </c>
      <c r="D9" s="230">
        <v>45.81</v>
      </c>
      <c r="E9" s="230">
        <v>11.5</v>
      </c>
      <c r="F9" s="231">
        <v>42.51</v>
      </c>
      <c r="G9" s="377"/>
    </row>
    <row r="10" spans="1:7">
      <c r="A10" s="96" t="s">
        <v>239</v>
      </c>
      <c r="B10" s="379">
        <v>74.680000000000007</v>
      </c>
      <c r="C10" s="230">
        <v>46.79</v>
      </c>
      <c r="D10" s="230">
        <v>37.520000000000003</v>
      </c>
      <c r="E10" s="230">
        <v>9.27</v>
      </c>
      <c r="F10" s="231">
        <v>27.89</v>
      </c>
      <c r="G10" s="377"/>
    </row>
    <row r="11" spans="1:7">
      <c r="A11" s="96" t="s">
        <v>240</v>
      </c>
      <c r="B11" s="379">
        <v>146.96</v>
      </c>
      <c r="C11" s="230">
        <v>91.47</v>
      </c>
      <c r="D11" s="230">
        <v>73.47</v>
      </c>
      <c r="E11" s="230">
        <v>18</v>
      </c>
      <c r="F11" s="231">
        <v>55.49</v>
      </c>
      <c r="G11" s="377"/>
    </row>
    <row r="12" spans="1:7">
      <c r="A12" s="96" t="s">
        <v>241</v>
      </c>
      <c r="B12" s="379">
        <v>48.81</v>
      </c>
      <c r="C12" s="230">
        <v>28.27</v>
      </c>
      <c r="D12" s="230">
        <v>23.29</v>
      </c>
      <c r="E12" s="230">
        <v>4.99</v>
      </c>
      <c r="F12" s="231">
        <v>20.54</v>
      </c>
      <c r="G12" s="377"/>
    </row>
    <row r="13" spans="1:7">
      <c r="A13" s="97" t="s">
        <v>264</v>
      </c>
      <c r="B13" s="379">
        <v>838.61</v>
      </c>
      <c r="C13" s="232">
        <v>497.82</v>
      </c>
      <c r="D13" s="232">
        <v>397.58</v>
      </c>
      <c r="E13" s="232">
        <v>100.24</v>
      </c>
      <c r="F13" s="233">
        <v>340.79</v>
      </c>
      <c r="G13" s="377"/>
    </row>
    <row r="14" spans="1:7">
      <c r="A14" s="98" t="s">
        <v>265</v>
      </c>
      <c r="B14" s="380">
        <v>1938.58</v>
      </c>
      <c r="C14" s="234">
        <v>1157.08</v>
      </c>
      <c r="D14" s="235">
        <v>937.96</v>
      </c>
      <c r="E14" s="235">
        <v>219.12</v>
      </c>
      <c r="F14" s="236">
        <v>781.51</v>
      </c>
      <c r="G14" s="377"/>
    </row>
    <row r="15" spans="1:7">
      <c r="B15" s="95"/>
      <c r="C15" s="95"/>
      <c r="D15" s="95"/>
      <c r="E15" s="95"/>
      <c r="F15" s="95"/>
    </row>
    <row r="16" spans="1:7">
      <c r="A16" s="557" t="s">
        <v>224</v>
      </c>
      <c r="B16" s="569"/>
      <c r="C16" s="569"/>
      <c r="D16" s="569"/>
      <c r="E16" s="569"/>
      <c r="F16" s="569"/>
    </row>
    <row r="17" spans="1:6">
      <c r="A17" s="91" t="s">
        <v>175</v>
      </c>
    </row>
    <row r="18" spans="1:6">
      <c r="A18" s="557" t="s">
        <v>242</v>
      </c>
      <c r="B18" s="569"/>
      <c r="C18" s="569"/>
      <c r="D18" s="569"/>
      <c r="E18" s="569"/>
      <c r="F18" s="569"/>
    </row>
    <row r="19" spans="1:6">
      <c r="A19" s="557" t="s">
        <v>243</v>
      </c>
      <c r="B19" s="569"/>
      <c r="C19" s="569"/>
      <c r="D19" s="569"/>
      <c r="E19" s="569"/>
      <c r="F19" s="569"/>
    </row>
    <row r="20" spans="1:6">
      <c r="A20" s="557" t="s">
        <v>244</v>
      </c>
      <c r="B20" s="569"/>
      <c r="C20" s="569"/>
      <c r="D20" s="569"/>
      <c r="E20" s="569"/>
      <c r="F20" s="569"/>
    </row>
    <row r="21" spans="1:6">
      <c r="A21" s="557" t="s">
        <v>245</v>
      </c>
      <c r="B21" s="569"/>
      <c r="C21" s="569"/>
      <c r="D21" s="569"/>
      <c r="E21" s="569"/>
      <c r="F21" s="569"/>
    </row>
    <row r="22" spans="1:6">
      <c r="A22" s="557" t="s">
        <v>246</v>
      </c>
      <c r="B22" s="569"/>
      <c r="C22" s="569"/>
      <c r="D22" s="569"/>
      <c r="E22" s="569"/>
      <c r="F22" s="569"/>
    </row>
    <row r="23" spans="1:6">
      <c r="A23" s="557" t="s">
        <v>247</v>
      </c>
      <c r="B23" s="569"/>
      <c r="C23" s="569"/>
      <c r="D23" s="569"/>
      <c r="E23" s="569"/>
      <c r="F23" s="569"/>
    </row>
    <row r="24" spans="1:6">
      <c r="A24" s="557" t="s">
        <v>248</v>
      </c>
      <c r="B24" s="569"/>
      <c r="C24" s="569"/>
      <c r="D24" s="569"/>
      <c r="E24" s="569"/>
      <c r="F24" s="569"/>
    </row>
    <row r="25" spans="1:6">
      <c r="A25" s="557" t="s">
        <v>249</v>
      </c>
      <c r="B25" s="569"/>
      <c r="C25" s="569"/>
      <c r="D25" s="569"/>
      <c r="E25" s="569"/>
      <c r="F25" s="569"/>
    </row>
    <row r="26" spans="1:6">
      <c r="A26" s="557" t="s">
        <v>250</v>
      </c>
      <c r="B26" s="569"/>
      <c r="C26" s="569"/>
      <c r="D26" s="569"/>
      <c r="E26" s="569"/>
      <c r="F26" s="569"/>
    </row>
    <row r="27" spans="1:6">
      <c r="A27" s="557" t="s">
        <v>251</v>
      </c>
      <c r="B27" s="569"/>
      <c r="C27" s="569"/>
      <c r="D27" s="569"/>
      <c r="E27" s="569"/>
      <c r="F27" s="569"/>
    </row>
    <row r="28" spans="1:6">
      <c r="A28" s="557" t="s">
        <v>252</v>
      </c>
      <c r="B28" s="569"/>
      <c r="C28" s="569"/>
      <c r="D28" s="569"/>
      <c r="E28" s="569"/>
      <c r="F28" s="569"/>
    </row>
    <row r="29" spans="1:6">
      <c r="A29" s="557" t="s">
        <v>253</v>
      </c>
      <c r="B29" s="569"/>
      <c r="C29" s="569"/>
      <c r="D29" s="569"/>
      <c r="E29" s="569"/>
      <c r="F29" s="569"/>
    </row>
    <row r="30" spans="1:6">
      <c r="A30" s="557" t="s">
        <v>254</v>
      </c>
      <c r="B30" s="569"/>
      <c r="C30" s="569"/>
      <c r="D30" s="569"/>
      <c r="E30" s="569"/>
      <c r="F30" s="569"/>
    </row>
    <row r="31" spans="1:6">
      <c r="A31" s="557" t="s">
        <v>255</v>
      </c>
      <c r="B31" s="569"/>
      <c r="C31" s="569"/>
      <c r="D31" s="569"/>
      <c r="E31" s="569"/>
      <c r="F31" s="569"/>
    </row>
    <row r="32" spans="1:6">
      <c r="A32" s="557" t="s">
        <v>256</v>
      </c>
      <c r="B32" s="569"/>
      <c r="C32" s="569"/>
      <c r="D32" s="569"/>
      <c r="E32" s="569"/>
      <c r="F32" s="569"/>
    </row>
    <row r="33" spans="1:6">
      <c r="A33" s="557" t="s">
        <v>257</v>
      </c>
      <c r="B33" s="569"/>
      <c r="C33" s="569"/>
      <c r="D33" s="569"/>
      <c r="E33" s="569"/>
      <c r="F33" s="569"/>
    </row>
    <row r="34" spans="1:6">
      <c r="A34" s="557" t="s">
        <v>258</v>
      </c>
      <c r="B34" s="569"/>
      <c r="C34" s="569"/>
      <c r="D34" s="569"/>
      <c r="E34" s="569"/>
      <c r="F34" s="569"/>
    </row>
    <row r="35" spans="1:6">
      <c r="A35" s="91" t="s">
        <v>175</v>
      </c>
    </row>
    <row r="36" spans="1:6">
      <c r="A36" s="10" t="s">
        <v>268</v>
      </c>
      <c r="B36" s="99"/>
      <c r="C36" s="99"/>
      <c r="D36" s="99"/>
      <c r="E36" s="99"/>
      <c r="F36" s="99"/>
    </row>
    <row r="37" spans="1:6">
      <c r="A37" s="10" t="s">
        <v>47</v>
      </c>
    </row>
    <row r="39" spans="1:6">
      <c r="A39" s="557"/>
      <c r="B39" s="569"/>
      <c r="C39" s="569"/>
      <c r="D39" s="569"/>
      <c r="E39" s="569"/>
      <c r="F39" s="569"/>
    </row>
    <row r="40" spans="1:6">
      <c r="A40" s="557"/>
      <c r="B40" s="569"/>
      <c r="C40" s="569"/>
      <c r="D40" s="569"/>
      <c r="E40" s="569"/>
      <c r="F40" s="569"/>
    </row>
    <row r="41" spans="1:6">
      <c r="A41" s="557"/>
      <c r="B41" s="569"/>
      <c r="C41" s="569"/>
      <c r="D41" s="569"/>
      <c r="E41" s="569"/>
      <c r="F41" s="569"/>
    </row>
  </sheetData>
  <sheetProtection password="CCE3"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H9" sqref="H9"/>
    </sheetView>
  </sheetViews>
  <sheetFormatPr baseColWidth="10" defaultColWidth="9.140625" defaultRowHeight="12.75"/>
  <cols>
    <col min="1" max="1" width="39" style="91" customWidth="1"/>
    <col min="2" max="2" width="19.42578125" style="91" bestFit="1" customWidth="1"/>
    <col min="3" max="3" width="18.42578125" style="91" bestFit="1" customWidth="1"/>
    <col min="4" max="4" width="15.140625" style="91" bestFit="1" customWidth="1"/>
    <col min="5" max="256" width="9.140625" style="91"/>
    <col min="257" max="257" width="39" style="91" customWidth="1"/>
    <col min="258" max="512" width="9.140625" style="91"/>
    <col min="513" max="513" width="39" style="91" customWidth="1"/>
    <col min="514" max="768" width="9.140625" style="91"/>
    <col min="769" max="769" width="39" style="91" customWidth="1"/>
    <col min="770" max="1024" width="9.140625" style="91"/>
    <col min="1025" max="1025" width="39" style="91" customWidth="1"/>
    <col min="1026" max="1280" width="9.140625" style="91"/>
    <col min="1281" max="1281" width="39" style="91" customWidth="1"/>
    <col min="1282" max="1536" width="9.140625" style="91"/>
    <col min="1537" max="1537" width="39" style="91" customWidth="1"/>
    <col min="1538" max="1792" width="9.140625" style="91"/>
    <col min="1793" max="1793" width="39" style="91" customWidth="1"/>
    <col min="1794" max="2048" width="9.140625" style="91"/>
    <col min="2049" max="2049" width="39" style="91" customWidth="1"/>
    <col min="2050" max="2304" width="9.140625" style="91"/>
    <col min="2305" max="2305" width="39" style="91" customWidth="1"/>
    <col min="2306" max="2560" width="9.140625" style="91"/>
    <col min="2561" max="2561" width="39" style="91" customWidth="1"/>
    <col min="2562" max="2816" width="9.140625" style="91"/>
    <col min="2817" max="2817" width="39" style="91" customWidth="1"/>
    <col min="2818" max="3072" width="9.140625" style="91"/>
    <col min="3073" max="3073" width="39" style="91" customWidth="1"/>
    <col min="3074" max="3328" width="9.140625" style="91"/>
    <col min="3329" max="3329" width="39" style="91" customWidth="1"/>
    <col min="3330" max="3584" width="9.140625" style="91"/>
    <col min="3585" max="3585" width="39" style="91" customWidth="1"/>
    <col min="3586" max="3840" width="9.140625" style="91"/>
    <col min="3841" max="3841" width="39" style="91" customWidth="1"/>
    <col min="3842" max="4096" width="9.140625" style="91"/>
    <col min="4097" max="4097" width="39" style="91" customWidth="1"/>
    <col min="4098" max="4352" width="9.140625" style="91"/>
    <col min="4353" max="4353" width="39" style="91" customWidth="1"/>
    <col min="4354" max="4608" width="9.140625" style="91"/>
    <col min="4609" max="4609" width="39" style="91" customWidth="1"/>
    <col min="4610" max="4864" width="9.140625" style="91"/>
    <col min="4865" max="4865" width="39" style="91" customWidth="1"/>
    <col min="4866" max="5120" width="9.140625" style="91"/>
    <col min="5121" max="5121" width="39" style="91" customWidth="1"/>
    <col min="5122" max="5376" width="9.140625" style="91"/>
    <col min="5377" max="5377" width="39" style="91" customWidth="1"/>
    <col min="5378" max="5632" width="9.140625" style="91"/>
    <col min="5633" max="5633" width="39" style="91" customWidth="1"/>
    <col min="5634" max="5888" width="9.140625" style="91"/>
    <col min="5889" max="5889" width="39" style="91" customWidth="1"/>
    <col min="5890" max="6144" width="9.140625" style="91"/>
    <col min="6145" max="6145" width="39" style="91" customWidth="1"/>
    <col min="6146" max="6400" width="9.140625" style="91"/>
    <col min="6401" max="6401" width="39" style="91" customWidth="1"/>
    <col min="6402" max="6656" width="9.140625" style="91"/>
    <col min="6657" max="6657" width="39" style="91" customWidth="1"/>
    <col min="6658" max="6912" width="9.140625" style="91"/>
    <col min="6913" max="6913" width="39" style="91" customWidth="1"/>
    <col min="6914" max="7168" width="9.140625" style="91"/>
    <col min="7169" max="7169" width="39" style="91" customWidth="1"/>
    <col min="7170" max="7424" width="9.140625" style="91"/>
    <col min="7425" max="7425" width="39" style="91" customWidth="1"/>
    <col min="7426" max="7680" width="9.140625" style="91"/>
    <col min="7681" max="7681" width="39" style="91" customWidth="1"/>
    <col min="7682" max="7936" width="9.140625" style="91"/>
    <col min="7937" max="7937" width="39" style="91" customWidth="1"/>
    <col min="7938" max="8192" width="9.140625" style="91"/>
    <col min="8193" max="8193" width="39" style="91" customWidth="1"/>
    <col min="8194" max="8448" width="9.140625" style="91"/>
    <col min="8449" max="8449" width="39" style="91" customWidth="1"/>
    <col min="8450" max="8704" width="9.140625" style="91"/>
    <col min="8705" max="8705" width="39" style="91" customWidth="1"/>
    <col min="8706" max="8960" width="9.140625" style="91"/>
    <col min="8961" max="8961" width="39" style="91" customWidth="1"/>
    <col min="8962" max="9216" width="9.140625" style="91"/>
    <col min="9217" max="9217" width="39" style="91" customWidth="1"/>
    <col min="9218" max="9472" width="9.140625" style="91"/>
    <col min="9473" max="9473" width="39" style="91" customWidth="1"/>
    <col min="9474" max="9728" width="9.140625" style="91"/>
    <col min="9729" max="9729" width="39" style="91" customWidth="1"/>
    <col min="9730" max="9984" width="9.140625" style="91"/>
    <col min="9985" max="9985" width="39" style="91" customWidth="1"/>
    <col min="9986" max="10240" width="9.140625" style="91"/>
    <col min="10241" max="10241" width="39" style="91" customWidth="1"/>
    <col min="10242" max="10496" width="9.140625" style="91"/>
    <col min="10497" max="10497" width="39" style="91" customWidth="1"/>
    <col min="10498" max="10752" width="9.140625" style="91"/>
    <col min="10753" max="10753" width="39" style="91" customWidth="1"/>
    <col min="10754" max="11008" width="9.140625" style="91"/>
    <col min="11009" max="11009" width="39" style="91" customWidth="1"/>
    <col min="11010" max="11264" width="9.140625" style="91"/>
    <col min="11265" max="11265" width="39" style="91" customWidth="1"/>
    <col min="11266" max="11520" width="9.140625" style="91"/>
    <col min="11521" max="11521" width="39" style="91" customWidth="1"/>
    <col min="11522" max="11776" width="9.140625" style="91"/>
    <col min="11777" max="11777" width="39" style="91" customWidth="1"/>
    <col min="11778" max="12032" width="9.140625" style="91"/>
    <col min="12033" max="12033" width="39" style="91" customWidth="1"/>
    <col min="12034" max="12288" width="9.140625" style="91"/>
    <col min="12289" max="12289" width="39" style="91" customWidth="1"/>
    <col min="12290" max="12544" width="9.140625" style="91"/>
    <col min="12545" max="12545" width="39" style="91" customWidth="1"/>
    <col min="12546" max="12800" width="9.140625" style="91"/>
    <col min="12801" max="12801" width="39" style="91" customWidth="1"/>
    <col min="12802" max="13056" width="9.140625" style="91"/>
    <col min="13057" max="13057" width="39" style="91" customWidth="1"/>
    <col min="13058" max="13312" width="9.140625" style="91"/>
    <col min="13313" max="13313" width="39" style="91" customWidth="1"/>
    <col min="13314" max="13568" width="9.140625" style="91"/>
    <col min="13569" max="13569" width="39" style="91" customWidth="1"/>
    <col min="13570" max="13824" width="9.140625" style="91"/>
    <col min="13825" max="13825" width="39" style="91" customWidth="1"/>
    <col min="13826" max="14080" width="9.140625" style="91"/>
    <col min="14081" max="14081" width="39" style="91" customWidth="1"/>
    <col min="14082" max="14336" width="9.140625" style="91"/>
    <col min="14337" max="14337" width="39" style="91" customWidth="1"/>
    <col min="14338" max="14592" width="9.140625" style="91"/>
    <col min="14593" max="14593" width="39" style="91" customWidth="1"/>
    <col min="14594" max="14848" width="9.140625" style="91"/>
    <col min="14849" max="14849" width="39" style="91" customWidth="1"/>
    <col min="14850" max="15104" width="9.140625" style="91"/>
    <col min="15105" max="15105" width="39" style="91" customWidth="1"/>
    <col min="15106" max="15360" width="9.140625" style="91"/>
    <col min="15361" max="15361" width="39" style="91" customWidth="1"/>
    <col min="15362" max="15616" width="9.140625" style="91"/>
    <col min="15617" max="15617" width="39" style="91" customWidth="1"/>
    <col min="15618" max="15872" width="9.140625" style="91"/>
    <col min="15873" max="15873" width="39" style="91" customWidth="1"/>
    <col min="15874" max="16128" width="9.140625" style="91"/>
    <col min="16129" max="16129" width="39" style="91" customWidth="1"/>
    <col min="16130" max="16384" width="9.140625" style="91"/>
  </cols>
  <sheetData>
    <row r="1" spans="1:4" ht="26.25" customHeight="1">
      <c r="A1" s="570" t="s">
        <v>263</v>
      </c>
      <c r="B1" s="571"/>
      <c r="C1" s="571"/>
      <c r="D1" s="571"/>
    </row>
    <row r="2" spans="1:4">
      <c r="A2" s="563" t="s">
        <v>259</v>
      </c>
      <c r="B2" s="568"/>
      <c r="C2" s="568"/>
      <c r="D2" s="568"/>
    </row>
    <row r="3" spans="1:4">
      <c r="B3" s="572" t="s">
        <v>740</v>
      </c>
      <c r="C3" s="572"/>
      <c r="D3" s="572"/>
    </row>
    <row r="4" spans="1:4" ht="16.5" customHeight="1">
      <c r="B4" s="226" t="s">
        <v>260</v>
      </c>
      <c r="C4" s="226" t="s">
        <v>261</v>
      </c>
      <c r="D4" s="226" t="s">
        <v>262</v>
      </c>
    </row>
    <row r="5" spans="1:4">
      <c r="A5" s="96" t="s">
        <v>234</v>
      </c>
      <c r="B5" s="237">
        <v>58.63</v>
      </c>
      <c r="C5" s="227">
        <v>46.44</v>
      </c>
      <c r="D5" s="228">
        <v>20.8</v>
      </c>
    </row>
    <row r="6" spans="1:4">
      <c r="A6" s="96" t="s">
        <v>235</v>
      </c>
      <c r="B6" s="238">
        <v>59.67</v>
      </c>
      <c r="C6" s="230">
        <v>47.47</v>
      </c>
      <c r="D6" s="231">
        <v>20.45</v>
      </c>
    </row>
    <row r="7" spans="1:4">
      <c r="A7" s="96" t="s">
        <v>236</v>
      </c>
      <c r="B7" s="238">
        <v>52.23</v>
      </c>
      <c r="C7" s="230">
        <v>44.28</v>
      </c>
      <c r="D7" s="231">
        <v>15.22</v>
      </c>
    </row>
    <row r="8" spans="1:4">
      <c r="A8" s="96" t="s">
        <v>237</v>
      </c>
      <c r="B8" s="238">
        <v>58.01</v>
      </c>
      <c r="C8" s="230">
        <v>45.63</v>
      </c>
      <c r="D8" s="231">
        <v>21.33</v>
      </c>
    </row>
    <row r="9" spans="1:4">
      <c r="A9" s="96" t="s">
        <v>238</v>
      </c>
      <c r="B9" s="238">
        <v>57.41</v>
      </c>
      <c r="C9" s="230">
        <v>45.89</v>
      </c>
      <c r="D9" s="231">
        <v>20.07</v>
      </c>
    </row>
    <row r="10" spans="1:4">
      <c r="A10" s="96" t="s">
        <v>239</v>
      </c>
      <c r="B10" s="238">
        <v>62.66</v>
      </c>
      <c r="C10" s="230">
        <v>50.24</v>
      </c>
      <c r="D10" s="231">
        <v>19.809999999999999</v>
      </c>
    </row>
    <row r="11" spans="1:4">
      <c r="A11" s="96" t="s">
        <v>240</v>
      </c>
      <c r="B11" s="238">
        <v>62.24</v>
      </c>
      <c r="C11" s="230">
        <v>49.99</v>
      </c>
      <c r="D11" s="231">
        <v>19.68</v>
      </c>
    </row>
    <row r="12" spans="1:4">
      <c r="A12" s="96" t="s">
        <v>241</v>
      </c>
      <c r="B12" s="238">
        <v>57.92</v>
      </c>
      <c r="C12" s="230">
        <v>47.7</v>
      </c>
      <c r="D12" s="231">
        <v>17.64</v>
      </c>
    </row>
    <row r="13" spans="1:4">
      <c r="A13" s="97" t="s">
        <v>264</v>
      </c>
      <c r="B13" s="229">
        <v>59.36</v>
      </c>
      <c r="C13" s="232">
        <v>47.41</v>
      </c>
      <c r="D13" s="233">
        <v>20.14</v>
      </c>
    </row>
    <row r="14" spans="1:4">
      <c r="A14" s="98" t="s">
        <v>265</v>
      </c>
      <c r="B14" s="239">
        <v>59.69</v>
      </c>
      <c r="C14" s="235">
        <v>48.38</v>
      </c>
      <c r="D14" s="236">
        <v>18.940000000000001</v>
      </c>
    </row>
    <row r="16" spans="1:4">
      <c r="A16" s="557" t="s">
        <v>224</v>
      </c>
      <c r="B16" s="569"/>
      <c r="C16" s="569"/>
      <c r="D16" s="569"/>
    </row>
    <row r="17" spans="1:4">
      <c r="A17" s="557" t="s">
        <v>242</v>
      </c>
      <c r="B17" s="569"/>
      <c r="C17" s="569"/>
      <c r="D17" s="569"/>
    </row>
    <row r="18" spans="1:4">
      <c r="A18" s="557" t="s">
        <v>243</v>
      </c>
      <c r="B18" s="569"/>
      <c r="C18" s="569"/>
      <c r="D18" s="569"/>
    </row>
    <row r="19" spans="1:4">
      <c r="A19" s="557" t="s">
        <v>244</v>
      </c>
      <c r="B19" s="569"/>
      <c r="C19" s="569"/>
      <c r="D19" s="569"/>
    </row>
    <row r="20" spans="1:4">
      <c r="A20" s="557" t="s">
        <v>245</v>
      </c>
      <c r="B20" s="569"/>
      <c r="C20" s="569"/>
      <c r="D20" s="569"/>
    </row>
    <row r="21" spans="1:4">
      <c r="A21" s="557" t="s">
        <v>246</v>
      </c>
      <c r="B21" s="569"/>
      <c r="C21" s="569"/>
      <c r="D21" s="569"/>
    </row>
    <row r="22" spans="1:4">
      <c r="A22" s="557" t="s">
        <v>247</v>
      </c>
      <c r="B22" s="569"/>
      <c r="C22" s="569"/>
      <c r="D22" s="569"/>
    </row>
    <row r="23" spans="1:4">
      <c r="A23" s="557" t="s">
        <v>248</v>
      </c>
      <c r="B23" s="569"/>
      <c r="C23" s="569"/>
      <c r="D23" s="569"/>
    </row>
    <row r="24" spans="1:4">
      <c r="A24" s="557" t="s">
        <v>249</v>
      </c>
      <c r="B24" s="569"/>
      <c r="C24" s="569"/>
      <c r="D24" s="569"/>
    </row>
    <row r="25" spans="1:4">
      <c r="A25" s="557" t="s">
        <v>250</v>
      </c>
      <c r="B25" s="569"/>
      <c r="C25" s="569"/>
      <c r="D25" s="569"/>
    </row>
    <row r="26" spans="1:4">
      <c r="A26" s="557" t="s">
        <v>251</v>
      </c>
      <c r="B26" s="569"/>
      <c r="C26" s="569"/>
      <c r="D26" s="569"/>
    </row>
    <row r="27" spans="1:4">
      <c r="A27" s="557" t="s">
        <v>252</v>
      </c>
      <c r="B27" s="569"/>
      <c r="C27" s="569"/>
      <c r="D27" s="569"/>
    </row>
    <row r="28" spans="1:4">
      <c r="A28" s="557" t="s">
        <v>253</v>
      </c>
      <c r="B28" s="569"/>
      <c r="C28" s="569"/>
      <c r="D28" s="569"/>
    </row>
    <row r="29" spans="1:4">
      <c r="A29" s="557" t="s">
        <v>254</v>
      </c>
      <c r="B29" s="569"/>
      <c r="C29" s="569"/>
      <c r="D29" s="569"/>
    </row>
    <row r="30" spans="1:4">
      <c r="A30" s="557" t="s">
        <v>255</v>
      </c>
      <c r="B30" s="569"/>
      <c r="C30" s="569"/>
      <c r="D30" s="569"/>
    </row>
    <row r="31" spans="1:4">
      <c r="A31" s="557" t="s">
        <v>256</v>
      </c>
      <c r="B31" s="569"/>
      <c r="C31" s="569"/>
      <c r="D31" s="569"/>
    </row>
    <row r="32" spans="1:4">
      <c r="A32" s="557" t="s">
        <v>257</v>
      </c>
      <c r="B32" s="569"/>
      <c r="C32" s="569"/>
      <c r="D32" s="569"/>
    </row>
    <row r="33" spans="1:4">
      <c r="A33" s="557" t="s">
        <v>258</v>
      </c>
      <c r="B33" s="569"/>
      <c r="C33" s="569"/>
      <c r="D33" s="569"/>
    </row>
    <row r="34" spans="1:4">
      <c r="A34" s="91" t="s">
        <v>175</v>
      </c>
    </row>
    <row r="35" spans="1:4">
      <c r="A35" s="10" t="s">
        <v>268</v>
      </c>
    </row>
    <row r="36" spans="1:4">
      <c r="A36" s="10" t="s">
        <v>47</v>
      </c>
      <c r="B36" s="100"/>
      <c r="C36" s="100"/>
      <c r="D36" s="100"/>
    </row>
    <row r="38" spans="1:4">
      <c r="A38" s="557"/>
      <c r="B38" s="569"/>
      <c r="C38" s="569"/>
      <c r="D38" s="569"/>
    </row>
    <row r="41" spans="1:4">
      <c r="A41" s="557"/>
      <c r="B41" s="569"/>
      <c r="C41" s="569"/>
      <c r="D41" s="569"/>
    </row>
    <row r="42" spans="1:4">
      <c r="A42" s="557"/>
      <c r="B42" s="569"/>
      <c r="C42" s="569"/>
      <c r="D42" s="569"/>
    </row>
    <row r="43" spans="1:4">
      <c r="A43" s="557"/>
      <c r="B43" s="569"/>
      <c r="C43" s="569"/>
      <c r="D43" s="569"/>
    </row>
  </sheetData>
  <sheetProtection password="CCE3"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zoomScale="80" zoomScaleNormal="80" workbookViewId="0">
      <selection activeCell="D11" sqref="D11"/>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05" t="s">
        <v>412</v>
      </c>
      <c r="B1" s="505"/>
      <c r="C1" s="505"/>
      <c r="D1" s="505"/>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c r="AP1" s="505"/>
      <c r="AQ1" s="505"/>
      <c r="AR1" s="505"/>
      <c r="AS1" s="505"/>
      <c r="AT1" s="505"/>
      <c r="AU1" s="505"/>
      <c r="AV1" s="505"/>
      <c r="AW1" s="505"/>
      <c r="AX1" s="505"/>
    </row>
    <row r="2" spans="1:51" ht="63">
      <c r="A2" s="1" t="s">
        <v>32</v>
      </c>
      <c r="B2" s="2" t="s">
        <v>37</v>
      </c>
      <c r="C2" s="2" t="s">
        <v>38</v>
      </c>
      <c r="D2" s="2" t="s">
        <v>39</v>
      </c>
      <c r="E2" s="2" t="s">
        <v>40</v>
      </c>
      <c r="F2" s="1" t="s">
        <v>33</v>
      </c>
      <c r="G2" s="2" t="s">
        <v>37</v>
      </c>
      <c r="H2" s="2" t="s">
        <v>38</v>
      </c>
      <c r="I2" s="2" t="s">
        <v>39</v>
      </c>
      <c r="J2" s="2" t="s">
        <v>40</v>
      </c>
      <c r="K2" s="1" t="s">
        <v>34</v>
      </c>
      <c r="L2" s="2" t="s">
        <v>37</v>
      </c>
      <c r="M2" s="2" t="s">
        <v>38</v>
      </c>
      <c r="N2" s="2" t="s">
        <v>39</v>
      </c>
      <c r="O2" s="2" t="s">
        <v>40</v>
      </c>
      <c r="P2" s="1" t="s">
        <v>35</v>
      </c>
      <c r="Q2" s="2" t="s">
        <v>37</v>
      </c>
      <c r="R2" s="2" t="s">
        <v>38</v>
      </c>
      <c r="S2" s="2" t="s">
        <v>39</v>
      </c>
      <c r="T2" s="2" t="s">
        <v>40</v>
      </c>
      <c r="U2" s="1" t="s">
        <v>36</v>
      </c>
      <c r="V2" s="2" t="s">
        <v>37</v>
      </c>
      <c r="W2" s="2" t="s">
        <v>38</v>
      </c>
      <c r="X2" s="2" t="s">
        <v>39</v>
      </c>
      <c r="Y2" s="2" t="s">
        <v>40</v>
      </c>
      <c r="Z2" s="1" t="s">
        <v>41</v>
      </c>
      <c r="AA2" s="2" t="s">
        <v>37</v>
      </c>
      <c r="AB2" s="2" t="s">
        <v>38</v>
      </c>
      <c r="AC2" s="2" t="s">
        <v>39</v>
      </c>
      <c r="AD2" s="2" t="s">
        <v>40</v>
      </c>
      <c r="AE2" s="1">
        <v>2018</v>
      </c>
      <c r="AF2" s="2" t="s">
        <v>37</v>
      </c>
      <c r="AG2" s="2" t="s">
        <v>38</v>
      </c>
      <c r="AH2" s="2" t="s">
        <v>39</v>
      </c>
      <c r="AI2" s="2" t="s">
        <v>40</v>
      </c>
      <c r="AJ2" s="1">
        <v>2019</v>
      </c>
      <c r="AK2" s="2" t="s">
        <v>37</v>
      </c>
      <c r="AL2" s="2" t="s">
        <v>38</v>
      </c>
      <c r="AM2" s="2" t="s">
        <v>39</v>
      </c>
      <c r="AN2" s="2" t="s">
        <v>40</v>
      </c>
      <c r="AO2" s="1">
        <v>2020</v>
      </c>
      <c r="AP2" s="2" t="s">
        <v>37</v>
      </c>
      <c r="AQ2" s="2" t="s">
        <v>38</v>
      </c>
      <c r="AR2" s="2" t="s">
        <v>39</v>
      </c>
      <c r="AS2" s="2" t="s">
        <v>40</v>
      </c>
      <c r="AT2" s="1">
        <v>2021</v>
      </c>
      <c r="AU2" s="2" t="s">
        <v>37</v>
      </c>
      <c r="AV2" s="2" t="s">
        <v>38</v>
      </c>
      <c r="AW2" s="2" t="s">
        <v>39</v>
      </c>
      <c r="AX2" s="2" t="s">
        <v>40</v>
      </c>
    </row>
    <row r="3" spans="1:51">
      <c r="A3" s="3" t="s">
        <v>1</v>
      </c>
      <c r="B3" s="339">
        <v>46894</v>
      </c>
      <c r="C3" s="339">
        <v>2.2000000000000002</v>
      </c>
      <c r="D3" s="339">
        <v>1760</v>
      </c>
      <c r="E3" s="339">
        <v>3.9</v>
      </c>
      <c r="F3" s="3" t="s">
        <v>1</v>
      </c>
      <c r="G3" s="339">
        <v>49387</v>
      </c>
      <c r="H3" s="339">
        <v>2.2999999999999998</v>
      </c>
      <c r="I3" s="339">
        <v>2493</v>
      </c>
      <c r="J3" s="339">
        <v>5.3</v>
      </c>
      <c r="K3" s="3" t="s">
        <v>1</v>
      </c>
      <c r="L3" s="339">
        <v>46667</v>
      </c>
      <c r="M3" s="339">
        <v>2.2000000000000002</v>
      </c>
      <c r="N3" s="339">
        <v>-2720</v>
      </c>
      <c r="O3" s="339">
        <v>-5.5</v>
      </c>
      <c r="P3" s="3" t="s">
        <v>1</v>
      </c>
      <c r="Q3" s="339">
        <v>45405</v>
      </c>
      <c r="R3" s="339">
        <v>2.2000000000000002</v>
      </c>
      <c r="S3" s="339">
        <v>-1262</v>
      </c>
      <c r="T3" s="339">
        <v>-2.7</v>
      </c>
      <c r="U3" s="3" t="s">
        <v>1</v>
      </c>
      <c r="V3" s="339">
        <v>47316</v>
      </c>
      <c r="W3" s="339">
        <v>2.2999999999999998</v>
      </c>
      <c r="X3" s="339">
        <v>1911</v>
      </c>
      <c r="Y3" s="339">
        <v>4.2</v>
      </c>
      <c r="Z3" s="3" t="s">
        <v>1</v>
      </c>
      <c r="AA3" s="339">
        <v>46833</v>
      </c>
      <c r="AB3" s="339">
        <v>2.2000000000000002</v>
      </c>
      <c r="AC3" s="339">
        <v>-483</v>
      </c>
      <c r="AD3" s="339">
        <v>-1</v>
      </c>
      <c r="AE3" s="3" t="s">
        <v>1</v>
      </c>
      <c r="AF3" s="339">
        <v>47280</v>
      </c>
      <c r="AG3" s="339">
        <v>2.2000000000000002</v>
      </c>
      <c r="AH3" s="339">
        <v>447</v>
      </c>
      <c r="AI3" s="339">
        <v>0.9</v>
      </c>
      <c r="AJ3" s="3" t="s">
        <v>1</v>
      </c>
      <c r="AK3" s="6">
        <v>47869</v>
      </c>
      <c r="AL3" s="8">
        <v>2.2000000000000002</v>
      </c>
      <c r="AM3" s="8">
        <v>589</v>
      </c>
      <c r="AN3" s="8">
        <v>1.2</v>
      </c>
      <c r="AO3" s="3" t="s">
        <v>1</v>
      </c>
      <c r="AP3" s="6">
        <v>49030</v>
      </c>
      <c r="AQ3" s="8">
        <v>2.2999999999999998</v>
      </c>
      <c r="AR3" s="8">
        <v>1161</v>
      </c>
      <c r="AS3" s="8">
        <v>2.4</v>
      </c>
      <c r="AT3" s="3" t="s">
        <v>1</v>
      </c>
      <c r="AU3" s="6">
        <v>48733</v>
      </c>
      <c r="AV3" s="8">
        <v>2.2000000000000002</v>
      </c>
      <c r="AW3" s="8">
        <v>-297</v>
      </c>
      <c r="AX3" s="8">
        <v>-0.6</v>
      </c>
      <c r="AY3" s="442"/>
    </row>
    <row r="4" spans="1:51">
      <c r="A4" s="3" t="s">
        <v>2</v>
      </c>
      <c r="B4" s="339">
        <v>5507</v>
      </c>
      <c r="C4" s="339">
        <v>0.3</v>
      </c>
      <c r="D4" s="339">
        <v>-29</v>
      </c>
      <c r="E4" s="339">
        <v>-0.5</v>
      </c>
      <c r="F4" s="3" t="s">
        <v>2</v>
      </c>
      <c r="G4" s="339">
        <v>5497</v>
      </c>
      <c r="H4" s="339">
        <v>0.3</v>
      </c>
      <c r="I4" s="339">
        <v>-10</v>
      </c>
      <c r="J4" s="339">
        <v>-0.2</v>
      </c>
      <c r="K4" s="3" t="s">
        <v>2</v>
      </c>
      <c r="L4" s="339">
        <v>5464</v>
      </c>
      <c r="M4" s="339">
        <v>0.3</v>
      </c>
      <c r="N4" s="339">
        <v>-33</v>
      </c>
      <c r="O4" s="339">
        <v>-0.6</v>
      </c>
      <c r="P4" s="3" t="s">
        <v>2</v>
      </c>
      <c r="Q4" s="339">
        <v>5499</v>
      </c>
      <c r="R4" s="339">
        <v>0.3</v>
      </c>
      <c r="S4" s="339">
        <v>35</v>
      </c>
      <c r="T4" s="339">
        <v>0.6</v>
      </c>
      <c r="U4" s="3" t="s">
        <v>2</v>
      </c>
      <c r="V4" s="339">
        <v>5458</v>
      </c>
      <c r="W4" s="339">
        <v>0.3</v>
      </c>
      <c r="X4" s="339">
        <v>-41</v>
      </c>
      <c r="Y4" s="339">
        <v>-0.7</v>
      </c>
      <c r="Z4" s="3" t="s">
        <v>2</v>
      </c>
      <c r="AA4" s="339">
        <v>5531</v>
      </c>
      <c r="AB4" s="339">
        <v>0.3</v>
      </c>
      <c r="AC4" s="339">
        <v>73</v>
      </c>
      <c r="AD4" s="339">
        <v>1.3</v>
      </c>
      <c r="AE4" s="3" t="s">
        <v>2</v>
      </c>
      <c r="AF4" s="339">
        <v>5562</v>
      </c>
      <c r="AG4" s="339">
        <v>0.3</v>
      </c>
      <c r="AH4" s="339">
        <v>31</v>
      </c>
      <c r="AI4" s="339">
        <v>0.6</v>
      </c>
      <c r="AJ4" s="3" t="s">
        <v>2</v>
      </c>
      <c r="AK4" s="6">
        <v>5551</v>
      </c>
      <c r="AL4" s="8">
        <v>0.3</v>
      </c>
      <c r="AM4" s="8">
        <v>-11</v>
      </c>
      <c r="AN4" s="8">
        <v>-0.2</v>
      </c>
      <c r="AO4" s="3" t="s">
        <v>2</v>
      </c>
      <c r="AP4" s="6">
        <v>5593</v>
      </c>
      <c r="AQ4" s="8">
        <v>0.3</v>
      </c>
      <c r="AR4" s="8">
        <v>42</v>
      </c>
      <c r="AS4" s="8">
        <v>0.8</v>
      </c>
      <c r="AT4" s="3" t="s">
        <v>2</v>
      </c>
      <c r="AU4" s="6">
        <v>5604</v>
      </c>
      <c r="AV4" s="8">
        <v>0.3</v>
      </c>
      <c r="AW4" s="8">
        <v>11</v>
      </c>
      <c r="AX4" s="8">
        <v>0.2</v>
      </c>
      <c r="AY4" s="442"/>
    </row>
    <row r="5" spans="1:51">
      <c r="A5" s="3" t="s">
        <v>3</v>
      </c>
      <c r="B5" s="339">
        <v>8090</v>
      </c>
      <c r="C5" s="339">
        <v>0.4</v>
      </c>
      <c r="D5" s="339">
        <v>166</v>
      </c>
      <c r="E5" s="339">
        <v>2.1</v>
      </c>
      <c r="F5" s="3" t="s">
        <v>3</v>
      </c>
      <c r="G5" s="339">
        <v>7392</v>
      </c>
      <c r="H5" s="339">
        <v>0.3</v>
      </c>
      <c r="I5" s="339">
        <v>-698</v>
      </c>
      <c r="J5" s="339">
        <v>-8.6</v>
      </c>
      <c r="K5" s="3" t="s">
        <v>3</v>
      </c>
      <c r="L5" s="339">
        <v>7670</v>
      </c>
      <c r="M5" s="339">
        <v>0.4</v>
      </c>
      <c r="N5" s="339">
        <v>278</v>
      </c>
      <c r="O5" s="339">
        <v>3.8</v>
      </c>
      <c r="P5" s="3" t="s">
        <v>3</v>
      </c>
      <c r="Q5" s="339">
        <v>7327</v>
      </c>
      <c r="R5" s="339">
        <v>0.3</v>
      </c>
      <c r="S5" s="339">
        <v>-343</v>
      </c>
      <c r="T5" s="339">
        <v>-4.5</v>
      </c>
      <c r="U5" s="3" t="s">
        <v>3</v>
      </c>
      <c r="V5" s="339">
        <v>7423</v>
      </c>
      <c r="W5" s="339">
        <v>0.4</v>
      </c>
      <c r="X5" s="339">
        <v>96</v>
      </c>
      <c r="Y5" s="339">
        <v>1.3</v>
      </c>
      <c r="Z5" s="3" t="s">
        <v>3</v>
      </c>
      <c r="AA5" s="339">
        <v>7594</v>
      </c>
      <c r="AB5" s="339">
        <v>0.4</v>
      </c>
      <c r="AC5" s="339">
        <v>171</v>
      </c>
      <c r="AD5" s="339">
        <v>2.2999999999999998</v>
      </c>
      <c r="AE5" s="3" t="s">
        <v>3</v>
      </c>
      <c r="AF5" s="339">
        <v>7831</v>
      </c>
      <c r="AG5" s="339">
        <v>0.4</v>
      </c>
      <c r="AH5" s="339">
        <v>237</v>
      </c>
      <c r="AI5" s="339">
        <v>3</v>
      </c>
      <c r="AJ5" s="3" t="s">
        <v>3</v>
      </c>
      <c r="AK5" s="6">
        <v>7988</v>
      </c>
      <c r="AL5" s="8">
        <v>0.4</v>
      </c>
      <c r="AM5" s="8">
        <v>157</v>
      </c>
      <c r="AN5" s="8">
        <v>2</v>
      </c>
      <c r="AO5" s="3" t="s">
        <v>3</v>
      </c>
      <c r="AP5" s="6">
        <v>8111</v>
      </c>
      <c r="AQ5" s="8">
        <v>0.4</v>
      </c>
      <c r="AR5" s="8">
        <v>123</v>
      </c>
      <c r="AS5" s="8">
        <v>1.5</v>
      </c>
      <c r="AT5" s="3" t="s">
        <v>3</v>
      </c>
      <c r="AU5" s="6">
        <v>8234</v>
      </c>
      <c r="AV5" s="8">
        <v>0.4</v>
      </c>
      <c r="AW5" s="8">
        <v>123</v>
      </c>
      <c r="AX5" s="8">
        <v>1.5</v>
      </c>
      <c r="AY5" s="442"/>
    </row>
    <row r="6" spans="1:51">
      <c r="A6" s="3" t="s">
        <v>4</v>
      </c>
      <c r="B6" s="339">
        <v>77718</v>
      </c>
      <c r="C6" s="339">
        <v>3.7</v>
      </c>
      <c r="D6" s="339">
        <v>2379</v>
      </c>
      <c r="E6" s="339">
        <v>3.2</v>
      </c>
      <c r="F6" s="3" t="s">
        <v>4</v>
      </c>
      <c r="G6" s="339">
        <v>80987</v>
      </c>
      <c r="H6" s="339">
        <v>3.8</v>
      </c>
      <c r="I6" s="339">
        <v>3269</v>
      </c>
      <c r="J6" s="339">
        <v>4.2</v>
      </c>
      <c r="K6" s="3" t="s">
        <v>4</v>
      </c>
      <c r="L6" s="339">
        <v>79890</v>
      </c>
      <c r="M6" s="339">
        <v>3.8</v>
      </c>
      <c r="N6" s="339">
        <v>-1097</v>
      </c>
      <c r="O6" s="339">
        <v>-1.4</v>
      </c>
      <c r="P6" s="3" t="s">
        <v>4</v>
      </c>
      <c r="Q6" s="339">
        <v>79928</v>
      </c>
      <c r="R6" s="339">
        <v>3.8</v>
      </c>
      <c r="S6" s="339">
        <v>38</v>
      </c>
      <c r="T6" s="339">
        <v>0</v>
      </c>
      <c r="U6" s="3" t="s">
        <v>4</v>
      </c>
      <c r="V6" s="339">
        <v>79172</v>
      </c>
      <c r="W6" s="339">
        <v>3.8</v>
      </c>
      <c r="X6" s="339">
        <v>-756</v>
      </c>
      <c r="Y6" s="339">
        <v>-0.9</v>
      </c>
      <c r="Z6" s="3" t="s">
        <v>4</v>
      </c>
      <c r="AA6" s="339">
        <v>78930</v>
      </c>
      <c r="AB6" s="339">
        <v>3.7</v>
      </c>
      <c r="AC6" s="339">
        <v>-242</v>
      </c>
      <c r="AD6" s="339">
        <v>-0.3</v>
      </c>
      <c r="AE6" s="3" t="s">
        <v>4</v>
      </c>
      <c r="AF6" s="339">
        <v>79448</v>
      </c>
      <c r="AG6" s="339">
        <v>3.7</v>
      </c>
      <c r="AH6" s="339">
        <v>518</v>
      </c>
      <c r="AI6" s="339">
        <v>0.7</v>
      </c>
      <c r="AJ6" s="3" t="s">
        <v>4</v>
      </c>
      <c r="AK6" s="6">
        <v>81216</v>
      </c>
      <c r="AL6" s="8">
        <v>3.8</v>
      </c>
      <c r="AM6" s="8">
        <v>1768</v>
      </c>
      <c r="AN6" s="8">
        <v>2.2000000000000002</v>
      </c>
      <c r="AO6" s="3" t="s">
        <v>4</v>
      </c>
      <c r="AP6" s="6">
        <v>82777</v>
      </c>
      <c r="AQ6" s="8">
        <v>3.8</v>
      </c>
      <c r="AR6" s="6">
        <v>1561</v>
      </c>
      <c r="AS6" s="8">
        <v>1.9</v>
      </c>
      <c r="AT6" s="3" t="s">
        <v>4</v>
      </c>
      <c r="AU6" s="6">
        <v>82563</v>
      </c>
      <c r="AV6" s="8">
        <v>3.8</v>
      </c>
      <c r="AW6" s="6">
        <v>-214</v>
      </c>
      <c r="AX6" s="8">
        <v>-0.3</v>
      </c>
      <c r="AY6" s="442"/>
    </row>
    <row r="7" spans="1:51">
      <c r="A7" s="3" t="s">
        <v>5</v>
      </c>
      <c r="B7" s="339">
        <v>4916</v>
      </c>
      <c r="C7" s="339">
        <v>0.2</v>
      </c>
      <c r="D7" s="339">
        <v>-187</v>
      </c>
      <c r="E7" s="339">
        <v>-3.7</v>
      </c>
      <c r="F7" s="3" t="s">
        <v>5</v>
      </c>
      <c r="G7" s="339">
        <v>4961</v>
      </c>
      <c r="H7" s="339">
        <v>0.2</v>
      </c>
      <c r="I7" s="339">
        <v>45</v>
      </c>
      <c r="J7" s="339">
        <v>0.9</v>
      </c>
      <c r="K7" s="3" t="s">
        <v>5</v>
      </c>
      <c r="L7" s="339">
        <v>4884</v>
      </c>
      <c r="M7" s="339">
        <v>0.2</v>
      </c>
      <c r="N7" s="339">
        <v>-77</v>
      </c>
      <c r="O7" s="339">
        <v>-1.6</v>
      </c>
      <c r="P7" s="3" t="s">
        <v>5</v>
      </c>
      <c r="Q7" s="339">
        <v>4859</v>
      </c>
      <c r="R7" s="339">
        <v>0.2</v>
      </c>
      <c r="S7" s="339">
        <v>-25</v>
      </c>
      <c r="T7" s="339">
        <v>-0.5</v>
      </c>
      <c r="U7" s="3" t="s">
        <v>5</v>
      </c>
      <c r="V7" s="339">
        <v>4832</v>
      </c>
      <c r="W7" s="339">
        <v>0.2</v>
      </c>
      <c r="X7" s="339">
        <v>-27</v>
      </c>
      <c r="Y7" s="339">
        <v>-0.6</v>
      </c>
      <c r="Z7" s="3" t="s">
        <v>5</v>
      </c>
      <c r="AA7" s="339">
        <v>4797</v>
      </c>
      <c r="AB7" s="339">
        <v>0.2</v>
      </c>
      <c r="AC7" s="339">
        <v>-35</v>
      </c>
      <c r="AD7" s="339">
        <v>-0.7</v>
      </c>
      <c r="AE7" s="3" t="s">
        <v>5</v>
      </c>
      <c r="AF7" s="339">
        <v>4755</v>
      </c>
      <c r="AG7" s="339">
        <v>0.2</v>
      </c>
      <c r="AH7" s="339">
        <v>-42</v>
      </c>
      <c r="AI7" s="339">
        <v>-0.9</v>
      </c>
      <c r="AJ7" s="3" t="s">
        <v>5</v>
      </c>
      <c r="AK7" s="6">
        <v>4778</v>
      </c>
      <c r="AL7" s="8">
        <v>0.2</v>
      </c>
      <c r="AM7" s="8">
        <v>23</v>
      </c>
      <c r="AN7" s="8">
        <v>0.5</v>
      </c>
      <c r="AO7" s="3" t="s">
        <v>5</v>
      </c>
      <c r="AP7" s="6">
        <v>4786</v>
      </c>
      <c r="AQ7" s="8">
        <v>0.2</v>
      </c>
      <c r="AR7" s="8">
        <v>8</v>
      </c>
      <c r="AS7" s="8">
        <v>0.2</v>
      </c>
      <c r="AT7" s="3" t="s">
        <v>5</v>
      </c>
      <c r="AU7" s="6">
        <v>4766</v>
      </c>
      <c r="AV7" s="8">
        <v>0.2</v>
      </c>
      <c r="AW7" s="8">
        <v>-20</v>
      </c>
      <c r="AX7" s="8">
        <v>-0.4</v>
      </c>
      <c r="AY7" s="442"/>
    </row>
    <row r="8" spans="1:51">
      <c r="A8" s="3" t="s">
        <v>6</v>
      </c>
      <c r="B8" s="339">
        <v>26290</v>
      </c>
      <c r="C8" s="339">
        <v>1.2</v>
      </c>
      <c r="D8" s="339">
        <v>333</v>
      </c>
      <c r="E8" s="339">
        <v>1.3</v>
      </c>
      <c r="F8" s="3" t="s">
        <v>6</v>
      </c>
      <c r="G8" s="339">
        <v>26134</v>
      </c>
      <c r="H8" s="339">
        <v>1.2</v>
      </c>
      <c r="I8" s="339">
        <v>-156</v>
      </c>
      <c r="J8" s="339">
        <v>-0.6</v>
      </c>
      <c r="K8" s="3" t="s">
        <v>6</v>
      </c>
      <c r="L8" s="339">
        <v>26543</v>
      </c>
      <c r="M8" s="339">
        <v>1.3</v>
      </c>
      <c r="N8" s="339">
        <v>409</v>
      </c>
      <c r="O8" s="339">
        <v>1.6</v>
      </c>
      <c r="P8" s="3" t="s">
        <v>6</v>
      </c>
      <c r="Q8" s="339">
        <v>26490</v>
      </c>
      <c r="R8" s="339">
        <v>1.3</v>
      </c>
      <c r="S8" s="339">
        <v>-53</v>
      </c>
      <c r="T8" s="339">
        <v>-0.2</v>
      </c>
      <c r="U8" s="3" t="s">
        <v>6</v>
      </c>
      <c r="V8" s="339">
        <v>26746</v>
      </c>
      <c r="W8" s="339">
        <v>1.3</v>
      </c>
      <c r="X8" s="339">
        <v>256</v>
      </c>
      <c r="Y8" s="339">
        <v>1</v>
      </c>
      <c r="Z8" s="3" t="s">
        <v>6</v>
      </c>
      <c r="AA8" s="339">
        <v>27149</v>
      </c>
      <c r="AB8" s="339">
        <v>1.3</v>
      </c>
      <c r="AC8" s="339">
        <v>403</v>
      </c>
      <c r="AD8" s="339">
        <v>1.5</v>
      </c>
      <c r="AE8" s="3" t="s">
        <v>6</v>
      </c>
      <c r="AF8" s="339">
        <v>27641</v>
      </c>
      <c r="AG8" s="339">
        <v>1.3</v>
      </c>
      <c r="AH8" s="339">
        <v>492</v>
      </c>
      <c r="AI8" s="339">
        <v>1.8</v>
      </c>
      <c r="AJ8" s="3" t="s">
        <v>6</v>
      </c>
      <c r="AK8" s="6">
        <v>27985</v>
      </c>
      <c r="AL8" s="8">
        <v>1.3</v>
      </c>
      <c r="AM8" s="8">
        <v>344</v>
      </c>
      <c r="AN8" s="8">
        <v>1.2</v>
      </c>
      <c r="AO8" s="3" t="s">
        <v>6</v>
      </c>
      <c r="AP8" s="6">
        <v>28383</v>
      </c>
      <c r="AQ8" s="8">
        <v>1.3</v>
      </c>
      <c r="AR8" s="8">
        <v>398</v>
      </c>
      <c r="AS8" s="8">
        <v>1.4</v>
      </c>
      <c r="AT8" s="3" t="s">
        <v>6</v>
      </c>
      <c r="AU8" s="6">
        <v>28463</v>
      </c>
      <c r="AV8" s="8">
        <v>1.3</v>
      </c>
      <c r="AW8" s="8">
        <v>80</v>
      </c>
      <c r="AX8" s="8">
        <v>0.3</v>
      </c>
      <c r="AY8" s="442"/>
    </row>
    <row r="9" spans="1:51">
      <c r="A9" s="3" t="s">
        <v>7</v>
      </c>
      <c r="B9" s="339">
        <v>2963</v>
      </c>
      <c r="C9" s="339">
        <v>0.1</v>
      </c>
      <c r="D9" s="339">
        <v>-52</v>
      </c>
      <c r="E9" s="339">
        <v>-1.7</v>
      </c>
      <c r="F9" s="3" t="s">
        <v>7</v>
      </c>
      <c r="G9" s="339">
        <v>2873</v>
      </c>
      <c r="H9" s="339">
        <v>0.1</v>
      </c>
      <c r="I9" s="339">
        <v>-90</v>
      </c>
      <c r="J9" s="339">
        <v>-3</v>
      </c>
      <c r="K9" s="3" t="s">
        <v>7</v>
      </c>
      <c r="L9" s="339">
        <v>2846</v>
      </c>
      <c r="M9" s="339">
        <v>0.1</v>
      </c>
      <c r="N9" s="339">
        <v>-27</v>
      </c>
      <c r="O9" s="339">
        <v>-0.9</v>
      </c>
      <c r="P9" s="3" t="s">
        <v>7</v>
      </c>
      <c r="Q9" s="339">
        <v>2820</v>
      </c>
      <c r="R9" s="339">
        <v>0.1</v>
      </c>
      <c r="S9" s="339">
        <v>-26</v>
      </c>
      <c r="T9" s="339">
        <v>-0.9</v>
      </c>
      <c r="U9" s="3" t="s">
        <v>7</v>
      </c>
      <c r="V9" s="339">
        <v>2783</v>
      </c>
      <c r="W9" s="339">
        <v>0.1</v>
      </c>
      <c r="X9" s="339">
        <v>-37</v>
      </c>
      <c r="Y9" s="339">
        <v>-1.3</v>
      </c>
      <c r="Z9" s="3" t="s">
        <v>7</v>
      </c>
      <c r="AA9" s="339">
        <v>2743</v>
      </c>
      <c r="AB9" s="339">
        <v>0.1</v>
      </c>
      <c r="AC9" s="339">
        <v>-40</v>
      </c>
      <c r="AD9" s="339">
        <v>-1.5</v>
      </c>
      <c r="AE9" s="3" t="s">
        <v>7</v>
      </c>
      <c r="AF9" s="339">
        <v>2768</v>
      </c>
      <c r="AG9" s="339">
        <v>0.1</v>
      </c>
      <c r="AH9" s="339">
        <v>25</v>
      </c>
      <c r="AI9" s="339">
        <v>0.9</v>
      </c>
      <c r="AJ9" s="3" t="s">
        <v>7</v>
      </c>
      <c r="AK9" s="6">
        <v>2786</v>
      </c>
      <c r="AL9" s="8">
        <v>0.1</v>
      </c>
      <c r="AM9" s="8">
        <v>18</v>
      </c>
      <c r="AN9" s="8">
        <v>0.6</v>
      </c>
      <c r="AO9" s="3" t="s">
        <v>7</v>
      </c>
      <c r="AP9" s="6">
        <v>2818</v>
      </c>
      <c r="AQ9" s="8">
        <v>0.1</v>
      </c>
      <c r="AR9" s="8">
        <v>32</v>
      </c>
      <c r="AS9" s="8">
        <v>1.1000000000000001</v>
      </c>
      <c r="AT9" s="3" t="s">
        <v>7</v>
      </c>
      <c r="AU9" s="6">
        <v>2807</v>
      </c>
      <c r="AV9" s="8">
        <v>0.1</v>
      </c>
      <c r="AW9" s="8">
        <v>-11</v>
      </c>
      <c r="AX9" s="8">
        <v>-0.4</v>
      </c>
      <c r="AY9" s="442"/>
    </row>
    <row r="10" spans="1:51">
      <c r="A10" s="3" t="s">
        <v>8</v>
      </c>
      <c r="B10" s="339">
        <v>5090</v>
      </c>
      <c r="C10" s="339">
        <v>0.2</v>
      </c>
      <c r="D10" s="339">
        <v>-237</v>
      </c>
      <c r="E10" s="339">
        <v>-4.4000000000000004</v>
      </c>
      <c r="F10" s="3" t="s">
        <v>8</v>
      </c>
      <c r="G10" s="339">
        <v>5086</v>
      </c>
      <c r="H10" s="339">
        <v>0.2</v>
      </c>
      <c r="I10" s="339">
        <v>-4</v>
      </c>
      <c r="J10" s="339">
        <v>-0.1</v>
      </c>
      <c r="K10" s="3" t="s">
        <v>8</v>
      </c>
      <c r="L10" s="339">
        <v>5169</v>
      </c>
      <c r="M10" s="339">
        <v>0.2</v>
      </c>
      <c r="N10" s="339">
        <v>83</v>
      </c>
      <c r="O10" s="339">
        <v>1.6</v>
      </c>
      <c r="P10" s="3" t="s">
        <v>8</v>
      </c>
      <c r="Q10" s="339">
        <v>4966</v>
      </c>
      <c r="R10" s="339">
        <v>0.2</v>
      </c>
      <c r="S10" s="339">
        <v>-203</v>
      </c>
      <c r="T10" s="339">
        <v>-3.9</v>
      </c>
      <c r="U10" s="3" t="s">
        <v>8</v>
      </c>
      <c r="V10" s="339">
        <v>4916</v>
      </c>
      <c r="W10" s="339">
        <v>0.2</v>
      </c>
      <c r="X10" s="339">
        <v>-50</v>
      </c>
      <c r="Y10" s="339">
        <v>-1</v>
      </c>
      <c r="Z10" s="3" t="s">
        <v>8</v>
      </c>
      <c r="AA10" s="339">
        <v>4827</v>
      </c>
      <c r="AB10" s="339">
        <v>0.2</v>
      </c>
      <c r="AC10" s="339">
        <v>-89</v>
      </c>
      <c r="AD10" s="339">
        <v>-1.8</v>
      </c>
      <c r="AE10" s="3" t="s">
        <v>8</v>
      </c>
      <c r="AF10" s="339">
        <v>4819</v>
      </c>
      <c r="AG10" s="339">
        <v>0.2</v>
      </c>
      <c r="AH10" s="339">
        <v>-8</v>
      </c>
      <c r="AI10" s="339">
        <v>-0.2</v>
      </c>
      <c r="AJ10" s="3" t="s">
        <v>8</v>
      </c>
      <c r="AK10" s="6">
        <v>4871</v>
      </c>
      <c r="AL10" s="8">
        <v>0.2</v>
      </c>
      <c r="AM10" s="8">
        <v>52</v>
      </c>
      <c r="AN10" s="8">
        <v>1.1000000000000001</v>
      </c>
      <c r="AO10" s="3" t="s">
        <v>8</v>
      </c>
      <c r="AP10" s="6">
        <v>4869</v>
      </c>
      <c r="AQ10" s="8">
        <v>0.2</v>
      </c>
      <c r="AR10" s="8">
        <v>-2</v>
      </c>
      <c r="AS10" s="8">
        <v>0</v>
      </c>
      <c r="AT10" s="3" t="s">
        <v>8</v>
      </c>
      <c r="AU10" s="6">
        <v>4895</v>
      </c>
      <c r="AV10" s="8">
        <v>0.2</v>
      </c>
      <c r="AW10" s="8">
        <v>26</v>
      </c>
      <c r="AX10" s="8">
        <v>0.5</v>
      </c>
      <c r="AY10" s="442"/>
    </row>
    <row r="11" spans="1:51">
      <c r="A11" s="3" t="s">
        <v>9</v>
      </c>
      <c r="B11" s="339">
        <v>42545</v>
      </c>
      <c r="C11" s="339">
        <v>2</v>
      </c>
      <c r="D11" s="339">
        <v>990</v>
      </c>
      <c r="E11" s="339">
        <v>2.4</v>
      </c>
      <c r="F11" s="3" t="s">
        <v>9</v>
      </c>
      <c r="G11" s="339">
        <v>43608</v>
      </c>
      <c r="H11" s="339">
        <v>2.1</v>
      </c>
      <c r="I11" s="339">
        <v>1063</v>
      </c>
      <c r="J11" s="339">
        <v>2.5</v>
      </c>
      <c r="K11" s="3" t="s">
        <v>9</v>
      </c>
      <c r="L11" s="339">
        <v>43455</v>
      </c>
      <c r="M11" s="339">
        <v>2.1</v>
      </c>
      <c r="N11" s="339">
        <v>-153</v>
      </c>
      <c r="O11" s="339">
        <v>-0.4</v>
      </c>
      <c r="P11" s="3" t="s">
        <v>9</v>
      </c>
      <c r="Q11" s="339">
        <v>44846</v>
      </c>
      <c r="R11" s="339">
        <v>2.1</v>
      </c>
      <c r="S11" s="339">
        <v>1391</v>
      </c>
      <c r="T11" s="339">
        <v>3.2</v>
      </c>
      <c r="U11" s="3" t="s">
        <v>9</v>
      </c>
      <c r="V11" s="339">
        <v>45332</v>
      </c>
      <c r="W11" s="339">
        <v>2.2000000000000002</v>
      </c>
      <c r="X11" s="339">
        <v>486</v>
      </c>
      <c r="Y11" s="339">
        <v>1.1000000000000001</v>
      </c>
      <c r="Z11" s="3" t="s">
        <v>9</v>
      </c>
      <c r="AA11" s="339">
        <v>46816</v>
      </c>
      <c r="AB11" s="339">
        <v>2.2000000000000002</v>
      </c>
      <c r="AC11" s="339">
        <v>1484</v>
      </c>
      <c r="AD11" s="339">
        <v>3.2</v>
      </c>
      <c r="AE11" s="3" t="s">
        <v>9</v>
      </c>
      <c r="AF11" s="339">
        <v>48374</v>
      </c>
      <c r="AG11" s="339">
        <v>2.2999999999999998</v>
      </c>
      <c r="AH11" s="339">
        <v>1558</v>
      </c>
      <c r="AI11" s="339">
        <v>3.2</v>
      </c>
      <c r="AJ11" s="3" t="s">
        <v>9</v>
      </c>
      <c r="AK11" s="6">
        <v>50146</v>
      </c>
      <c r="AL11" s="8">
        <v>2.2999999999999998</v>
      </c>
      <c r="AM11" s="6">
        <v>1772</v>
      </c>
      <c r="AN11" s="8">
        <v>3.7</v>
      </c>
      <c r="AO11" s="3" t="s">
        <v>9</v>
      </c>
      <c r="AP11" s="6">
        <v>51233</v>
      </c>
      <c r="AQ11" s="8">
        <v>2.4</v>
      </c>
      <c r="AR11" s="6">
        <v>1087</v>
      </c>
      <c r="AS11" s="8">
        <v>2.2000000000000002</v>
      </c>
      <c r="AT11" s="3" t="s">
        <v>9</v>
      </c>
      <c r="AU11" s="6">
        <v>51850</v>
      </c>
      <c r="AV11" s="8">
        <v>2.4</v>
      </c>
      <c r="AW11" s="6">
        <v>617</v>
      </c>
      <c r="AX11" s="8">
        <v>1.2</v>
      </c>
      <c r="AY11" s="442"/>
    </row>
    <row r="12" spans="1:51">
      <c r="A12" s="3" t="s">
        <v>10</v>
      </c>
      <c r="B12" s="339">
        <v>5441</v>
      </c>
      <c r="C12" s="339">
        <v>0.3</v>
      </c>
      <c r="D12" s="339">
        <v>-14</v>
      </c>
      <c r="E12" s="339">
        <v>-0.3</v>
      </c>
      <c r="F12" s="3" t="s">
        <v>10</v>
      </c>
      <c r="G12" s="339">
        <v>5448</v>
      </c>
      <c r="H12" s="339">
        <v>0.3</v>
      </c>
      <c r="I12" s="339">
        <v>7</v>
      </c>
      <c r="J12" s="339">
        <v>0.1</v>
      </c>
      <c r="K12" s="3" t="s">
        <v>10</v>
      </c>
      <c r="L12" s="339">
        <v>5482</v>
      </c>
      <c r="M12" s="339">
        <v>0.3</v>
      </c>
      <c r="N12" s="339">
        <v>34</v>
      </c>
      <c r="O12" s="339">
        <v>0.6</v>
      </c>
      <c r="P12" s="3" t="s">
        <v>10</v>
      </c>
      <c r="Q12" s="339">
        <v>5433</v>
      </c>
      <c r="R12" s="339">
        <v>0.3</v>
      </c>
      <c r="S12" s="339">
        <v>-49</v>
      </c>
      <c r="T12" s="339">
        <v>-0.9</v>
      </c>
      <c r="U12" s="3" t="s">
        <v>10</v>
      </c>
      <c r="V12" s="339">
        <v>5423</v>
      </c>
      <c r="W12" s="339">
        <v>0.3</v>
      </c>
      <c r="X12" s="339">
        <v>-10</v>
      </c>
      <c r="Y12" s="339">
        <v>-0.2</v>
      </c>
      <c r="Z12" s="3" t="s">
        <v>10</v>
      </c>
      <c r="AA12" s="339">
        <v>5426</v>
      </c>
      <c r="AB12" s="339">
        <v>0.3</v>
      </c>
      <c r="AC12" s="339">
        <v>3</v>
      </c>
      <c r="AD12" s="339">
        <v>0.1</v>
      </c>
      <c r="AE12" s="3" t="s">
        <v>10</v>
      </c>
      <c r="AF12" s="339">
        <v>5428</v>
      </c>
      <c r="AG12" s="339">
        <v>0.3</v>
      </c>
      <c r="AH12" s="339">
        <v>2</v>
      </c>
      <c r="AI12" s="339">
        <v>0</v>
      </c>
      <c r="AJ12" s="3" t="s">
        <v>10</v>
      </c>
      <c r="AK12" s="6">
        <v>5520</v>
      </c>
      <c r="AL12" s="8">
        <v>0.3</v>
      </c>
      <c r="AM12" s="8">
        <v>92</v>
      </c>
      <c r="AN12" s="8">
        <v>1.7</v>
      </c>
      <c r="AO12" s="3" t="s">
        <v>10</v>
      </c>
      <c r="AP12" s="6">
        <v>5540</v>
      </c>
      <c r="AQ12" s="8">
        <v>0.3</v>
      </c>
      <c r="AR12" s="8">
        <v>20</v>
      </c>
      <c r="AS12" s="8">
        <v>0.4</v>
      </c>
      <c r="AT12" s="3" t="s">
        <v>10</v>
      </c>
      <c r="AU12" s="6">
        <v>5553</v>
      </c>
      <c r="AV12" s="8">
        <v>0.3</v>
      </c>
      <c r="AW12" s="8">
        <v>13</v>
      </c>
      <c r="AX12" s="8">
        <v>0.2</v>
      </c>
      <c r="AY12" s="442"/>
    </row>
    <row r="13" spans="1:51">
      <c r="A13" s="3" t="s">
        <v>11</v>
      </c>
      <c r="B13" s="339">
        <v>20387</v>
      </c>
      <c r="C13" s="339">
        <v>1</v>
      </c>
      <c r="D13" s="339">
        <v>-9</v>
      </c>
      <c r="E13" s="339">
        <v>0</v>
      </c>
      <c r="F13" s="3" t="s">
        <v>11</v>
      </c>
      <c r="G13" s="339">
        <v>20537</v>
      </c>
      <c r="H13" s="339">
        <v>1</v>
      </c>
      <c r="I13" s="339">
        <v>150</v>
      </c>
      <c r="J13" s="339">
        <v>0.7</v>
      </c>
      <c r="K13" s="3" t="s">
        <v>11</v>
      </c>
      <c r="L13" s="339">
        <v>20061</v>
      </c>
      <c r="M13" s="339">
        <v>1</v>
      </c>
      <c r="N13" s="339">
        <v>-476</v>
      </c>
      <c r="O13" s="339">
        <v>-2.2999999999999998</v>
      </c>
      <c r="P13" s="3" t="s">
        <v>11</v>
      </c>
      <c r="Q13" s="339">
        <v>20373</v>
      </c>
      <c r="R13" s="339">
        <v>1</v>
      </c>
      <c r="S13" s="339">
        <v>312</v>
      </c>
      <c r="T13" s="339">
        <v>1.6</v>
      </c>
      <c r="U13" s="3" t="s">
        <v>11</v>
      </c>
      <c r="V13" s="339">
        <v>20460</v>
      </c>
      <c r="W13" s="339">
        <v>1</v>
      </c>
      <c r="X13" s="339">
        <v>87</v>
      </c>
      <c r="Y13" s="339">
        <v>0.4</v>
      </c>
      <c r="Z13" s="3" t="s">
        <v>11</v>
      </c>
      <c r="AA13" s="339">
        <v>20537</v>
      </c>
      <c r="AB13" s="339">
        <v>1</v>
      </c>
      <c r="AC13" s="339">
        <v>77</v>
      </c>
      <c r="AD13" s="339">
        <v>0.4</v>
      </c>
      <c r="AE13" s="3" t="s">
        <v>11</v>
      </c>
      <c r="AF13" s="339">
        <v>20991</v>
      </c>
      <c r="AG13" s="339">
        <v>1</v>
      </c>
      <c r="AH13" s="339">
        <v>454</v>
      </c>
      <c r="AI13" s="339">
        <v>2.2000000000000002</v>
      </c>
      <c r="AJ13" s="3" t="s">
        <v>11</v>
      </c>
      <c r="AK13" s="6">
        <v>21368</v>
      </c>
      <c r="AL13" s="8">
        <v>1</v>
      </c>
      <c r="AM13" s="8">
        <v>377</v>
      </c>
      <c r="AN13" s="8">
        <v>1.8</v>
      </c>
      <c r="AO13" s="3" t="s">
        <v>11</v>
      </c>
      <c r="AP13" s="6">
        <v>21796</v>
      </c>
      <c r="AQ13" s="8">
        <v>1</v>
      </c>
      <c r="AR13" s="8">
        <v>428</v>
      </c>
      <c r="AS13" s="8">
        <v>2</v>
      </c>
      <c r="AT13" s="3" t="s">
        <v>11</v>
      </c>
      <c r="AU13" s="6">
        <v>21827</v>
      </c>
      <c r="AV13" s="8">
        <v>1</v>
      </c>
      <c r="AW13" s="8">
        <v>31</v>
      </c>
      <c r="AX13" s="8">
        <v>0.1</v>
      </c>
      <c r="AY13" s="442"/>
    </row>
    <row r="14" spans="1:51">
      <c r="A14" s="3" t="s">
        <v>12</v>
      </c>
      <c r="B14" s="339">
        <v>18445</v>
      </c>
      <c r="C14" s="339">
        <v>0.9</v>
      </c>
      <c r="D14" s="339">
        <v>314</v>
      </c>
      <c r="E14" s="339">
        <v>1.7</v>
      </c>
      <c r="F14" s="3" t="s">
        <v>12</v>
      </c>
      <c r="G14" s="339">
        <v>18589</v>
      </c>
      <c r="H14" s="339">
        <v>0.9</v>
      </c>
      <c r="I14" s="339">
        <v>144</v>
      </c>
      <c r="J14" s="339">
        <v>0.8</v>
      </c>
      <c r="K14" s="3" t="s">
        <v>12</v>
      </c>
      <c r="L14" s="339">
        <v>18751</v>
      </c>
      <c r="M14" s="339">
        <v>0.9</v>
      </c>
      <c r="N14" s="339">
        <v>162</v>
      </c>
      <c r="O14" s="339">
        <v>0.9</v>
      </c>
      <c r="P14" s="3" t="s">
        <v>12</v>
      </c>
      <c r="Q14" s="339">
        <v>18777</v>
      </c>
      <c r="R14" s="339">
        <v>0.9</v>
      </c>
      <c r="S14" s="339">
        <v>26</v>
      </c>
      <c r="T14" s="339">
        <v>0.1</v>
      </c>
      <c r="U14" s="3" t="s">
        <v>12</v>
      </c>
      <c r="V14" s="339">
        <v>19000</v>
      </c>
      <c r="W14" s="339">
        <v>0.9</v>
      </c>
      <c r="X14" s="339">
        <v>223</v>
      </c>
      <c r="Y14" s="339">
        <v>1.2</v>
      </c>
      <c r="Z14" s="3" t="s">
        <v>12</v>
      </c>
      <c r="AA14" s="339">
        <v>19273</v>
      </c>
      <c r="AB14" s="339">
        <v>0.9</v>
      </c>
      <c r="AC14" s="339">
        <v>273</v>
      </c>
      <c r="AD14" s="339">
        <v>1.4</v>
      </c>
      <c r="AE14" s="3" t="s">
        <v>12</v>
      </c>
      <c r="AF14" s="339">
        <v>19739</v>
      </c>
      <c r="AG14" s="339">
        <v>0.9</v>
      </c>
      <c r="AH14" s="339">
        <v>466</v>
      </c>
      <c r="AI14" s="339">
        <v>2.4</v>
      </c>
      <c r="AJ14" s="3" t="s">
        <v>12</v>
      </c>
      <c r="AK14" s="6">
        <v>20190</v>
      </c>
      <c r="AL14" s="8">
        <v>0.9</v>
      </c>
      <c r="AM14" s="8">
        <v>451</v>
      </c>
      <c r="AN14" s="8">
        <v>2.2999999999999998</v>
      </c>
      <c r="AO14" s="3" t="s">
        <v>12</v>
      </c>
      <c r="AP14" s="6">
        <v>20662</v>
      </c>
      <c r="AQ14" s="8">
        <v>0.9</v>
      </c>
      <c r="AR14" s="8">
        <v>472</v>
      </c>
      <c r="AS14" s="8">
        <v>2.2999999999999998</v>
      </c>
      <c r="AT14" s="3" t="s">
        <v>12</v>
      </c>
      <c r="AU14" s="6">
        <v>21000</v>
      </c>
      <c r="AV14" s="8">
        <v>1</v>
      </c>
      <c r="AW14" s="8">
        <v>338</v>
      </c>
      <c r="AX14" s="8">
        <v>1.6</v>
      </c>
      <c r="AY14" s="442"/>
    </row>
    <row r="15" spans="1:51">
      <c r="A15" s="3" t="s">
        <v>13</v>
      </c>
      <c r="B15" s="339">
        <v>23726</v>
      </c>
      <c r="C15" s="339">
        <v>1.1000000000000001</v>
      </c>
      <c r="D15" s="339">
        <v>-421</v>
      </c>
      <c r="E15" s="339">
        <v>-1.7</v>
      </c>
      <c r="F15" s="3" t="s">
        <v>13</v>
      </c>
      <c r="G15" s="339">
        <v>23092</v>
      </c>
      <c r="H15" s="339">
        <v>1.1000000000000001</v>
      </c>
      <c r="I15" s="339">
        <v>-634</v>
      </c>
      <c r="J15" s="339">
        <v>-2.7</v>
      </c>
      <c r="K15" s="3" t="s">
        <v>13</v>
      </c>
      <c r="L15" s="339">
        <v>22913</v>
      </c>
      <c r="M15" s="339">
        <v>1.1000000000000001</v>
      </c>
      <c r="N15" s="339">
        <v>-179</v>
      </c>
      <c r="O15" s="339">
        <v>-0.8</v>
      </c>
      <c r="P15" s="3" t="s">
        <v>13</v>
      </c>
      <c r="Q15" s="339">
        <v>22659</v>
      </c>
      <c r="R15" s="339">
        <v>1.1000000000000001</v>
      </c>
      <c r="S15" s="339">
        <v>-254</v>
      </c>
      <c r="T15" s="339">
        <v>-1.1000000000000001</v>
      </c>
      <c r="U15" s="3" t="s">
        <v>13</v>
      </c>
      <c r="V15" s="339">
        <v>22606</v>
      </c>
      <c r="W15" s="339">
        <v>1.1000000000000001</v>
      </c>
      <c r="X15" s="339">
        <v>-53</v>
      </c>
      <c r="Y15" s="339">
        <v>-0.2</v>
      </c>
      <c r="Z15" s="3" t="s">
        <v>13</v>
      </c>
      <c r="AA15" s="339">
        <v>22558</v>
      </c>
      <c r="AB15" s="339">
        <v>1.1000000000000001</v>
      </c>
      <c r="AC15" s="339">
        <v>-48</v>
      </c>
      <c r="AD15" s="339">
        <v>-0.2</v>
      </c>
      <c r="AE15" s="3" t="s">
        <v>13</v>
      </c>
      <c r="AF15" s="339">
        <v>22749</v>
      </c>
      <c r="AG15" s="339">
        <v>1.1000000000000001</v>
      </c>
      <c r="AH15" s="339">
        <v>191</v>
      </c>
      <c r="AI15" s="339">
        <v>0.8</v>
      </c>
      <c r="AJ15" s="3" t="s">
        <v>13</v>
      </c>
      <c r="AK15" s="6">
        <v>23254</v>
      </c>
      <c r="AL15" s="8">
        <v>1.1000000000000001</v>
      </c>
      <c r="AM15" s="8">
        <v>505</v>
      </c>
      <c r="AN15" s="8">
        <v>2.2000000000000002</v>
      </c>
      <c r="AO15" s="3" t="s">
        <v>13</v>
      </c>
      <c r="AP15" s="6">
        <v>23316</v>
      </c>
      <c r="AQ15" s="8">
        <v>1.1000000000000001</v>
      </c>
      <c r="AR15" s="8">
        <v>62</v>
      </c>
      <c r="AS15" s="8">
        <v>0.3</v>
      </c>
      <c r="AT15" s="3" t="s">
        <v>13</v>
      </c>
      <c r="AU15" s="6">
        <v>23310</v>
      </c>
      <c r="AV15" s="8">
        <v>1.1000000000000001</v>
      </c>
      <c r="AW15" s="8">
        <v>-6</v>
      </c>
      <c r="AX15" s="8">
        <v>0</v>
      </c>
      <c r="AY15" s="442"/>
    </row>
    <row r="16" spans="1:51">
      <c r="A16" s="3" t="s">
        <v>14</v>
      </c>
      <c r="B16" s="339">
        <v>153224</v>
      </c>
      <c r="C16" s="339">
        <v>7.2</v>
      </c>
      <c r="D16" s="339">
        <v>37</v>
      </c>
      <c r="E16" s="339">
        <v>0</v>
      </c>
      <c r="F16" s="3" t="s">
        <v>14</v>
      </c>
      <c r="G16" s="339">
        <v>151718</v>
      </c>
      <c r="H16" s="339">
        <v>7.2</v>
      </c>
      <c r="I16" s="339">
        <v>-1506</v>
      </c>
      <c r="J16" s="339">
        <v>-1</v>
      </c>
      <c r="K16" s="3" t="s">
        <v>14</v>
      </c>
      <c r="L16" s="339">
        <v>153009</v>
      </c>
      <c r="M16" s="339">
        <v>7.3</v>
      </c>
      <c r="N16" s="339">
        <v>1291</v>
      </c>
      <c r="O16" s="339">
        <v>0.9</v>
      </c>
      <c r="P16" s="3" t="s">
        <v>14</v>
      </c>
      <c r="Q16" s="339">
        <v>152843</v>
      </c>
      <c r="R16" s="339">
        <v>7.3</v>
      </c>
      <c r="S16" s="339">
        <v>-166</v>
      </c>
      <c r="T16" s="339">
        <v>-0.1</v>
      </c>
      <c r="U16" s="3" t="s">
        <v>14</v>
      </c>
      <c r="V16" s="339">
        <v>153111</v>
      </c>
      <c r="W16" s="339">
        <v>7.3</v>
      </c>
      <c r="X16" s="339">
        <v>268</v>
      </c>
      <c r="Y16" s="339">
        <v>0.2</v>
      </c>
      <c r="Z16" s="3" t="s">
        <v>14</v>
      </c>
      <c r="AA16" s="339">
        <v>153655</v>
      </c>
      <c r="AB16" s="339">
        <v>7.3</v>
      </c>
      <c r="AC16" s="339">
        <v>544</v>
      </c>
      <c r="AD16" s="339">
        <v>0.4</v>
      </c>
      <c r="AE16" s="3" t="s">
        <v>14</v>
      </c>
      <c r="AF16" s="339">
        <v>155549</v>
      </c>
      <c r="AG16" s="339">
        <v>7.3</v>
      </c>
      <c r="AH16" s="339">
        <v>1894</v>
      </c>
      <c r="AI16" s="339">
        <v>1.2</v>
      </c>
      <c r="AJ16" s="3" t="s">
        <v>14</v>
      </c>
      <c r="AK16" s="6">
        <v>157503</v>
      </c>
      <c r="AL16" s="8">
        <v>7.3</v>
      </c>
      <c r="AM16" s="6">
        <v>1954</v>
      </c>
      <c r="AN16" s="8">
        <v>1.3</v>
      </c>
      <c r="AO16" s="3" t="s">
        <v>14</v>
      </c>
      <c r="AP16" s="6">
        <v>158911</v>
      </c>
      <c r="AQ16" s="8">
        <v>7.3</v>
      </c>
      <c r="AR16" s="6">
        <v>1408</v>
      </c>
      <c r="AS16" s="8">
        <v>0.9</v>
      </c>
      <c r="AT16" s="3" t="s">
        <v>14</v>
      </c>
      <c r="AU16" s="6">
        <v>158010</v>
      </c>
      <c r="AV16" s="8">
        <v>7.3</v>
      </c>
      <c r="AW16" s="6">
        <v>-901</v>
      </c>
      <c r="AX16" s="8">
        <v>-0.6</v>
      </c>
      <c r="AY16" s="442"/>
    </row>
    <row r="17" spans="1:51">
      <c r="A17" s="3" t="s">
        <v>15</v>
      </c>
      <c r="B17" s="339">
        <v>8806</v>
      </c>
      <c r="C17" s="339">
        <v>0.4</v>
      </c>
      <c r="D17" s="339">
        <v>151</v>
      </c>
      <c r="E17" s="339">
        <v>1.7</v>
      </c>
      <c r="F17" s="3" t="s">
        <v>15</v>
      </c>
      <c r="G17" s="339">
        <v>8944</v>
      </c>
      <c r="H17" s="339">
        <v>0.4</v>
      </c>
      <c r="I17" s="339">
        <v>138</v>
      </c>
      <c r="J17" s="339">
        <v>1.6</v>
      </c>
      <c r="K17" s="3" t="s">
        <v>15</v>
      </c>
      <c r="L17" s="339">
        <v>8745</v>
      </c>
      <c r="M17" s="339">
        <v>0.4</v>
      </c>
      <c r="N17" s="339">
        <v>-199</v>
      </c>
      <c r="O17" s="339">
        <v>-2.2000000000000002</v>
      </c>
      <c r="P17" s="3" t="s">
        <v>15</v>
      </c>
      <c r="Q17" s="339">
        <v>8752</v>
      </c>
      <c r="R17" s="339">
        <v>0.4</v>
      </c>
      <c r="S17" s="339">
        <v>7</v>
      </c>
      <c r="T17" s="339">
        <v>0.1</v>
      </c>
      <c r="U17" s="3" t="s">
        <v>15</v>
      </c>
      <c r="V17" s="339">
        <v>8772</v>
      </c>
      <c r="W17" s="339">
        <v>0.4</v>
      </c>
      <c r="X17" s="339">
        <v>20</v>
      </c>
      <c r="Y17" s="339">
        <v>0.2</v>
      </c>
      <c r="Z17" s="3" t="s">
        <v>15</v>
      </c>
      <c r="AA17" s="339">
        <v>8854</v>
      </c>
      <c r="AB17" s="339">
        <v>0.4</v>
      </c>
      <c r="AC17" s="339">
        <v>82</v>
      </c>
      <c r="AD17" s="339">
        <v>0.9</v>
      </c>
      <c r="AE17" s="3" t="s">
        <v>15</v>
      </c>
      <c r="AF17" s="339">
        <v>8956</v>
      </c>
      <c r="AG17" s="339">
        <v>0.4</v>
      </c>
      <c r="AH17" s="339">
        <v>102</v>
      </c>
      <c r="AI17" s="339">
        <v>1.1000000000000001</v>
      </c>
      <c r="AJ17" s="3" t="s">
        <v>15</v>
      </c>
      <c r="AK17" s="6">
        <v>9061</v>
      </c>
      <c r="AL17" s="8">
        <v>0.4</v>
      </c>
      <c r="AM17" s="8">
        <v>105</v>
      </c>
      <c r="AN17" s="8">
        <v>1.2</v>
      </c>
      <c r="AO17" s="3" t="s">
        <v>15</v>
      </c>
      <c r="AP17" s="6">
        <v>9059</v>
      </c>
      <c r="AQ17" s="8">
        <v>0.4</v>
      </c>
      <c r="AR17" s="8">
        <v>-2</v>
      </c>
      <c r="AS17" s="8">
        <v>0</v>
      </c>
      <c r="AT17" s="3" t="s">
        <v>15</v>
      </c>
      <c r="AU17" s="6">
        <v>9114</v>
      </c>
      <c r="AV17" s="8">
        <v>0.4</v>
      </c>
      <c r="AW17" s="8">
        <v>55</v>
      </c>
      <c r="AX17" s="8">
        <v>0.6</v>
      </c>
      <c r="AY17" s="442"/>
    </row>
    <row r="18" spans="1:51">
      <c r="A18" s="3" t="s">
        <v>16</v>
      </c>
      <c r="B18" s="339">
        <v>41726</v>
      </c>
      <c r="C18" s="339">
        <v>2</v>
      </c>
      <c r="D18" s="339">
        <v>20</v>
      </c>
      <c r="E18" s="339">
        <v>0</v>
      </c>
      <c r="F18" s="3" t="s">
        <v>16</v>
      </c>
      <c r="G18" s="339">
        <v>41255</v>
      </c>
      <c r="H18" s="339">
        <v>1.9</v>
      </c>
      <c r="I18" s="339">
        <v>-471</v>
      </c>
      <c r="J18" s="339">
        <v>-1.1000000000000001</v>
      </c>
      <c r="K18" s="3" t="s">
        <v>16</v>
      </c>
      <c r="L18" s="339">
        <v>41179</v>
      </c>
      <c r="M18" s="339">
        <v>2</v>
      </c>
      <c r="N18" s="339">
        <v>-76</v>
      </c>
      <c r="O18" s="339">
        <v>-0.2</v>
      </c>
      <c r="P18" s="3" t="s">
        <v>16</v>
      </c>
      <c r="Q18" s="339">
        <v>41317</v>
      </c>
      <c r="R18" s="339">
        <v>2</v>
      </c>
      <c r="S18" s="339">
        <v>138</v>
      </c>
      <c r="T18" s="339">
        <v>0.3</v>
      </c>
      <c r="U18" s="3" t="s">
        <v>16</v>
      </c>
      <c r="V18" s="339">
        <v>41294</v>
      </c>
      <c r="W18" s="339">
        <v>2</v>
      </c>
      <c r="X18" s="339">
        <v>-23</v>
      </c>
      <c r="Y18" s="339">
        <v>-0.1</v>
      </c>
      <c r="Z18" s="3" t="s">
        <v>16</v>
      </c>
      <c r="AA18" s="339">
        <v>41500</v>
      </c>
      <c r="AB18" s="339">
        <v>2</v>
      </c>
      <c r="AC18" s="339">
        <v>206</v>
      </c>
      <c r="AD18" s="339">
        <v>0.5</v>
      </c>
      <c r="AE18" s="3" t="s">
        <v>16</v>
      </c>
      <c r="AF18" s="339">
        <v>41833</v>
      </c>
      <c r="AG18" s="339">
        <v>2</v>
      </c>
      <c r="AH18" s="339">
        <v>333</v>
      </c>
      <c r="AI18" s="339">
        <v>0.8</v>
      </c>
      <c r="AJ18" s="3" t="s">
        <v>16</v>
      </c>
      <c r="AK18" s="6">
        <v>42029</v>
      </c>
      <c r="AL18" s="8">
        <v>2</v>
      </c>
      <c r="AM18" s="8">
        <v>196</v>
      </c>
      <c r="AN18" s="8">
        <v>0.5</v>
      </c>
      <c r="AO18" s="3" t="s">
        <v>16</v>
      </c>
      <c r="AP18" s="6">
        <v>42187</v>
      </c>
      <c r="AQ18" s="8">
        <v>1.9</v>
      </c>
      <c r="AR18" s="8">
        <v>158</v>
      </c>
      <c r="AS18" s="8">
        <v>0.4</v>
      </c>
      <c r="AT18" s="3" t="s">
        <v>16</v>
      </c>
      <c r="AU18" s="6">
        <v>42219</v>
      </c>
      <c r="AV18" s="8">
        <v>1.9</v>
      </c>
      <c r="AW18" s="8">
        <v>32</v>
      </c>
      <c r="AX18" s="8">
        <v>0.1</v>
      </c>
      <c r="AY18" s="442"/>
    </row>
    <row r="19" spans="1:51">
      <c r="A19" s="3" t="s">
        <v>17</v>
      </c>
      <c r="B19" s="339">
        <v>32665</v>
      </c>
      <c r="C19" s="339">
        <v>1.5</v>
      </c>
      <c r="D19" s="339">
        <v>-152</v>
      </c>
      <c r="E19" s="339">
        <v>-0.5</v>
      </c>
      <c r="F19" s="3" t="s">
        <v>17</v>
      </c>
      <c r="G19" s="339">
        <v>28929</v>
      </c>
      <c r="H19" s="339">
        <v>1.4</v>
      </c>
      <c r="I19" s="339">
        <v>-3736</v>
      </c>
      <c r="J19" s="339">
        <v>-11.4</v>
      </c>
      <c r="K19" s="3" t="s">
        <v>17</v>
      </c>
      <c r="L19" s="339">
        <v>29435</v>
      </c>
      <c r="M19" s="339">
        <v>1.4</v>
      </c>
      <c r="N19" s="339">
        <v>506</v>
      </c>
      <c r="O19" s="339">
        <v>1.7</v>
      </c>
      <c r="P19" s="3" t="s">
        <v>17</v>
      </c>
      <c r="Q19" s="339">
        <v>29412</v>
      </c>
      <c r="R19" s="339">
        <v>1.4</v>
      </c>
      <c r="S19" s="339">
        <v>-23</v>
      </c>
      <c r="T19" s="339">
        <v>-0.1</v>
      </c>
      <c r="U19" s="3" t="s">
        <v>17</v>
      </c>
      <c r="V19" s="339">
        <v>29497</v>
      </c>
      <c r="W19" s="339">
        <v>1.4</v>
      </c>
      <c r="X19" s="339">
        <v>85</v>
      </c>
      <c r="Y19" s="339">
        <v>0.3</v>
      </c>
      <c r="Z19" s="3" t="s">
        <v>17</v>
      </c>
      <c r="AA19" s="339">
        <v>30036</v>
      </c>
      <c r="AB19" s="339">
        <v>1.4</v>
      </c>
      <c r="AC19" s="339">
        <v>539</v>
      </c>
      <c r="AD19" s="339">
        <v>1.8</v>
      </c>
      <c r="AE19" s="3" t="s">
        <v>17</v>
      </c>
      <c r="AF19" s="339">
        <v>30483</v>
      </c>
      <c r="AG19" s="339">
        <v>1.4</v>
      </c>
      <c r="AH19" s="339">
        <v>447</v>
      </c>
      <c r="AI19" s="339">
        <v>1.5</v>
      </c>
      <c r="AJ19" s="3" t="s">
        <v>17</v>
      </c>
      <c r="AK19" s="6">
        <v>30468</v>
      </c>
      <c r="AL19" s="8">
        <v>1.4</v>
      </c>
      <c r="AM19" s="8">
        <v>-15</v>
      </c>
      <c r="AN19" s="8">
        <v>0</v>
      </c>
      <c r="AO19" s="3" t="s">
        <v>17</v>
      </c>
      <c r="AP19" s="6">
        <v>30492</v>
      </c>
      <c r="AQ19" s="8">
        <v>1.4</v>
      </c>
      <c r="AR19" s="8">
        <v>24</v>
      </c>
      <c r="AS19" s="8">
        <v>0.1</v>
      </c>
      <c r="AT19" s="3" t="s">
        <v>17</v>
      </c>
      <c r="AU19" s="6">
        <v>30179</v>
      </c>
      <c r="AV19" s="8">
        <v>1.4</v>
      </c>
      <c r="AW19" s="8">
        <v>-313</v>
      </c>
      <c r="AX19" s="8">
        <v>-1</v>
      </c>
      <c r="AY19" s="442"/>
    </row>
    <row r="20" spans="1:51">
      <c r="A20" s="3" t="s">
        <v>18</v>
      </c>
      <c r="B20" s="339">
        <v>38028</v>
      </c>
      <c r="C20" s="339">
        <v>1.8</v>
      </c>
      <c r="D20" s="339">
        <v>13</v>
      </c>
      <c r="E20" s="339">
        <v>0</v>
      </c>
      <c r="F20" s="3" t="s">
        <v>18</v>
      </c>
      <c r="G20" s="339">
        <v>37970</v>
      </c>
      <c r="H20" s="339">
        <v>1.8</v>
      </c>
      <c r="I20" s="339">
        <v>-58</v>
      </c>
      <c r="J20" s="339">
        <v>-0.2</v>
      </c>
      <c r="K20" s="3" t="s">
        <v>18</v>
      </c>
      <c r="L20" s="339">
        <v>36860</v>
      </c>
      <c r="M20" s="339">
        <v>1.8</v>
      </c>
      <c r="N20" s="339">
        <v>-1110</v>
      </c>
      <c r="O20" s="339">
        <v>-2.9</v>
      </c>
      <c r="P20" s="3" t="s">
        <v>18</v>
      </c>
      <c r="Q20" s="339">
        <v>36276</v>
      </c>
      <c r="R20" s="339">
        <v>1.7</v>
      </c>
      <c r="S20" s="339">
        <v>-584</v>
      </c>
      <c r="T20" s="339">
        <v>-1.6</v>
      </c>
      <c r="U20" s="3" t="s">
        <v>18</v>
      </c>
      <c r="V20" s="339">
        <v>36149</v>
      </c>
      <c r="W20" s="339">
        <v>1.7</v>
      </c>
      <c r="X20" s="339">
        <v>-127</v>
      </c>
      <c r="Y20" s="339">
        <v>-0.4</v>
      </c>
      <c r="Z20" s="3" t="s">
        <v>18</v>
      </c>
      <c r="AA20" s="339">
        <v>36218</v>
      </c>
      <c r="AB20" s="339">
        <v>1.7</v>
      </c>
      <c r="AC20" s="339">
        <v>69</v>
      </c>
      <c r="AD20" s="339">
        <v>0.2</v>
      </c>
      <c r="AE20" s="3" t="s">
        <v>18</v>
      </c>
      <c r="AF20" s="339">
        <v>36405</v>
      </c>
      <c r="AG20" s="339">
        <v>1.7</v>
      </c>
      <c r="AH20" s="339">
        <v>187</v>
      </c>
      <c r="AI20" s="339">
        <v>0.5</v>
      </c>
      <c r="AJ20" s="3" t="s">
        <v>18</v>
      </c>
      <c r="AK20" s="6">
        <v>36402</v>
      </c>
      <c r="AL20" s="8">
        <v>1.7</v>
      </c>
      <c r="AM20" s="8">
        <v>-3</v>
      </c>
      <c r="AN20" s="8">
        <v>0</v>
      </c>
      <c r="AO20" s="3" t="s">
        <v>18</v>
      </c>
      <c r="AP20" s="6">
        <v>36727</v>
      </c>
      <c r="AQ20" s="8">
        <v>1.7</v>
      </c>
      <c r="AR20" s="8">
        <v>325</v>
      </c>
      <c r="AS20" s="8">
        <v>0.9</v>
      </c>
      <c r="AT20" s="3" t="s">
        <v>18</v>
      </c>
      <c r="AU20" s="6">
        <v>36824</v>
      </c>
      <c r="AV20" s="8">
        <v>1.7</v>
      </c>
      <c r="AW20" s="8">
        <v>97</v>
      </c>
      <c r="AX20" s="8">
        <v>0.3</v>
      </c>
      <c r="AY20" s="442"/>
    </row>
    <row r="21" spans="1:51">
      <c r="A21" s="3" t="s">
        <v>19</v>
      </c>
      <c r="B21" s="339">
        <v>17330</v>
      </c>
      <c r="C21" s="339">
        <v>0.8</v>
      </c>
      <c r="D21" s="339">
        <v>-53</v>
      </c>
      <c r="E21" s="339">
        <v>-0.3</v>
      </c>
      <c r="F21" s="3" t="s">
        <v>19</v>
      </c>
      <c r="G21" s="339">
        <v>17465</v>
      </c>
      <c r="H21" s="339">
        <v>0.8</v>
      </c>
      <c r="I21" s="339">
        <v>135</v>
      </c>
      <c r="J21" s="339">
        <v>0.8</v>
      </c>
      <c r="K21" s="3" t="s">
        <v>19</v>
      </c>
      <c r="L21" s="339">
        <v>17329</v>
      </c>
      <c r="M21" s="339">
        <v>0.8</v>
      </c>
      <c r="N21" s="339">
        <v>-136</v>
      </c>
      <c r="O21" s="339">
        <v>-0.8</v>
      </c>
      <c r="P21" s="3" t="s">
        <v>19</v>
      </c>
      <c r="Q21" s="339">
        <v>17277</v>
      </c>
      <c r="R21" s="339">
        <v>0.8</v>
      </c>
      <c r="S21" s="339">
        <v>-52</v>
      </c>
      <c r="T21" s="339">
        <v>-0.3</v>
      </c>
      <c r="U21" s="3" t="s">
        <v>19</v>
      </c>
      <c r="V21" s="339">
        <v>17191</v>
      </c>
      <c r="W21" s="339">
        <v>0.8</v>
      </c>
      <c r="X21" s="339">
        <v>-86</v>
      </c>
      <c r="Y21" s="339">
        <v>-0.5</v>
      </c>
      <c r="Z21" s="3" t="s">
        <v>19</v>
      </c>
      <c r="AA21" s="339">
        <v>17312</v>
      </c>
      <c r="AB21" s="339">
        <v>0.8</v>
      </c>
      <c r="AC21" s="339">
        <v>121</v>
      </c>
      <c r="AD21" s="339">
        <v>0.7</v>
      </c>
      <c r="AE21" s="3" t="s">
        <v>19</v>
      </c>
      <c r="AF21" s="339">
        <v>17352</v>
      </c>
      <c r="AG21" s="339">
        <v>0.8</v>
      </c>
      <c r="AH21" s="339">
        <v>40</v>
      </c>
      <c r="AI21" s="339">
        <v>0.2</v>
      </c>
      <c r="AJ21" s="3" t="s">
        <v>19</v>
      </c>
      <c r="AK21" s="6">
        <v>17370</v>
      </c>
      <c r="AL21" s="8">
        <v>0.8</v>
      </c>
      <c r="AM21" s="8">
        <v>18</v>
      </c>
      <c r="AN21" s="8">
        <v>0.1</v>
      </c>
      <c r="AO21" s="3" t="s">
        <v>19</v>
      </c>
      <c r="AP21" s="6">
        <v>17496</v>
      </c>
      <c r="AQ21" s="8">
        <v>0.8</v>
      </c>
      <c r="AR21" s="8">
        <v>126</v>
      </c>
      <c r="AS21" s="8">
        <v>0.7</v>
      </c>
      <c r="AT21" s="3" t="s">
        <v>19</v>
      </c>
      <c r="AU21" s="6">
        <v>17590</v>
      </c>
      <c r="AV21" s="8">
        <v>0.8</v>
      </c>
      <c r="AW21" s="8">
        <v>94</v>
      </c>
      <c r="AX21" s="8">
        <v>0.5</v>
      </c>
      <c r="AY21" s="442"/>
    </row>
    <row r="22" spans="1:51">
      <c r="A22" s="3" t="s">
        <v>20</v>
      </c>
      <c r="B22" s="339">
        <v>5103</v>
      </c>
      <c r="C22" s="339">
        <v>0.2</v>
      </c>
      <c r="D22" s="339">
        <v>10</v>
      </c>
      <c r="E22" s="339">
        <v>0.2</v>
      </c>
      <c r="F22" s="3" t="s">
        <v>20</v>
      </c>
      <c r="G22" s="339">
        <v>5110</v>
      </c>
      <c r="H22" s="339">
        <v>0.2</v>
      </c>
      <c r="I22" s="339">
        <v>7</v>
      </c>
      <c r="J22" s="339">
        <v>0.1</v>
      </c>
      <c r="K22" s="3" t="s">
        <v>20</v>
      </c>
      <c r="L22" s="339">
        <v>5053</v>
      </c>
      <c r="M22" s="339">
        <v>0.2</v>
      </c>
      <c r="N22" s="339">
        <v>-57</v>
      </c>
      <c r="O22" s="339">
        <v>-1.1000000000000001</v>
      </c>
      <c r="P22" s="3" t="s">
        <v>20</v>
      </c>
      <c r="Q22" s="339">
        <v>4958</v>
      </c>
      <c r="R22" s="339">
        <v>0.2</v>
      </c>
      <c r="S22" s="339">
        <v>-95</v>
      </c>
      <c r="T22" s="339">
        <v>-1.9</v>
      </c>
      <c r="U22" s="3" t="s">
        <v>20</v>
      </c>
      <c r="V22" s="339">
        <v>4910</v>
      </c>
      <c r="W22" s="339">
        <v>0.2</v>
      </c>
      <c r="X22" s="339">
        <v>-48</v>
      </c>
      <c r="Y22" s="339">
        <v>-1</v>
      </c>
      <c r="Z22" s="3" t="s">
        <v>20</v>
      </c>
      <c r="AA22" s="339">
        <v>4828</v>
      </c>
      <c r="AB22" s="339">
        <v>0.2</v>
      </c>
      <c r="AC22" s="339">
        <v>-82</v>
      </c>
      <c r="AD22" s="339">
        <v>-1.7</v>
      </c>
      <c r="AE22" s="3" t="s">
        <v>20</v>
      </c>
      <c r="AF22" s="339">
        <v>4799</v>
      </c>
      <c r="AG22" s="339">
        <v>0.2</v>
      </c>
      <c r="AH22" s="339">
        <v>-29</v>
      </c>
      <c r="AI22" s="339">
        <v>-0.6</v>
      </c>
      <c r="AJ22" s="3" t="s">
        <v>20</v>
      </c>
      <c r="AK22" s="6">
        <v>4828</v>
      </c>
      <c r="AL22" s="8">
        <v>0.2</v>
      </c>
      <c r="AM22" s="8">
        <v>29</v>
      </c>
      <c r="AN22" s="8">
        <v>0.6</v>
      </c>
      <c r="AO22" s="3" t="s">
        <v>20</v>
      </c>
      <c r="AP22" s="6">
        <v>4873</v>
      </c>
      <c r="AQ22" s="8">
        <v>0.2</v>
      </c>
      <c r="AR22" s="8">
        <v>45</v>
      </c>
      <c r="AS22" s="8">
        <v>0.9</v>
      </c>
      <c r="AT22" s="3" t="s">
        <v>20</v>
      </c>
      <c r="AU22" s="6">
        <v>4854</v>
      </c>
      <c r="AV22" s="8">
        <v>0.2</v>
      </c>
      <c r="AW22" s="8">
        <v>-19</v>
      </c>
      <c r="AX22" s="8">
        <v>-0.4</v>
      </c>
    </row>
    <row r="23" spans="1:51">
      <c r="A23" s="3" t="s">
        <v>21</v>
      </c>
      <c r="B23" s="339">
        <v>17555</v>
      </c>
      <c r="C23" s="339">
        <v>0.8</v>
      </c>
      <c r="D23" s="339">
        <v>425</v>
      </c>
      <c r="E23" s="339">
        <v>2.5</v>
      </c>
      <c r="F23" s="3" t="s">
        <v>21</v>
      </c>
      <c r="G23" s="339">
        <v>16099</v>
      </c>
      <c r="H23" s="339">
        <v>0.8</v>
      </c>
      <c r="I23" s="339">
        <v>-1456</v>
      </c>
      <c r="J23" s="339">
        <v>-8.3000000000000007</v>
      </c>
      <c r="K23" s="3" t="s">
        <v>21</v>
      </c>
      <c r="L23" s="339">
        <v>16221</v>
      </c>
      <c r="M23" s="339">
        <v>0.8</v>
      </c>
      <c r="N23" s="339">
        <v>122</v>
      </c>
      <c r="O23" s="339">
        <v>0.8</v>
      </c>
      <c r="P23" s="3" t="s">
        <v>21</v>
      </c>
      <c r="Q23" s="339">
        <v>17090</v>
      </c>
      <c r="R23" s="339">
        <v>0.8</v>
      </c>
      <c r="S23" s="339">
        <v>869</v>
      </c>
      <c r="T23" s="339">
        <v>5.4</v>
      </c>
      <c r="U23" s="3" t="s">
        <v>21</v>
      </c>
      <c r="V23" s="339">
        <v>17870</v>
      </c>
      <c r="W23" s="339">
        <v>0.9</v>
      </c>
      <c r="X23" s="339">
        <v>780</v>
      </c>
      <c r="Y23" s="339">
        <v>4.5999999999999996</v>
      </c>
      <c r="Z23" s="3" t="s">
        <v>21</v>
      </c>
      <c r="AA23" s="339">
        <v>18887</v>
      </c>
      <c r="AB23" s="339">
        <v>0.9</v>
      </c>
      <c r="AC23" s="339">
        <v>1017</v>
      </c>
      <c r="AD23" s="339">
        <v>5.4</v>
      </c>
      <c r="AE23" s="3" t="s">
        <v>21</v>
      </c>
      <c r="AF23" s="339">
        <v>19672</v>
      </c>
      <c r="AG23" s="339">
        <v>0.9</v>
      </c>
      <c r="AH23" s="339">
        <v>785</v>
      </c>
      <c r="AI23" s="339">
        <v>4</v>
      </c>
      <c r="AJ23" s="3" t="s">
        <v>21</v>
      </c>
      <c r="AK23" s="6">
        <v>20886</v>
      </c>
      <c r="AL23" s="8">
        <v>1</v>
      </c>
      <c r="AM23" s="8">
        <v>1214</v>
      </c>
      <c r="AN23" s="8">
        <v>6.2</v>
      </c>
      <c r="AO23" s="3" t="s">
        <v>21</v>
      </c>
      <c r="AP23" s="6">
        <v>21621</v>
      </c>
      <c r="AQ23" s="8">
        <v>1</v>
      </c>
      <c r="AR23" s="6">
        <v>735</v>
      </c>
      <c r="AS23" s="8">
        <v>3.5</v>
      </c>
      <c r="AT23" s="3" t="s">
        <v>21</v>
      </c>
      <c r="AU23" s="6">
        <v>21872</v>
      </c>
      <c r="AV23" s="8">
        <v>1</v>
      </c>
      <c r="AW23" s="6">
        <v>251</v>
      </c>
      <c r="AX23" s="8">
        <v>1.2</v>
      </c>
    </row>
    <row r="24" spans="1:51">
      <c r="A24" s="3" t="s">
        <v>22</v>
      </c>
      <c r="B24" s="339">
        <v>206965</v>
      </c>
      <c r="C24" s="339">
        <v>9.8000000000000007</v>
      </c>
      <c r="D24" s="339">
        <v>-15306</v>
      </c>
      <c r="E24" s="339">
        <v>-6.9</v>
      </c>
      <c r="F24" s="3" t="s">
        <v>22</v>
      </c>
      <c r="G24" s="339">
        <v>206593</v>
      </c>
      <c r="H24" s="339">
        <v>9.8000000000000007</v>
      </c>
      <c r="I24" s="339">
        <v>-372</v>
      </c>
      <c r="J24" s="339">
        <v>-0.2</v>
      </c>
      <c r="K24" s="3" t="s">
        <v>22</v>
      </c>
      <c r="L24" s="339">
        <v>205279</v>
      </c>
      <c r="M24" s="339">
        <v>9.8000000000000007</v>
      </c>
      <c r="N24" s="339">
        <v>-1314</v>
      </c>
      <c r="O24" s="339">
        <v>-0.6</v>
      </c>
      <c r="P24" s="3" t="s">
        <v>22</v>
      </c>
      <c r="Q24" s="339">
        <v>203811</v>
      </c>
      <c r="R24" s="339">
        <v>9.6999999999999993</v>
      </c>
      <c r="S24" s="339">
        <v>-1468</v>
      </c>
      <c r="T24" s="339">
        <v>-0.7</v>
      </c>
      <c r="U24" s="3" t="s">
        <v>22</v>
      </c>
      <c r="V24" s="339">
        <v>203585</v>
      </c>
      <c r="W24" s="339">
        <v>9.6999999999999993</v>
      </c>
      <c r="X24" s="339">
        <v>-226</v>
      </c>
      <c r="Y24" s="339">
        <v>-0.1</v>
      </c>
      <c r="Z24" s="3" t="s">
        <v>22</v>
      </c>
      <c r="AA24" s="339">
        <v>203692</v>
      </c>
      <c r="AB24" s="339">
        <v>9.6999999999999993</v>
      </c>
      <c r="AC24" s="339">
        <v>107</v>
      </c>
      <c r="AD24" s="339">
        <v>0.1</v>
      </c>
      <c r="AE24" s="3" t="s">
        <v>22</v>
      </c>
      <c r="AF24" s="339">
        <v>204856</v>
      </c>
      <c r="AG24" s="339">
        <v>9.6</v>
      </c>
      <c r="AH24" s="339">
        <v>1164</v>
      </c>
      <c r="AI24" s="339">
        <v>0.6</v>
      </c>
      <c r="AJ24" s="3" t="s">
        <v>22</v>
      </c>
      <c r="AK24" s="6">
        <v>207312</v>
      </c>
      <c r="AL24" s="8">
        <v>9.6</v>
      </c>
      <c r="AM24" s="6">
        <v>2456</v>
      </c>
      <c r="AN24" s="8">
        <v>1.2</v>
      </c>
      <c r="AO24" s="3" t="s">
        <v>22</v>
      </c>
      <c r="AP24" s="6">
        <v>209194</v>
      </c>
      <c r="AQ24" s="8">
        <v>9.6</v>
      </c>
      <c r="AR24" s="6">
        <v>1882</v>
      </c>
      <c r="AS24" s="8">
        <v>0.9</v>
      </c>
      <c r="AT24" s="3" t="s">
        <v>22</v>
      </c>
      <c r="AU24" s="6">
        <v>208563</v>
      </c>
      <c r="AV24" s="8">
        <v>9.6</v>
      </c>
      <c r="AW24" s="6">
        <v>-631</v>
      </c>
      <c r="AX24" s="8">
        <v>-0.3</v>
      </c>
    </row>
    <row r="25" spans="1:51">
      <c r="A25" s="3" t="s">
        <v>23</v>
      </c>
      <c r="B25" s="339">
        <v>14374</v>
      </c>
      <c r="C25" s="339">
        <v>0.7</v>
      </c>
      <c r="D25" s="339">
        <v>41</v>
      </c>
      <c r="E25" s="339">
        <v>0.3</v>
      </c>
      <c r="F25" s="3" t="s">
        <v>23</v>
      </c>
      <c r="G25" s="339">
        <v>14545</v>
      </c>
      <c r="H25" s="339">
        <v>0.7</v>
      </c>
      <c r="I25" s="339">
        <v>171</v>
      </c>
      <c r="J25" s="339">
        <v>1.2</v>
      </c>
      <c r="K25" s="3" t="s">
        <v>23</v>
      </c>
      <c r="L25" s="339">
        <v>14296</v>
      </c>
      <c r="M25" s="339">
        <v>0.7</v>
      </c>
      <c r="N25" s="339">
        <v>-249</v>
      </c>
      <c r="O25" s="339">
        <v>-1.7</v>
      </c>
      <c r="P25" s="3" t="s">
        <v>23</v>
      </c>
      <c r="Q25" s="339">
        <v>14246</v>
      </c>
      <c r="R25" s="339">
        <v>0.7</v>
      </c>
      <c r="S25" s="339">
        <v>-50</v>
      </c>
      <c r="T25" s="339">
        <v>-0.3</v>
      </c>
      <c r="U25" s="3" t="s">
        <v>23</v>
      </c>
      <c r="V25" s="339">
        <v>14125</v>
      </c>
      <c r="W25" s="339">
        <v>0.7</v>
      </c>
      <c r="X25" s="339">
        <v>-121</v>
      </c>
      <c r="Y25" s="339">
        <v>-0.8</v>
      </c>
      <c r="Z25" s="3" t="s">
        <v>23</v>
      </c>
      <c r="AA25" s="339">
        <v>14189</v>
      </c>
      <c r="AB25" s="339">
        <v>0.7</v>
      </c>
      <c r="AC25" s="339">
        <v>64</v>
      </c>
      <c r="AD25" s="339">
        <v>0.5</v>
      </c>
      <c r="AE25" s="3" t="s">
        <v>23</v>
      </c>
      <c r="AF25" s="339">
        <v>14445</v>
      </c>
      <c r="AG25" s="339">
        <v>0.7</v>
      </c>
      <c r="AH25" s="339">
        <v>256</v>
      </c>
      <c r="AI25" s="339">
        <v>1.8</v>
      </c>
      <c r="AJ25" s="3" t="s">
        <v>23</v>
      </c>
      <c r="AK25" s="6">
        <v>14679</v>
      </c>
      <c r="AL25" s="8">
        <v>0.7</v>
      </c>
      <c r="AM25" s="8">
        <v>234</v>
      </c>
      <c r="AN25" s="8">
        <v>1.6</v>
      </c>
      <c r="AO25" s="3" t="s">
        <v>23</v>
      </c>
      <c r="AP25" s="6">
        <v>14953</v>
      </c>
      <c r="AQ25" s="8">
        <v>0.7</v>
      </c>
      <c r="AR25" s="8">
        <v>274</v>
      </c>
      <c r="AS25" s="8">
        <v>1.9</v>
      </c>
      <c r="AT25" s="3" t="s">
        <v>23</v>
      </c>
      <c r="AU25" s="6">
        <v>14987</v>
      </c>
      <c r="AV25" s="8">
        <v>0.7</v>
      </c>
      <c r="AW25" s="8">
        <v>34</v>
      </c>
      <c r="AX25" s="8">
        <v>0.2</v>
      </c>
    </row>
    <row r="26" spans="1:51">
      <c r="A26" s="3" t="s">
        <v>24</v>
      </c>
      <c r="B26" s="339">
        <v>12392</v>
      </c>
      <c r="C26" s="339">
        <v>0.6</v>
      </c>
      <c r="D26" s="339">
        <v>118</v>
      </c>
      <c r="E26" s="339">
        <v>1</v>
      </c>
      <c r="F26" s="3" t="s">
        <v>24</v>
      </c>
      <c r="G26" s="339">
        <v>12634</v>
      </c>
      <c r="H26" s="339">
        <v>0.6</v>
      </c>
      <c r="I26" s="339">
        <v>242</v>
      </c>
      <c r="J26" s="339">
        <v>2</v>
      </c>
      <c r="K26" s="3" t="s">
        <v>24</v>
      </c>
      <c r="L26" s="339">
        <v>10468</v>
      </c>
      <c r="M26" s="339">
        <v>0.5</v>
      </c>
      <c r="N26" s="339">
        <v>-2166</v>
      </c>
      <c r="O26" s="339">
        <v>-17.100000000000001</v>
      </c>
      <c r="P26" s="3" t="s">
        <v>24</v>
      </c>
      <c r="Q26" s="339">
        <v>10690</v>
      </c>
      <c r="R26" s="339">
        <v>0.5</v>
      </c>
      <c r="S26" s="339">
        <v>222</v>
      </c>
      <c r="T26" s="339">
        <v>2.1</v>
      </c>
      <c r="U26" s="3" t="s">
        <v>24</v>
      </c>
      <c r="V26" s="339">
        <v>11338</v>
      </c>
      <c r="W26" s="339">
        <v>0.5</v>
      </c>
      <c r="X26" s="339">
        <v>648</v>
      </c>
      <c r="Y26" s="339">
        <v>6.1</v>
      </c>
      <c r="Z26" s="3" t="s">
        <v>24</v>
      </c>
      <c r="AA26" s="339">
        <v>10576</v>
      </c>
      <c r="AB26" s="339">
        <v>0.5</v>
      </c>
      <c r="AC26" s="339">
        <v>-762</v>
      </c>
      <c r="AD26" s="339">
        <v>-7.2</v>
      </c>
      <c r="AE26" s="3" t="s">
        <v>24</v>
      </c>
      <c r="AF26" s="339">
        <v>10755</v>
      </c>
      <c r="AG26" s="339">
        <v>0.5</v>
      </c>
      <c r="AH26" s="339">
        <v>179</v>
      </c>
      <c r="AI26" s="339">
        <v>1.7</v>
      </c>
      <c r="AJ26" s="3" t="s">
        <v>24</v>
      </c>
      <c r="AK26" s="6">
        <v>11111</v>
      </c>
      <c r="AL26" s="8">
        <v>0.5</v>
      </c>
      <c r="AM26" s="8">
        <v>356</v>
      </c>
      <c r="AN26" s="8">
        <v>3.3</v>
      </c>
      <c r="AO26" s="3" t="s">
        <v>24</v>
      </c>
      <c r="AP26" s="6">
        <v>11281</v>
      </c>
      <c r="AQ26" s="8">
        <v>0.5</v>
      </c>
      <c r="AR26" s="8">
        <v>170</v>
      </c>
      <c r="AS26" s="8">
        <v>1.5</v>
      </c>
      <c r="AT26" s="3" t="s">
        <v>24</v>
      </c>
      <c r="AU26" s="6">
        <v>11115</v>
      </c>
      <c r="AV26" s="8">
        <v>0.5</v>
      </c>
      <c r="AW26" s="8">
        <v>-166</v>
      </c>
      <c r="AX26" s="8">
        <v>-1.5</v>
      </c>
    </row>
    <row r="27" spans="1:51">
      <c r="A27" s="3" t="s">
        <v>25</v>
      </c>
      <c r="B27" s="339">
        <v>9037</v>
      </c>
      <c r="C27" s="339">
        <v>0.4</v>
      </c>
      <c r="D27" s="339">
        <v>-28</v>
      </c>
      <c r="E27" s="339">
        <v>-0.3</v>
      </c>
      <c r="F27" s="3" t="s">
        <v>25</v>
      </c>
      <c r="G27" s="339">
        <v>9076</v>
      </c>
      <c r="H27" s="339">
        <v>0.4</v>
      </c>
      <c r="I27" s="339">
        <v>39</v>
      </c>
      <c r="J27" s="339">
        <v>0.4</v>
      </c>
      <c r="K27" s="3" t="s">
        <v>25</v>
      </c>
      <c r="L27" s="339">
        <v>8998</v>
      </c>
      <c r="M27" s="339">
        <v>0.4</v>
      </c>
      <c r="N27" s="339">
        <v>-78</v>
      </c>
      <c r="O27" s="339">
        <v>-0.9</v>
      </c>
      <c r="P27" s="3" t="s">
        <v>25</v>
      </c>
      <c r="Q27" s="339">
        <v>8930</v>
      </c>
      <c r="R27" s="339">
        <v>0.4</v>
      </c>
      <c r="S27" s="339">
        <v>-68</v>
      </c>
      <c r="T27" s="339">
        <v>-0.8</v>
      </c>
      <c r="U27" s="3" t="s">
        <v>25</v>
      </c>
      <c r="V27" s="339">
        <v>8873</v>
      </c>
      <c r="W27" s="339">
        <v>0.4</v>
      </c>
      <c r="X27" s="339">
        <v>-57</v>
      </c>
      <c r="Y27" s="339">
        <v>-0.6</v>
      </c>
      <c r="Z27" s="3" t="s">
        <v>25</v>
      </c>
      <c r="AA27" s="339">
        <v>8873</v>
      </c>
      <c r="AB27" s="339">
        <v>0.4</v>
      </c>
      <c r="AC27" s="339">
        <v>0</v>
      </c>
      <c r="AD27" s="339">
        <v>0</v>
      </c>
      <c r="AE27" s="3" t="s">
        <v>25</v>
      </c>
      <c r="AF27" s="339">
        <v>8947</v>
      </c>
      <c r="AG27" s="339">
        <v>0.4</v>
      </c>
      <c r="AH27" s="339">
        <v>74</v>
      </c>
      <c r="AI27" s="339">
        <v>0.8</v>
      </c>
      <c r="AJ27" s="3" t="s">
        <v>25</v>
      </c>
      <c r="AK27" s="6">
        <v>8934</v>
      </c>
      <c r="AL27" s="8">
        <v>0.4</v>
      </c>
      <c r="AM27" s="8">
        <v>-13</v>
      </c>
      <c r="AN27" s="8">
        <v>-0.2</v>
      </c>
      <c r="AO27" s="3" t="s">
        <v>25</v>
      </c>
      <c r="AP27" s="6">
        <v>8940</v>
      </c>
      <c r="AQ27" s="8">
        <v>0.4</v>
      </c>
      <c r="AR27" s="8">
        <v>6</v>
      </c>
      <c r="AS27" s="8">
        <v>0.1</v>
      </c>
      <c r="AT27" s="3" t="s">
        <v>25</v>
      </c>
      <c r="AU27" s="6">
        <v>8918</v>
      </c>
      <c r="AV27" s="8">
        <v>0.4</v>
      </c>
      <c r="AW27" s="8">
        <v>-22</v>
      </c>
      <c r="AX27" s="8">
        <v>-0.2</v>
      </c>
    </row>
    <row r="28" spans="1:51">
      <c r="A28" s="3" t="s">
        <v>26</v>
      </c>
      <c r="B28" s="339">
        <v>5119</v>
      </c>
      <c r="C28" s="339">
        <v>0.2</v>
      </c>
      <c r="D28" s="339">
        <v>-138</v>
      </c>
      <c r="E28" s="339">
        <v>-2.6</v>
      </c>
      <c r="F28" s="3" t="s">
        <v>26</v>
      </c>
      <c r="G28" s="339">
        <v>5082</v>
      </c>
      <c r="H28" s="339">
        <v>0.2</v>
      </c>
      <c r="I28" s="339">
        <v>-37</v>
      </c>
      <c r="J28" s="339">
        <v>-0.7</v>
      </c>
      <c r="K28" s="3" t="s">
        <v>26</v>
      </c>
      <c r="L28" s="339">
        <v>4727</v>
      </c>
      <c r="M28" s="339">
        <v>0.2</v>
      </c>
      <c r="N28" s="339">
        <v>-355</v>
      </c>
      <c r="O28" s="339">
        <v>-7</v>
      </c>
      <c r="P28" s="3" t="s">
        <v>26</v>
      </c>
      <c r="Q28" s="339">
        <v>4805</v>
      </c>
      <c r="R28" s="339">
        <v>0.2</v>
      </c>
      <c r="S28" s="339">
        <v>78</v>
      </c>
      <c r="T28" s="339">
        <v>1.7</v>
      </c>
      <c r="U28" s="3" t="s">
        <v>26</v>
      </c>
      <c r="V28" s="339">
        <v>4786</v>
      </c>
      <c r="W28" s="339">
        <v>0.2</v>
      </c>
      <c r="X28" s="339">
        <v>-19</v>
      </c>
      <c r="Y28" s="339">
        <v>-0.4</v>
      </c>
      <c r="Z28" s="3" t="s">
        <v>26</v>
      </c>
      <c r="AA28" s="339">
        <v>4848</v>
      </c>
      <c r="AB28" s="339">
        <v>0.2</v>
      </c>
      <c r="AC28" s="339">
        <v>62</v>
      </c>
      <c r="AD28" s="339">
        <v>1.3</v>
      </c>
      <c r="AE28" s="3" t="s">
        <v>26</v>
      </c>
      <c r="AF28" s="339">
        <v>4757</v>
      </c>
      <c r="AG28" s="339">
        <v>0.2</v>
      </c>
      <c r="AH28" s="339">
        <v>-91</v>
      </c>
      <c r="AI28" s="339">
        <v>-1.9</v>
      </c>
      <c r="AJ28" s="3" t="s">
        <v>26</v>
      </c>
      <c r="AK28" s="6">
        <v>4693</v>
      </c>
      <c r="AL28" s="8">
        <v>0.2</v>
      </c>
      <c r="AM28" s="8">
        <v>-64</v>
      </c>
      <c r="AN28" s="8">
        <v>-1.4</v>
      </c>
      <c r="AO28" s="3" t="s">
        <v>26</v>
      </c>
      <c r="AP28" s="6">
        <v>4743</v>
      </c>
      <c r="AQ28" s="8">
        <v>0.2</v>
      </c>
      <c r="AR28" s="8">
        <v>50</v>
      </c>
      <c r="AS28" s="8">
        <v>1.1000000000000001</v>
      </c>
      <c r="AT28" s="3" t="s">
        <v>26</v>
      </c>
      <c r="AU28" s="6">
        <v>4692</v>
      </c>
      <c r="AV28" s="8">
        <v>0.2</v>
      </c>
      <c r="AW28" s="8">
        <v>-51</v>
      </c>
      <c r="AX28" s="8">
        <v>-1.1000000000000001</v>
      </c>
    </row>
    <row r="29" spans="1:51">
      <c r="A29" s="3" t="s">
        <v>27</v>
      </c>
      <c r="B29" s="339">
        <v>23718</v>
      </c>
      <c r="C29" s="339">
        <v>1.1000000000000001</v>
      </c>
      <c r="D29" s="339">
        <v>19</v>
      </c>
      <c r="E29" s="339">
        <v>0.1</v>
      </c>
      <c r="F29" s="3" t="s">
        <v>27</v>
      </c>
      <c r="G29" s="339">
        <v>23805</v>
      </c>
      <c r="H29" s="339">
        <v>1.1000000000000001</v>
      </c>
      <c r="I29" s="339">
        <v>87</v>
      </c>
      <c r="J29" s="339">
        <v>0.4</v>
      </c>
      <c r="K29" s="3" t="s">
        <v>27</v>
      </c>
      <c r="L29" s="339">
        <v>23929</v>
      </c>
      <c r="M29" s="339">
        <v>1.1000000000000001</v>
      </c>
      <c r="N29" s="339">
        <v>124</v>
      </c>
      <c r="O29" s="339">
        <v>0.5</v>
      </c>
      <c r="P29" s="3" t="s">
        <v>27</v>
      </c>
      <c r="Q29" s="339">
        <v>23893</v>
      </c>
      <c r="R29" s="339">
        <v>1.1000000000000001</v>
      </c>
      <c r="S29" s="339">
        <v>-36</v>
      </c>
      <c r="T29" s="339">
        <v>-0.2</v>
      </c>
      <c r="U29" s="3" t="s">
        <v>27</v>
      </c>
      <c r="V29" s="339">
        <v>23772</v>
      </c>
      <c r="W29" s="339">
        <v>1.1000000000000001</v>
      </c>
      <c r="X29" s="339">
        <v>-121</v>
      </c>
      <c r="Y29" s="339">
        <v>-0.5</v>
      </c>
      <c r="Z29" s="3" t="s">
        <v>27</v>
      </c>
      <c r="AA29" s="339">
        <v>23812</v>
      </c>
      <c r="AB29" s="339">
        <v>1.1000000000000001</v>
      </c>
      <c r="AC29" s="339">
        <v>40</v>
      </c>
      <c r="AD29" s="339">
        <v>0.2</v>
      </c>
      <c r="AE29" s="3" t="s">
        <v>27</v>
      </c>
      <c r="AF29" s="339">
        <v>23961</v>
      </c>
      <c r="AG29" s="339">
        <v>1.1000000000000001</v>
      </c>
      <c r="AH29" s="339">
        <v>149</v>
      </c>
      <c r="AI29" s="339">
        <v>0.6</v>
      </c>
      <c r="AJ29" s="3" t="s">
        <v>27</v>
      </c>
      <c r="AK29" s="6">
        <v>24134</v>
      </c>
      <c r="AL29" s="8">
        <v>1.1000000000000001</v>
      </c>
      <c r="AM29" s="8">
        <v>173</v>
      </c>
      <c r="AN29" s="8">
        <v>0.7</v>
      </c>
      <c r="AO29" s="3" t="s">
        <v>27</v>
      </c>
      <c r="AP29" s="6">
        <v>24201</v>
      </c>
      <c r="AQ29" s="8">
        <v>1.1000000000000001</v>
      </c>
      <c r="AR29" s="8">
        <v>67</v>
      </c>
      <c r="AS29" s="8">
        <v>0.3</v>
      </c>
      <c r="AT29" s="3" t="s">
        <v>27</v>
      </c>
      <c r="AU29" s="6">
        <v>24346</v>
      </c>
      <c r="AV29" s="8">
        <v>1.1000000000000001</v>
      </c>
      <c r="AW29" s="8">
        <v>145</v>
      </c>
      <c r="AX29" s="8">
        <v>0.6</v>
      </c>
    </row>
    <row r="30" spans="1:51">
      <c r="A30" s="3" t="s">
        <v>28</v>
      </c>
      <c r="B30" s="339">
        <v>2848</v>
      </c>
      <c r="C30" s="339">
        <v>0.1</v>
      </c>
      <c r="D30" s="339">
        <v>-55</v>
      </c>
      <c r="E30" s="339">
        <v>-1.9</v>
      </c>
      <c r="F30" s="3" t="s">
        <v>28</v>
      </c>
      <c r="G30" s="339">
        <v>2815</v>
      </c>
      <c r="H30" s="339">
        <v>0.1</v>
      </c>
      <c r="I30" s="339">
        <v>-33</v>
      </c>
      <c r="J30" s="339">
        <v>-1.2</v>
      </c>
      <c r="K30" s="3" t="s">
        <v>28</v>
      </c>
      <c r="L30" s="339">
        <v>2775</v>
      </c>
      <c r="M30" s="339">
        <v>0.1</v>
      </c>
      <c r="N30" s="339">
        <v>-40</v>
      </c>
      <c r="O30" s="339">
        <v>-1.4</v>
      </c>
      <c r="P30" s="3" t="s">
        <v>28</v>
      </c>
      <c r="Q30" s="339">
        <v>2698</v>
      </c>
      <c r="R30" s="339">
        <v>0.1</v>
      </c>
      <c r="S30" s="339">
        <v>-77</v>
      </c>
      <c r="T30" s="339">
        <v>-2.8</v>
      </c>
      <c r="U30" s="3" t="s">
        <v>28</v>
      </c>
      <c r="V30" s="339">
        <v>2658</v>
      </c>
      <c r="W30" s="339">
        <v>0.1</v>
      </c>
      <c r="X30" s="339">
        <v>-40</v>
      </c>
      <c r="Y30" s="339">
        <v>-1.5</v>
      </c>
      <c r="Z30" s="3" t="s">
        <v>28</v>
      </c>
      <c r="AA30" s="339">
        <v>2650</v>
      </c>
      <c r="AB30" s="339">
        <v>0.1</v>
      </c>
      <c r="AC30" s="339">
        <v>-8</v>
      </c>
      <c r="AD30" s="339">
        <v>-0.3</v>
      </c>
      <c r="AE30" s="3" t="s">
        <v>28</v>
      </c>
      <c r="AF30" s="339">
        <v>2670</v>
      </c>
      <c r="AG30" s="339">
        <v>0.1</v>
      </c>
      <c r="AH30" s="339">
        <v>20</v>
      </c>
      <c r="AI30" s="339">
        <v>0.7</v>
      </c>
      <c r="AJ30" s="3" t="s">
        <v>28</v>
      </c>
      <c r="AK30" s="6">
        <v>2763</v>
      </c>
      <c r="AL30" s="8">
        <v>0.1</v>
      </c>
      <c r="AM30" s="8">
        <v>93</v>
      </c>
      <c r="AN30" s="8">
        <v>3.5</v>
      </c>
      <c r="AO30" s="3" t="s">
        <v>28</v>
      </c>
      <c r="AP30" s="6">
        <v>2852</v>
      </c>
      <c r="AQ30" s="8">
        <v>0.1</v>
      </c>
      <c r="AR30" s="8">
        <v>89</v>
      </c>
      <c r="AS30" s="8">
        <v>3.2</v>
      </c>
      <c r="AT30" s="3" t="s">
        <v>28</v>
      </c>
      <c r="AU30" s="6">
        <v>2829</v>
      </c>
      <c r="AV30" s="8">
        <v>0.1</v>
      </c>
      <c r="AW30" s="8">
        <v>-23</v>
      </c>
      <c r="AX30" s="8">
        <v>-0.8</v>
      </c>
    </row>
    <row r="31" spans="1:51">
      <c r="A31" s="3" t="s">
        <v>29</v>
      </c>
      <c r="B31" s="339">
        <v>10904</v>
      </c>
      <c r="C31" s="339">
        <v>0.5</v>
      </c>
      <c r="D31" s="339">
        <v>30</v>
      </c>
      <c r="E31" s="339">
        <v>0.3</v>
      </c>
      <c r="F31" s="3" t="s">
        <v>29</v>
      </c>
      <c r="G31" s="339">
        <v>11078</v>
      </c>
      <c r="H31" s="339">
        <v>0.5</v>
      </c>
      <c r="I31" s="339">
        <v>174</v>
      </c>
      <c r="J31" s="339">
        <v>1.6</v>
      </c>
      <c r="K31" s="3" t="s">
        <v>29</v>
      </c>
      <c r="L31" s="339">
        <v>11097</v>
      </c>
      <c r="M31" s="339">
        <v>0.5</v>
      </c>
      <c r="N31" s="339">
        <v>19</v>
      </c>
      <c r="O31" s="339">
        <v>0.2</v>
      </c>
      <c r="P31" s="3" t="s">
        <v>29</v>
      </c>
      <c r="Q31" s="339">
        <v>11107</v>
      </c>
      <c r="R31" s="339">
        <v>0.5</v>
      </c>
      <c r="S31" s="339">
        <v>10</v>
      </c>
      <c r="T31" s="339">
        <v>0.1</v>
      </c>
      <c r="U31" s="3" t="s">
        <v>29</v>
      </c>
      <c r="V31" s="339">
        <v>11114</v>
      </c>
      <c r="W31" s="339">
        <v>0.5</v>
      </c>
      <c r="X31" s="339">
        <v>7</v>
      </c>
      <c r="Y31" s="339">
        <v>0.1</v>
      </c>
      <c r="Z31" s="3" t="s">
        <v>29</v>
      </c>
      <c r="AA31" s="339">
        <v>11108</v>
      </c>
      <c r="AB31" s="339">
        <v>0.5</v>
      </c>
      <c r="AC31" s="339">
        <v>-6</v>
      </c>
      <c r="AD31" s="339">
        <v>-0.1</v>
      </c>
      <c r="AE31" s="3" t="s">
        <v>29</v>
      </c>
      <c r="AF31" s="339">
        <v>11203</v>
      </c>
      <c r="AG31" s="339">
        <v>0.5</v>
      </c>
      <c r="AH31" s="339">
        <v>95</v>
      </c>
      <c r="AI31" s="339">
        <v>0.8</v>
      </c>
      <c r="AJ31" s="3" t="s">
        <v>29</v>
      </c>
      <c r="AK31" s="6">
        <v>11294</v>
      </c>
      <c r="AL31" s="8">
        <v>0.5</v>
      </c>
      <c r="AM31" s="8">
        <v>91</v>
      </c>
      <c r="AN31" s="8">
        <v>0.8</v>
      </c>
      <c r="AO31" s="3" t="s">
        <v>29</v>
      </c>
      <c r="AP31" s="6">
        <v>11287</v>
      </c>
      <c r="AQ31" s="8">
        <v>0.5</v>
      </c>
      <c r="AR31" s="8">
        <v>-7</v>
      </c>
      <c r="AS31" s="8">
        <v>-0.1</v>
      </c>
      <c r="AT31" s="3" t="s">
        <v>29</v>
      </c>
      <c r="AU31" s="6">
        <v>11326</v>
      </c>
      <c r="AV31" s="8">
        <v>0.5</v>
      </c>
      <c r="AW31" s="8">
        <v>39</v>
      </c>
      <c r="AX31" s="8">
        <v>0.4</v>
      </c>
    </row>
    <row r="32" spans="1:51">
      <c r="A32" s="3" t="s">
        <v>30</v>
      </c>
      <c r="B32" s="339">
        <v>9049</v>
      </c>
      <c r="C32" s="339">
        <v>0.4</v>
      </c>
      <c r="D32" s="339">
        <v>6</v>
      </c>
      <c r="E32" s="339">
        <v>0.1</v>
      </c>
      <c r="F32" s="3" t="s">
        <v>30</v>
      </c>
      <c r="G32" s="339">
        <v>9069</v>
      </c>
      <c r="H32" s="339">
        <v>0.4</v>
      </c>
      <c r="I32" s="339">
        <v>20</v>
      </c>
      <c r="J32" s="339">
        <v>0.2</v>
      </c>
      <c r="K32" s="3" t="s">
        <v>30</v>
      </c>
      <c r="L32" s="339">
        <v>9026</v>
      </c>
      <c r="M32" s="339">
        <v>0.4</v>
      </c>
      <c r="N32" s="339">
        <v>-43</v>
      </c>
      <c r="O32" s="339">
        <v>-0.5</v>
      </c>
      <c r="P32" s="3" t="s">
        <v>30</v>
      </c>
      <c r="Q32" s="339">
        <v>9026</v>
      </c>
      <c r="R32" s="339">
        <v>0.4</v>
      </c>
      <c r="S32" s="339">
        <v>0</v>
      </c>
      <c r="T32" s="339">
        <v>0</v>
      </c>
      <c r="U32" s="3" t="s">
        <v>30</v>
      </c>
      <c r="V32" s="339">
        <v>8969</v>
      </c>
      <c r="W32" s="339">
        <v>0.4</v>
      </c>
      <c r="X32" s="339">
        <v>-57</v>
      </c>
      <c r="Y32" s="339">
        <v>-0.6</v>
      </c>
      <c r="Z32" s="3" t="s">
        <v>30</v>
      </c>
      <c r="AA32" s="339">
        <v>8969</v>
      </c>
      <c r="AB32" s="339">
        <v>0.4</v>
      </c>
      <c r="AC32" s="339">
        <v>0</v>
      </c>
      <c r="AD32" s="339">
        <v>0</v>
      </c>
      <c r="AE32" s="3" t="s">
        <v>30</v>
      </c>
      <c r="AF32" s="339">
        <v>9040</v>
      </c>
      <c r="AG32" s="339">
        <v>0.4</v>
      </c>
      <c r="AH32" s="339">
        <v>71</v>
      </c>
      <c r="AI32" s="339">
        <v>0.8</v>
      </c>
      <c r="AJ32" s="3" t="s">
        <v>30</v>
      </c>
      <c r="AK32" s="6">
        <v>9185</v>
      </c>
      <c r="AL32" s="8">
        <v>0.4</v>
      </c>
      <c r="AM32" s="8">
        <v>145</v>
      </c>
      <c r="AN32" s="8">
        <v>1.6</v>
      </c>
      <c r="AO32" s="3" t="s">
        <v>30</v>
      </c>
      <c r="AP32" s="6">
        <v>9158</v>
      </c>
      <c r="AQ32" s="8">
        <v>0.4</v>
      </c>
      <c r="AR32" s="8">
        <v>-27</v>
      </c>
      <c r="AS32" s="8">
        <v>-0.3</v>
      </c>
      <c r="AT32" s="3" t="s">
        <v>30</v>
      </c>
      <c r="AU32" s="6">
        <v>9161</v>
      </c>
      <c r="AV32" s="8">
        <v>0.4</v>
      </c>
      <c r="AW32" s="8">
        <v>3</v>
      </c>
      <c r="AX32" s="8">
        <v>0</v>
      </c>
    </row>
    <row r="33" spans="1:50">
      <c r="A33" s="3" t="s">
        <v>31</v>
      </c>
      <c r="B33" s="339">
        <v>1825</v>
      </c>
      <c r="C33" s="339">
        <v>0.1</v>
      </c>
      <c r="D33" s="339">
        <v>-6</v>
      </c>
      <c r="E33" s="339">
        <v>-0.3</v>
      </c>
      <c r="F33" s="3" t="s">
        <v>31</v>
      </c>
      <c r="G33" s="339">
        <v>1804</v>
      </c>
      <c r="H33" s="339">
        <v>0.1</v>
      </c>
      <c r="I33" s="339">
        <v>-21</v>
      </c>
      <c r="J33" s="339">
        <v>-1.2</v>
      </c>
      <c r="K33" s="3" t="s">
        <v>31</v>
      </c>
      <c r="L33" s="339">
        <v>1715</v>
      </c>
      <c r="M33" s="339">
        <v>0.1</v>
      </c>
      <c r="N33" s="339">
        <v>-89</v>
      </c>
      <c r="O33" s="339">
        <v>-4.9000000000000004</v>
      </c>
      <c r="P33" s="3" t="s">
        <v>31</v>
      </c>
      <c r="Q33" s="339">
        <v>1671</v>
      </c>
      <c r="R33" s="339">
        <v>0.1</v>
      </c>
      <c r="S33" s="339">
        <v>-44</v>
      </c>
      <c r="T33" s="339">
        <v>-2.6</v>
      </c>
      <c r="U33" s="3" t="s">
        <v>31</v>
      </c>
      <c r="V33" s="339">
        <v>1630</v>
      </c>
      <c r="W33" s="339">
        <v>0.1</v>
      </c>
      <c r="X33" s="339">
        <v>-41</v>
      </c>
      <c r="Y33" s="339">
        <v>-2.5</v>
      </c>
      <c r="Z33" s="3" t="s">
        <v>31</v>
      </c>
      <c r="AA33" s="339">
        <v>1615</v>
      </c>
      <c r="AB33" s="339">
        <v>0.1</v>
      </c>
      <c r="AC33" s="339">
        <v>-15</v>
      </c>
      <c r="AD33" s="339">
        <v>-0.9</v>
      </c>
      <c r="AE33" s="3" t="s">
        <v>31</v>
      </c>
      <c r="AF33" s="339">
        <v>1645</v>
      </c>
      <c r="AG33" s="339">
        <v>0.1</v>
      </c>
      <c r="AH33" s="339">
        <v>30</v>
      </c>
      <c r="AI33" s="339">
        <v>1.8</v>
      </c>
      <c r="AJ33" s="3" t="s">
        <v>31</v>
      </c>
      <c r="AK33" s="6">
        <v>1667</v>
      </c>
      <c r="AL33" s="8">
        <v>0.1</v>
      </c>
      <c r="AM33" s="8">
        <v>22</v>
      </c>
      <c r="AN33" s="8">
        <v>1.3</v>
      </c>
      <c r="AO33" s="3" t="s">
        <v>31</v>
      </c>
      <c r="AP33" s="6">
        <v>1715</v>
      </c>
      <c r="AQ33" s="8">
        <v>0.1</v>
      </c>
      <c r="AR33" s="8">
        <v>48</v>
      </c>
      <c r="AS33" s="8">
        <v>2.9</v>
      </c>
      <c r="AT33" s="3" t="s">
        <v>31</v>
      </c>
      <c r="AU33" s="6">
        <v>1789</v>
      </c>
      <c r="AV33" s="8">
        <v>0.1</v>
      </c>
      <c r="AW33" s="8">
        <v>74</v>
      </c>
      <c r="AX33" s="8">
        <v>4.3</v>
      </c>
    </row>
    <row r="34" spans="1:50">
      <c r="A34" s="4" t="s">
        <v>0</v>
      </c>
      <c r="B34" s="5">
        <v>898680</v>
      </c>
      <c r="C34" s="5">
        <v>42.4</v>
      </c>
      <c r="D34" s="5">
        <v>-9875</v>
      </c>
      <c r="E34" s="5">
        <v>-1.1000000000000001</v>
      </c>
      <c r="F34" s="4" t="s">
        <v>0</v>
      </c>
      <c r="G34" s="5">
        <v>897582</v>
      </c>
      <c r="H34" s="5">
        <v>42.4</v>
      </c>
      <c r="I34" s="5">
        <v>-1098</v>
      </c>
      <c r="J34" s="5">
        <v>-0.1</v>
      </c>
      <c r="K34" s="4" t="s">
        <v>0</v>
      </c>
      <c r="L34" s="5">
        <v>889936</v>
      </c>
      <c r="M34" s="5">
        <v>42.3</v>
      </c>
      <c r="N34" s="5">
        <v>-7646</v>
      </c>
      <c r="O34" s="5">
        <v>-0.9</v>
      </c>
      <c r="P34" s="4" t="s">
        <v>0</v>
      </c>
      <c r="Q34" s="5">
        <v>888184</v>
      </c>
      <c r="R34" s="5">
        <v>42.3</v>
      </c>
      <c r="S34" s="5">
        <v>-1752</v>
      </c>
      <c r="T34" s="5">
        <v>-0.2</v>
      </c>
      <c r="U34" s="4" t="s">
        <v>0</v>
      </c>
      <c r="V34" s="5">
        <v>891111</v>
      </c>
      <c r="W34" s="5">
        <v>42.4</v>
      </c>
      <c r="X34" s="5">
        <v>2927</v>
      </c>
      <c r="Y34" s="5">
        <v>0.3</v>
      </c>
      <c r="Z34" s="4" t="s">
        <v>0</v>
      </c>
      <c r="AA34" s="5">
        <v>894636</v>
      </c>
      <c r="AB34" s="5">
        <v>42.4</v>
      </c>
      <c r="AC34" s="5">
        <v>3525</v>
      </c>
      <c r="AD34" s="5">
        <v>0.4</v>
      </c>
      <c r="AE34" s="4" t="s">
        <v>0</v>
      </c>
      <c r="AF34" s="5">
        <v>904713</v>
      </c>
      <c r="AG34" s="5">
        <v>42.5</v>
      </c>
      <c r="AH34" s="5">
        <v>10077</v>
      </c>
      <c r="AI34" s="5">
        <v>1.1000000000000001</v>
      </c>
      <c r="AJ34" s="4" t="s">
        <v>0</v>
      </c>
      <c r="AK34" s="7">
        <v>917841</v>
      </c>
      <c r="AL34" s="9">
        <v>42.6</v>
      </c>
      <c r="AM34" s="7">
        <v>13128</v>
      </c>
      <c r="AN34" s="9">
        <v>1.4</v>
      </c>
      <c r="AO34" s="4" t="s">
        <v>0</v>
      </c>
      <c r="AP34" s="7">
        <v>928604</v>
      </c>
      <c r="AQ34" s="9">
        <v>42.7</v>
      </c>
      <c r="AR34" s="7">
        <v>10763</v>
      </c>
      <c r="AS34" s="9">
        <v>1.2</v>
      </c>
      <c r="AT34" s="4" t="s">
        <v>0</v>
      </c>
      <c r="AU34" s="7">
        <v>927993</v>
      </c>
      <c r="AV34" s="9">
        <v>42.7</v>
      </c>
      <c r="AW34" s="7">
        <v>-611</v>
      </c>
      <c r="AX34" s="9">
        <v>-0.1</v>
      </c>
    </row>
    <row r="37" spans="1:50">
      <c r="C37" s="10"/>
    </row>
    <row r="38" spans="1:50">
      <c r="C38" s="10"/>
    </row>
    <row r="39" spans="1:50">
      <c r="A39" s="10" t="s">
        <v>48</v>
      </c>
      <c r="B39" s="10"/>
    </row>
    <row r="40" spans="1:50">
      <c r="A40" s="10" t="s">
        <v>47</v>
      </c>
      <c r="B40" s="10"/>
    </row>
  </sheetData>
  <sheetProtection password="CCE3"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L54" sqref="L54"/>
    </sheetView>
  </sheetViews>
  <sheetFormatPr baseColWidth="10" defaultRowHeight="15"/>
  <cols>
    <col min="1" max="1" width="23.5703125" style="326" customWidth="1"/>
    <col min="2" max="2" width="13" style="326" customWidth="1"/>
    <col min="3" max="3" width="13.5703125" style="326" bestFit="1" customWidth="1"/>
    <col min="4" max="7" width="11.42578125" style="326"/>
    <col min="8" max="8" width="12.85546875" style="326" bestFit="1" customWidth="1"/>
    <col min="9" max="9" width="12.85546875" style="326" customWidth="1"/>
    <col min="10" max="10" width="11.42578125" style="326"/>
  </cols>
  <sheetData>
    <row r="1" spans="1:10">
      <c r="A1" s="506" t="s">
        <v>407</v>
      </c>
      <c r="B1" s="506"/>
      <c r="C1" s="506"/>
      <c r="D1" s="506"/>
      <c r="E1" s="506"/>
      <c r="F1" s="506"/>
      <c r="G1" s="506"/>
      <c r="H1" s="506"/>
      <c r="I1" s="506"/>
      <c r="J1" s="506"/>
    </row>
    <row r="2" spans="1:10">
      <c r="A2" s="308"/>
      <c r="B2" s="11" t="s">
        <v>555</v>
      </c>
      <c r="C2" s="308"/>
      <c r="D2" s="308"/>
      <c r="E2" s="308"/>
      <c r="F2" s="308"/>
      <c r="G2" s="308"/>
      <c r="H2" s="308"/>
      <c r="I2" s="308"/>
      <c r="J2" s="308"/>
    </row>
    <row r="3" spans="1:10">
      <c r="A3" s="331"/>
      <c r="B3" s="308"/>
      <c r="C3" s="308"/>
      <c r="D3" s="308"/>
      <c r="E3" s="308"/>
      <c r="F3" s="308"/>
      <c r="G3" s="308"/>
      <c r="H3" s="308"/>
      <c r="I3" s="308"/>
      <c r="J3" s="308"/>
    </row>
    <row r="4" spans="1:10">
      <c r="A4" s="331"/>
      <c r="B4" s="308"/>
      <c r="C4" s="308"/>
      <c r="D4" s="308"/>
      <c r="E4" s="308"/>
      <c r="F4" s="308"/>
      <c r="G4" s="308"/>
      <c r="H4" s="308"/>
      <c r="I4" s="308"/>
      <c r="J4" s="308"/>
    </row>
    <row r="5" spans="1:10">
      <c r="A5" s="309" t="s">
        <v>50</v>
      </c>
      <c r="B5" s="308"/>
      <c r="C5" s="310" t="s">
        <v>722</v>
      </c>
      <c r="D5" s="310"/>
      <c r="E5" s="308"/>
      <c r="F5" s="310" t="s">
        <v>51</v>
      </c>
      <c r="G5" s="311"/>
      <c r="H5" s="308"/>
      <c r="I5" s="310" t="s">
        <v>722</v>
      </c>
      <c r="J5" s="310"/>
    </row>
    <row r="6" spans="1:10">
      <c r="A6" s="308"/>
      <c r="B6" s="308"/>
      <c r="C6" s="312" t="s">
        <v>52</v>
      </c>
      <c r="D6" s="308"/>
      <c r="E6" s="308"/>
      <c r="F6" s="308"/>
      <c r="G6" s="308"/>
      <c r="H6" s="308"/>
      <c r="I6" s="312" t="s">
        <v>52</v>
      </c>
      <c r="J6" s="308"/>
    </row>
    <row r="7" spans="1:10">
      <c r="A7" s="312" t="s">
        <v>52</v>
      </c>
      <c r="B7" s="310" t="s">
        <v>53</v>
      </c>
      <c r="C7" s="313" t="s">
        <v>54</v>
      </c>
      <c r="D7" s="314"/>
      <c r="E7" s="308"/>
      <c r="F7" s="312" t="s">
        <v>52</v>
      </c>
      <c r="G7" s="308"/>
      <c r="H7" s="310" t="s">
        <v>53</v>
      </c>
      <c r="I7" s="313" t="s">
        <v>54</v>
      </c>
      <c r="J7" s="314"/>
    </row>
    <row r="8" spans="1:10">
      <c r="A8" s="308"/>
      <c r="B8" s="315" t="s">
        <v>55</v>
      </c>
      <c r="C8" s="313" t="s">
        <v>56</v>
      </c>
      <c r="D8" s="315" t="s">
        <v>57</v>
      </c>
      <c r="E8" s="308"/>
      <c r="F8" s="308"/>
      <c r="G8" s="308"/>
      <c r="H8" s="315" t="s">
        <v>55</v>
      </c>
      <c r="I8" s="313" t="s">
        <v>56</v>
      </c>
      <c r="J8" s="315" t="s">
        <v>57</v>
      </c>
    </row>
    <row r="9" spans="1:10">
      <c r="A9" s="308"/>
      <c r="B9" s="316"/>
      <c r="C9" s="308"/>
      <c r="D9" s="308"/>
      <c r="E9" s="308"/>
      <c r="F9" s="308"/>
      <c r="G9" s="308"/>
      <c r="H9" s="308"/>
      <c r="I9" s="308"/>
      <c r="J9" s="308"/>
    </row>
    <row r="10" spans="1:10">
      <c r="A10" s="317" t="s">
        <v>58</v>
      </c>
      <c r="B10" s="356">
        <v>230969</v>
      </c>
      <c r="C10" s="356">
        <v>69933</v>
      </c>
      <c r="D10" s="357">
        <v>2.3027183161025553</v>
      </c>
      <c r="E10" s="308"/>
      <c r="F10" s="318"/>
      <c r="G10" s="317" t="s">
        <v>59</v>
      </c>
      <c r="H10" s="356">
        <v>17114</v>
      </c>
      <c r="I10" s="356">
        <v>7826</v>
      </c>
      <c r="J10" s="357">
        <v>1.1868131868131868</v>
      </c>
    </row>
    <row r="11" spans="1:10">
      <c r="A11" s="317" t="s">
        <v>60</v>
      </c>
      <c r="B11" s="356">
        <v>1446484</v>
      </c>
      <c r="C11" s="356">
        <v>361475</v>
      </c>
      <c r="D11" s="357">
        <v>3.0016156027387786</v>
      </c>
      <c r="E11" s="308"/>
      <c r="F11" s="358" t="s">
        <v>652</v>
      </c>
      <c r="G11" s="317" t="s">
        <v>61</v>
      </c>
      <c r="H11" s="356">
        <v>46502</v>
      </c>
      <c r="I11" s="356">
        <v>15159</v>
      </c>
      <c r="J11" s="357">
        <v>2.067616597400884</v>
      </c>
    </row>
    <row r="12" spans="1:10">
      <c r="A12" s="317" t="s">
        <v>62</v>
      </c>
      <c r="B12" s="359">
        <v>59.24</v>
      </c>
      <c r="C12" s="359">
        <v>30.08</v>
      </c>
      <c r="D12" s="360">
        <v>29.160000000000004</v>
      </c>
      <c r="E12" s="308"/>
      <c r="F12" s="361"/>
      <c r="G12" s="317" t="s">
        <v>62</v>
      </c>
      <c r="H12" s="359">
        <v>63</v>
      </c>
      <c r="I12" s="359">
        <v>31.07</v>
      </c>
      <c r="J12" s="360">
        <v>31.93</v>
      </c>
    </row>
    <row r="13" spans="1:10">
      <c r="A13" s="317" t="s">
        <v>63</v>
      </c>
      <c r="B13" s="359">
        <v>6.26</v>
      </c>
      <c r="C13" s="359">
        <v>5.17</v>
      </c>
      <c r="D13" s="360">
        <v>1.0899999999999999</v>
      </c>
      <c r="E13" s="308"/>
      <c r="F13" s="362"/>
      <c r="G13" s="363" t="s">
        <v>653</v>
      </c>
      <c r="H13" s="364">
        <v>2.7171906041837093</v>
      </c>
      <c r="I13" s="364">
        <v>1.9370048556095067</v>
      </c>
      <c r="J13" s="365">
        <v>0.78018574857420253</v>
      </c>
    </row>
    <row r="14" spans="1:10">
      <c r="A14" s="317"/>
      <c r="B14" s="366"/>
      <c r="C14" s="366"/>
      <c r="D14" s="360"/>
      <c r="E14" s="308"/>
      <c r="F14" s="361"/>
      <c r="G14" s="317" t="s">
        <v>59</v>
      </c>
      <c r="H14" s="356">
        <v>5088</v>
      </c>
      <c r="I14" s="356">
        <v>1661</v>
      </c>
      <c r="J14" s="357">
        <v>2.0632149307645995</v>
      </c>
    </row>
    <row r="15" spans="1:10">
      <c r="A15" s="317" t="s">
        <v>64</v>
      </c>
      <c r="B15" s="356">
        <v>64078</v>
      </c>
      <c r="C15" s="356">
        <v>26185</v>
      </c>
      <c r="D15" s="357">
        <v>1.4471262172999808</v>
      </c>
      <c r="E15" s="308"/>
      <c r="F15" s="358" t="s">
        <v>654</v>
      </c>
      <c r="G15" s="317" t="s">
        <v>61</v>
      </c>
      <c r="H15" s="356">
        <v>12708</v>
      </c>
      <c r="I15" s="356">
        <v>3311</v>
      </c>
      <c r="J15" s="357">
        <v>2.838115372999094</v>
      </c>
    </row>
    <row r="16" spans="1:10">
      <c r="A16" s="317" t="s">
        <v>60</v>
      </c>
      <c r="B16" s="356">
        <v>489536</v>
      </c>
      <c r="C16" s="356">
        <v>165176</v>
      </c>
      <c r="D16" s="357">
        <v>1.9637235433719185</v>
      </c>
      <c r="E16" s="308"/>
      <c r="F16" s="358"/>
      <c r="G16" s="317" t="s">
        <v>62</v>
      </c>
      <c r="H16" s="359">
        <v>50.24</v>
      </c>
      <c r="I16" s="359">
        <v>24.61</v>
      </c>
      <c r="J16" s="360">
        <v>25.630000000000003</v>
      </c>
    </row>
    <row r="17" spans="1:10">
      <c r="A17" s="317" t="s">
        <v>62</v>
      </c>
      <c r="B17" s="359">
        <v>46.65</v>
      </c>
      <c r="C17" s="359">
        <v>20.16</v>
      </c>
      <c r="D17" s="360">
        <v>26.49</v>
      </c>
      <c r="E17" s="308"/>
      <c r="F17" s="362"/>
      <c r="G17" s="363" t="s">
        <v>653</v>
      </c>
      <c r="H17" s="364">
        <v>2.4976415094339623</v>
      </c>
      <c r="I17" s="364">
        <v>1.9933774834437086</v>
      </c>
      <c r="J17" s="365">
        <v>0.50426402599025377</v>
      </c>
    </row>
    <row r="18" spans="1:10">
      <c r="A18" s="317" t="s">
        <v>63</v>
      </c>
      <c r="B18" s="359">
        <v>7.64</v>
      </c>
      <c r="C18" s="359">
        <v>6.31</v>
      </c>
      <c r="D18" s="360">
        <v>1.33</v>
      </c>
      <c r="E18" s="308"/>
      <c r="F18" s="358"/>
      <c r="G18" s="317" t="s">
        <v>59</v>
      </c>
      <c r="H18" s="356">
        <v>48196</v>
      </c>
      <c r="I18" s="356">
        <v>13200</v>
      </c>
      <c r="J18" s="357">
        <v>2.6512121212121214</v>
      </c>
    </row>
    <row r="19" spans="1:10">
      <c r="A19" s="317"/>
      <c r="B19" s="366"/>
      <c r="C19" s="366"/>
      <c r="D19" s="360"/>
      <c r="E19" s="308"/>
      <c r="F19" s="358" t="s">
        <v>655</v>
      </c>
      <c r="G19" s="317" t="s">
        <v>61</v>
      </c>
      <c r="H19" s="356">
        <v>308082</v>
      </c>
      <c r="I19" s="356">
        <v>54973</v>
      </c>
      <c r="J19" s="357">
        <v>4.6042420824768522</v>
      </c>
    </row>
    <row r="20" spans="1:10">
      <c r="A20" s="317" t="s">
        <v>65</v>
      </c>
      <c r="B20" s="356">
        <v>295047</v>
      </c>
      <c r="C20" s="356">
        <v>96118</v>
      </c>
      <c r="D20" s="357">
        <v>2.0696331592417652</v>
      </c>
      <c r="E20" s="308"/>
      <c r="F20" s="358" t="s">
        <v>52</v>
      </c>
      <c r="G20" s="317" t="s">
        <v>62</v>
      </c>
      <c r="H20" s="359">
        <v>53.27</v>
      </c>
      <c r="I20" s="359">
        <v>19</v>
      </c>
      <c r="J20" s="360">
        <v>34.270000000000003</v>
      </c>
    </row>
    <row r="21" spans="1:10">
      <c r="A21" s="317" t="s">
        <v>60</v>
      </c>
      <c r="B21" s="356">
        <v>1936020</v>
      </c>
      <c r="C21" s="356">
        <v>526651</v>
      </c>
      <c r="D21" s="357">
        <v>2.6760966940155813</v>
      </c>
      <c r="E21" s="308" t="s">
        <v>52</v>
      </c>
      <c r="F21" s="362"/>
      <c r="G21" s="363" t="s">
        <v>653</v>
      </c>
      <c r="H21" s="364">
        <v>6.3922732176944148</v>
      </c>
      <c r="I21" s="364">
        <v>4.1646212121212125</v>
      </c>
      <c r="J21" s="365">
        <v>2.2276520055732023</v>
      </c>
    </row>
    <row r="22" spans="1:10">
      <c r="A22" s="317" t="s">
        <v>62</v>
      </c>
      <c r="B22" s="359">
        <v>55.45</v>
      </c>
      <c r="C22" s="359">
        <v>26.06</v>
      </c>
      <c r="D22" s="360">
        <v>29.390000000000004</v>
      </c>
      <c r="E22" s="308" t="s">
        <v>52</v>
      </c>
      <c r="F22" s="358"/>
      <c r="G22" s="317" t="s">
        <v>59</v>
      </c>
      <c r="H22" s="356">
        <v>224649</v>
      </c>
      <c r="I22" s="356">
        <v>73431</v>
      </c>
      <c r="J22" s="357">
        <v>2.0593209952200024</v>
      </c>
    </row>
    <row r="23" spans="1:10">
      <c r="A23" s="317" t="s">
        <v>63</v>
      </c>
      <c r="B23" s="359">
        <v>6.56</v>
      </c>
      <c r="C23" s="359">
        <v>5.48</v>
      </c>
      <c r="D23" s="360">
        <v>1.0799999999999992</v>
      </c>
      <c r="E23" s="308" t="s">
        <v>52</v>
      </c>
      <c r="F23" s="358" t="s">
        <v>66</v>
      </c>
      <c r="G23" s="317" t="s">
        <v>61</v>
      </c>
      <c r="H23" s="356">
        <v>1568728</v>
      </c>
      <c r="I23" s="356">
        <v>453208</v>
      </c>
      <c r="J23" s="357">
        <v>2.4613863832942049</v>
      </c>
    </row>
    <row r="24" spans="1:10">
      <c r="A24" s="308"/>
      <c r="B24" s="308"/>
      <c r="C24" s="308"/>
      <c r="D24" s="308"/>
      <c r="E24" s="308" t="s">
        <v>52</v>
      </c>
      <c r="F24" s="358"/>
      <c r="G24" s="317" t="s">
        <v>62</v>
      </c>
      <c r="H24" s="359">
        <v>55.75</v>
      </c>
      <c r="I24" s="359">
        <v>27.15</v>
      </c>
      <c r="J24" s="360">
        <v>28.6</v>
      </c>
    </row>
    <row r="25" spans="1:10">
      <c r="A25" s="308"/>
      <c r="B25" s="308"/>
      <c r="C25" s="308"/>
      <c r="D25" s="308"/>
      <c r="E25" s="308"/>
      <c r="F25" s="367"/>
      <c r="G25" s="368" t="s">
        <v>653</v>
      </c>
      <c r="H25" s="359">
        <v>6.9830179524502665</v>
      </c>
      <c r="I25" s="359">
        <v>6.1718892565810082</v>
      </c>
      <c r="J25" s="360">
        <v>0.81112869586925829</v>
      </c>
    </row>
    <row r="26" spans="1:10">
      <c r="A26" s="319" t="s">
        <v>67</v>
      </c>
      <c r="B26" s="319"/>
      <c r="C26" s="308"/>
      <c r="D26" s="308"/>
      <c r="E26" s="308"/>
      <c r="F26" s="312" t="s">
        <v>52</v>
      </c>
      <c r="G26" s="308"/>
      <c r="H26" s="308"/>
      <c r="I26" s="308"/>
      <c r="J26" s="308"/>
    </row>
    <row r="27" spans="1:10">
      <c r="A27" s="308"/>
      <c r="B27" s="312" t="s">
        <v>52</v>
      </c>
      <c r="C27" s="312" t="s">
        <v>52</v>
      </c>
      <c r="D27" s="308"/>
      <c r="E27" s="308"/>
      <c r="F27" s="312" t="s">
        <v>52</v>
      </c>
      <c r="G27" s="355"/>
      <c r="H27" s="355"/>
      <c r="I27" s="355"/>
      <c r="J27" s="355"/>
    </row>
    <row r="28" spans="1:10">
      <c r="A28" s="308"/>
      <c r="B28" s="310" t="s">
        <v>53</v>
      </c>
      <c r="C28" s="313" t="s">
        <v>54</v>
      </c>
      <c r="D28" s="314" t="s">
        <v>68</v>
      </c>
      <c r="E28" s="308"/>
      <c r="F28" s="308"/>
      <c r="G28" s="355"/>
      <c r="H28" s="355"/>
      <c r="I28" s="355"/>
      <c r="J28" s="355"/>
    </row>
    <row r="29" spans="1:10">
      <c r="A29" s="312" t="s">
        <v>52</v>
      </c>
      <c r="B29" s="315" t="s">
        <v>55</v>
      </c>
      <c r="C29" s="313" t="s">
        <v>56</v>
      </c>
      <c r="D29" s="315" t="s">
        <v>57</v>
      </c>
      <c r="E29" s="308"/>
      <c r="F29" s="308"/>
      <c r="G29" s="355"/>
      <c r="H29" s="355"/>
      <c r="I29" s="355"/>
      <c r="J29" s="355"/>
    </row>
    <row r="30" spans="1:10">
      <c r="A30" s="316"/>
      <c r="B30" s="308"/>
      <c r="C30" s="308"/>
      <c r="D30" s="308"/>
      <c r="E30" s="308"/>
      <c r="F30" s="308"/>
      <c r="G30" s="308"/>
      <c r="H30" s="308"/>
      <c r="I30" s="308"/>
      <c r="J30" s="308"/>
    </row>
    <row r="31" spans="1:10">
      <c r="A31" s="317" t="s">
        <v>69</v>
      </c>
      <c r="B31" s="356">
        <v>66548</v>
      </c>
      <c r="C31" s="320">
        <v>36730</v>
      </c>
      <c r="D31" s="321">
        <v>81.181595426082225</v>
      </c>
      <c r="E31" s="308"/>
      <c r="F31" s="308"/>
      <c r="G31" s="341"/>
      <c r="H31" s="342"/>
      <c r="I31" s="341"/>
      <c r="J31" s="343"/>
    </row>
    <row r="32" spans="1:10">
      <c r="A32" s="317" t="s">
        <v>70</v>
      </c>
      <c r="B32" s="356">
        <v>73228</v>
      </c>
      <c r="C32" s="320">
        <v>25859</v>
      </c>
      <c r="D32" s="321">
        <v>183.18187091534864</v>
      </c>
      <c r="E32" s="308"/>
      <c r="F32" s="308"/>
      <c r="G32" s="308"/>
      <c r="H32" s="344"/>
      <c r="I32" s="308"/>
      <c r="J32" s="308"/>
    </row>
    <row r="33" spans="1:11">
      <c r="A33" s="317" t="s">
        <v>71</v>
      </c>
      <c r="B33" s="356">
        <v>33577</v>
      </c>
      <c r="C33" s="320">
        <v>7379</v>
      </c>
      <c r="D33" s="321">
        <v>355.03455752812033</v>
      </c>
      <c r="E33" s="308"/>
      <c r="F33" s="308"/>
      <c r="G33" s="322"/>
      <c r="H33" s="323"/>
      <c r="I33" s="323"/>
      <c r="J33" s="345"/>
    </row>
    <row r="34" spans="1:11">
      <c r="A34" s="317" t="s">
        <v>72</v>
      </c>
      <c r="B34" s="356">
        <v>14681</v>
      </c>
      <c r="C34" s="320">
        <v>2810</v>
      </c>
      <c r="D34" s="321">
        <v>422.45551601423489</v>
      </c>
      <c r="E34" s="308"/>
      <c r="F34" s="308"/>
      <c r="G34" s="322"/>
      <c r="H34" s="323"/>
      <c r="I34" s="323"/>
      <c r="J34" s="345"/>
    </row>
    <row r="35" spans="1:11">
      <c r="A35" s="317" t="s">
        <v>73</v>
      </c>
      <c r="B35" s="356">
        <v>13722</v>
      </c>
      <c r="C35" s="320">
        <v>4920</v>
      </c>
      <c r="D35" s="321">
        <v>178.90243902439025</v>
      </c>
      <c r="E35" s="308"/>
      <c r="F35" s="308"/>
      <c r="G35" s="322"/>
      <c r="H35" s="345"/>
      <c r="I35" s="345"/>
      <c r="J35" s="345"/>
    </row>
    <row r="36" spans="1:11">
      <c r="A36" s="317" t="s">
        <v>74</v>
      </c>
      <c r="B36" s="356">
        <v>11841</v>
      </c>
      <c r="C36" s="320">
        <v>1431</v>
      </c>
      <c r="D36" s="321">
        <v>727.46331236897277</v>
      </c>
      <c r="E36" s="308"/>
      <c r="F36" s="308"/>
      <c r="G36" s="322"/>
      <c r="H36" s="345"/>
      <c r="I36" s="345"/>
      <c r="J36" s="345"/>
    </row>
    <row r="37" spans="1:11">
      <c r="A37" s="317" t="s">
        <v>75</v>
      </c>
      <c r="B37" s="356">
        <v>21670</v>
      </c>
      <c r="C37" s="320">
        <v>827</v>
      </c>
      <c r="D37" s="321">
        <v>2520.3143893591291</v>
      </c>
      <c r="E37" s="308"/>
      <c r="F37" s="308"/>
      <c r="G37" s="322"/>
      <c r="H37" s="332"/>
      <c r="I37" s="308"/>
      <c r="J37" s="308"/>
    </row>
    <row r="38" spans="1:11" s="66" customFormat="1">
      <c r="A38" s="369" t="s">
        <v>76</v>
      </c>
      <c r="B38" s="356">
        <v>11808</v>
      </c>
      <c r="C38" s="320">
        <v>4076</v>
      </c>
      <c r="D38" s="321">
        <v>189.69578017664378</v>
      </c>
      <c r="E38" s="308"/>
      <c r="F38" s="308"/>
      <c r="G38" s="308"/>
      <c r="H38" s="308"/>
      <c r="I38" s="308"/>
      <c r="J38" s="308"/>
    </row>
    <row r="39" spans="1:11" s="305" customFormat="1">
      <c r="A39" s="324"/>
      <c r="B39" s="356"/>
      <c r="C39" s="323"/>
      <c r="D39" s="321"/>
      <c r="E39" s="308"/>
      <c r="F39" s="308"/>
      <c r="G39" s="308"/>
      <c r="H39" s="308"/>
      <c r="I39" s="308"/>
      <c r="J39" s="308"/>
    </row>
    <row r="40" spans="1:11" s="305" customFormat="1">
      <c r="A40" s="324"/>
      <c r="B40" s="323"/>
      <c r="C40" s="323"/>
      <c r="D40" s="321"/>
      <c r="E40" s="308"/>
      <c r="F40" s="308"/>
      <c r="G40" s="308"/>
      <c r="H40" s="308"/>
      <c r="I40" s="308"/>
      <c r="J40" s="308"/>
    </row>
    <row r="41" spans="1:11" ht="15" customHeight="1">
      <c r="A41" s="325"/>
      <c r="B41" s="507" t="s">
        <v>638</v>
      </c>
      <c r="C41" s="507"/>
      <c r="D41" s="507"/>
      <c r="E41" s="507"/>
      <c r="F41" s="507"/>
      <c r="G41" s="507"/>
      <c r="H41" s="507"/>
      <c r="I41" s="507"/>
      <c r="J41" s="507"/>
      <c r="K41" s="507"/>
    </row>
    <row r="42" spans="1:11">
      <c r="B42" s="507"/>
      <c r="C42" s="507"/>
      <c r="D42" s="507"/>
      <c r="E42" s="507"/>
      <c r="F42" s="507"/>
      <c r="G42" s="507"/>
      <c r="H42" s="507"/>
      <c r="I42" s="507"/>
      <c r="J42" s="507"/>
      <c r="K42" s="507"/>
    </row>
    <row r="43" spans="1:11">
      <c r="B43" s="507"/>
      <c r="C43" s="507"/>
      <c r="D43" s="507"/>
      <c r="E43" s="507"/>
      <c r="F43" s="507"/>
      <c r="G43" s="507"/>
      <c r="H43" s="507"/>
      <c r="I43" s="507"/>
      <c r="J43" s="507"/>
      <c r="K43" s="507"/>
    </row>
    <row r="44" spans="1:11">
      <c r="B44" s="507"/>
      <c r="C44" s="507"/>
      <c r="D44" s="507"/>
      <c r="E44" s="507"/>
      <c r="F44" s="507"/>
      <c r="G44" s="507"/>
      <c r="H44" s="507"/>
      <c r="I44" s="507"/>
      <c r="J44" s="507"/>
      <c r="K44" s="507"/>
    </row>
    <row r="45" spans="1:11">
      <c r="B45" s="507"/>
      <c r="C45" s="507"/>
      <c r="D45" s="507"/>
      <c r="E45" s="507"/>
      <c r="F45" s="507"/>
      <c r="G45" s="507"/>
      <c r="H45" s="507"/>
      <c r="I45" s="507"/>
      <c r="J45" s="507"/>
      <c r="K45" s="507"/>
    </row>
    <row r="46" spans="1:11">
      <c r="B46" s="507"/>
      <c r="C46" s="507"/>
      <c r="D46" s="507"/>
      <c r="E46" s="507"/>
      <c r="F46" s="507"/>
      <c r="G46" s="507"/>
      <c r="H46" s="507"/>
      <c r="I46" s="507"/>
      <c r="J46" s="507"/>
      <c r="K46" s="507"/>
    </row>
    <row r="47" spans="1:11">
      <c r="B47" s="507"/>
      <c r="C47" s="507"/>
      <c r="D47" s="507"/>
      <c r="E47" s="507"/>
      <c r="F47" s="507"/>
      <c r="G47" s="507"/>
      <c r="H47" s="507"/>
      <c r="I47" s="507"/>
      <c r="J47" s="507"/>
      <c r="K47" s="507"/>
    </row>
    <row r="48" spans="1:11">
      <c r="B48" s="507"/>
      <c r="C48" s="507"/>
      <c r="D48" s="507"/>
      <c r="E48" s="507"/>
      <c r="F48" s="507"/>
      <c r="G48" s="507"/>
      <c r="H48" s="507"/>
      <c r="I48" s="507"/>
      <c r="J48" s="507"/>
      <c r="K48" s="507"/>
    </row>
    <row r="49" spans="2:11">
      <c r="B49" s="507"/>
      <c r="C49" s="507"/>
      <c r="D49" s="507"/>
      <c r="E49" s="507"/>
      <c r="F49" s="507"/>
      <c r="G49" s="507"/>
      <c r="H49" s="507"/>
      <c r="I49" s="507"/>
      <c r="J49" s="507"/>
      <c r="K49" s="507"/>
    </row>
    <row r="50" spans="2:11">
      <c r="B50" s="16" t="s">
        <v>44</v>
      </c>
      <c r="C50" s="16" t="s">
        <v>46</v>
      </c>
    </row>
    <row r="51" spans="2:11">
      <c r="B51" s="16" t="s">
        <v>45</v>
      </c>
      <c r="C51" s="16" t="s">
        <v>46</v>
      </c>
    </row>
  </sheetData>
  <sheetProtection password="CCE3"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showGridLines="0" zoomScale="70" zoomScaleNormal="70" workbookViewId="0">
      <selection sqref="A1:T1"/>
    </sheetView>
  </sheetViews>
  <sheetFormatPr baseColWidth="10" defaultRowHeight="15"/>
  <cols>
    <col min="1" max="1" width="14.42578125" customWidth="1"/>
    <col min="2" max="2" width="11.7109375" customWidth="1"/>
    <col min="3" max="3" width="12.7109375" customWidth="1"/>
    <col min="4" max="4" width="12.7109375" style="355" customWidth="1"/>
    <col min="5" max="5" width="12.7109375" customWidth="1"/>
    <col min="6" max="6" width="12.7109375" style="355" customWidth="1"/>
    <col min="7" max="8" width="12.7109375" customWidth="1"/>
    <col min="9" max="9" width="12.7109375" style="355" customWidth="1"/>
    <col min="10" max="10" width="12.7109375" customWidth="1"/>
    <col min="11" max="11" width="12.7109375" style="355" customWidth="1"/>
    <col min="12" max="13" width="12.7109375" customWidth="1"/>
    <col min="14" max="14" width="12.7109375" style="355" customWidth="1"/>
    <col min="15" max="15" width="12.7109375" customWidth="1"/>
    <col min="16" max="16" width="12.7109375" style="355" customWidth="1"/>
    <col min="17" max="18" width="12.7109375" customWidth="1"/>
    <col min="19" max="19" width="12.7109375" style="355" customWidth="1"/>
    <col min="21" max="21" width="11.42578125" style="355"/>
    <col min="23" max="24" width="11.42578125" customWidth="1"/>
    <col min="25" max="25" width="12.42578125" bestFit="1" customWidth="1"/>
  </cols>
  <sheetData>
    <row r="1" spans="1:28">
      <c r="A1" s="509" t="s">
        <v>598</v>
      </c>
      <c r="B1" s="509"/>
      <c r="C1" s="509"/>
      <c r="D1" s="509"/>
      <c r="E1" s="509"/>
      <c r="F1" s="509"/>
      <c r="G1" s="509"/>
      <c r="H1" s="509"/>
      <c r="I1" s="509"/>
      <c r="J1" s="509"/>
      <c r="K1" s="509"/>
      <c r="L1" s="509"/>
      <c r="M1" s="509"/>
      <c r="N1" s="509"/>
      <c r="O1" s="509"/>
      <c r="P1" s="509"/>
      <c r="Q1" s="509"/>
      <c r="R1" s="509"/>
      <c r="S1" s="509"/>
      <c r="T1" s="509"/>
      <c r="U1" s="352"/>
    </row>
    <row r="2" spans="1:28" ht="15" customHeight="1">
      <c r="A2" s="85"/>
      <c r="B2" s="510" t="s">
        <v>65</v>
      </c>
      <c r="C2" s="510"/>
      <c r="D2" s="510"/>
      <c r="E2" s="510"/>
      <c r="F2" s="353"/>
      <c r="G2" s="510" t="s">
        <v>60</v>
      </c>
      <c r="H2" s="510"/>
      <c r="I2" s="510"/>
      <c r="J2" s="510"/>
      <c r="K2" s="353"/>
      <c r="L2" s="510" t="s">
        <v>77</v>
      </c>
      <c r="M2" s="510"/>
      <c r="N2" s="510"/>
      <c r="O2" s="510"/>
      <c r="P2" s="353"/>
      <c r="Q2" s="510" t="s">
        <v>63</v>
      </c>
      <c r="R2" s="510"/>
      <c r="S2" s="510"/>
      <c r="T2" s="510"/>
      <c r="U2" s="353"/>
    </row>
    <row r="3" spans="1:28" ht="15" customHeight="1">
      <c r="A3" s="85" t="s">
        <v>53</v>
      </c>
      <c r="B3" s="86">
        <v>2019</v>
      </c>
      <c r="C3" s="13">
        <v>2020</v>
      </c>
      <c r="D3" s="86">
        <v>2021</v>
      </c>
      <c r="E3" s="14" t="s">
        <v>173</v>
      </c>
      <c r="F3" s="14" t="s">
        <v>597</v>
      </c>
      <c r="G3" s="86">
        <v>2019</v>
      </c>
      <c r="H3" s="13">
        <v>2020</v>
      </c>
      <c r="I3" s="86">
        <v>2021</v>
      </c>
      <c r="J3" s="14" t="s">
        <v>173</v>
      </c>
      <c r="K3" s="14" t="s">
        <v>597</v>
      </c>
      <c r="L3" s="86">
        <v>2019</v>
      </c>
      <c r="M3" s="13">
        <v>2020</v>
      </c>
      <c r="N3" s="86">
        <v>2021</v>
      </c>
      <c r="O3" s="14" t="s">
        <v>269</v>
      </c>
      <c r="P3" s="14" t="s">
        <v>597</v>
      </c>
      <c r="Q3" s="86">
        <v>2019</v>
      </c>
      <c r="R3" s="13">
        <v>2020</v>
      </c>
      <c r="S3" s="86">
        <v>2021</v>
      </c>
      <c r="T3" s="14" t="s">
        <v>269</v>
      </c>
      <c r="U3" s="14" t="s">
        <v>597</v>
      </c>
      <c r="W3" s="508" t="s">
        <v>637</v>
      </c>
      <c r="X3" s="508"/>
      <c r="Y3" s="508"/>
      <c r="Z3" s="508"/>
      <c r="AA3" s="508"/>
      <c r="AB3" s="508"/>
    </row>
    <row r="4" spans="1:28">
      <c r="A4" s="87" t="s">
        <v>78</v>
      </c>
      <c r="B4" s="186">
        <v>459753</v>
      </c>
      <c r="C4" s="101">
        <v>456593</v>
      </c>
      <c r="D4" s="101">
        <v>53566</v>
      </c>
      <c r="E4" s="187">
        <f t="shared" ref="E4:F15" si="0">((C4-B4)/B4)*100</f>
        <v>-0.68732558569492741</v>
      </c>
      <c r="F4" s="187">
        <f t="shared" si="0"/>
        <v>-88.268326496464027</v>
      </c>
      <c r="G4" s="186">
        <v>3674434</v>
      </c>
      <c r="H4" s="101">
        <v>3671749</v>
      </c>
      <c r="I4" s="101">
        <v>253061</v>
      </c>
      <c r="J4" s="187">
        <f t="shared" ref="J4:K15" si="1">((H4-G4)/G4)*100</f>
        <v>-7.3072478645690733E-2</v>
      </c>
      <c r="K4" s="187">
        <f t="shared" si="1"/>
        <v>-93.107889455406678</v>
      </c>
      <c r="L4" s="188">
        <v>67.319999999999993</v>
      </c>
      <c r="M4" s="102">
        <v>66.47</v>
      </c>
      <c r="N4" s="102">
        <v>15.36</v>
      </c>
      <c r="O4" s="187">
        <f>M4-L4</f>
        <v>-0.84999999999999432</v>
      </c>
      <c r="P4" s="187">
        <f>N4-M4</f>
        <v>-51.11</v>
      </c>
      <c r="Q4" s="188">
        <v>7.99</v>
      </c>
      <c r="R4" s="102">
        <v>8.0399999999999991</v>
      </c>
      <c r="S4" s="102">
        <v>4.72</v>
      </c>
      <c r="T4" s="188">
        <f>R4-Q4</f>
        <v>4.9999999999998934E-2</v>
      </c>
      <c r="U4" s="188">
        <f>S4-R4</f>
        <v>-3.3199999999999994</v>
      </c>
      <c r="V4" s="261"/>
      <c r="W4" s="508"/>
      <c r="X4" s="508"/>
      <c r="Y4" s="508"/>
      <c r="Z4" s="508"/>
      <c r="AA4" s="508"/>
      <c r="AB4" s="508"/>
    </row>
    <row r="5" spans="1:28">
      <c r="A5" s="87" t="s">
        <v>79</v>
      </c>
      <c r="B5" s="189">
        <v>455213</v>
      </c>
      <c r="C5" s="186">
        <v>480425</v>
      </c>
      <c r="D5" s="186">
        <v>61600</v>
      </c>
      <c r="E5" s="187">
        <f t="shared" si="0"/>
        <v>5.5385061498683035</v>
      </c>
      <c r="F5" s="187">
        <f t="shared" si="0"/>
        <v>-87.178019461934738</v>
      </c>
      <c r="G5" s="186">
        <v>3371575</v>
      </c>
      <c r="H5" s="186">
        <v>3525167</v>
      </c>
      <c r="I5" s="186">
        <v>248236</v>
      </c>
      <c r="J5" s="187">
        <f t="shared" si="1"/>
        <v>4.5554970599793867</v>
      </c>
      <c r="K5" s="187">
        <f t="shared" si="1"/>
        <v>-92.958177584210901</v>
      </c>
      <c r="L5" s="190">
        <v>68.39</v>
      </c>
      <c r="M5" s="188">
        <v>68.22</v>
      </c>
      <c r="N5" s="188">
        <v>20.23</v>
      </c>
      <c r="O5" s="187">
        <f t="shared" ref="O5:O15" si="2">M5-L5</f>
        <v>-0.17000000000000171</v>
      </c>
      <c r="P5" s="187">
        <f>N5-M5</f>
        <v>-47.989999999999995</v>
      </c>
      <c r="Q5" s="190">
        <v>7.41</v>
      </c>
      <c r="R5" s="188">
        <v>7.34</v>
      </c>
      <c r="S5" s="188">
        <v>4.03</v>
      </c>
      <c r="T5" s="188">
        <f t="shared" ref="T5:T15" si="3">R5-Q5</f>
        <v>-7.0000000000000284E-2</v>
      </c>
      <c r="U5" s="188">
        <f>S5-R5</f>
        <v>-3.3099999999999996</v>
      </c>
      <c r="V5" s="261"/>
      <c r="W5" s="508"/>
      <c r="X5" s="508"/>
      <c r="Y5" s="508"/>
      <c r="Z5" s="508"/>
      <c r="AA5" s="508"/>
      <c r="AB5" s="508"/>
    </row>
    <row r="6" spans="1:28">
      <c r="A6" s="87" t="s">
        <v>80</v>
      </c>
      <c r="B6" s="189">
        <v>520276</v>
      </c>
      <c r="C6" s="186">
        <v>183869</v>
      </c>
      <c r="D6" s="186">
        <v>78821</v>
      </c>
      <c r="E6" s="187">
        <f t="shared" si="0"/>
        <v>-64.659334660833863</v>
      </c>
      <c r="F6" s="187">
        <f t="shared" si="0"/>
        <v>-57.131979833468392</v>
      </c>
      <c r="G6" s="186">
        <v>3627801</v>
      </c>
      <c r="H6" s="186">
        <v>1606420</v>
      </c>
      <c r="I6" s="186">
        <v>325585</v>
      </c>
      <c r="J6" s="187">
        <f t="shared" si="1"/>
        <v>-55.719180848122598</v>
      </c>
      <c r="K6" s="187">
        <f t="shared" si="1"/>
        <v>-79.732261799529397</v>
      </c>
      <c r="L6" s="190">
        <v>66.47</v>
      </c>
      <c r="M6" s="188">
        <v>34.673684201438128</v>
      </c>
      <c r="N6" s="188">
        <v>23.33</v>
      </c>
      <c r="O6" s="187">
        <f t="shared" si="2"/>
        <v>-31.796315798561871</v>
      </c>
      <c r="P6" s="187">
        <f>N6-M6</f>
        <v>-11.34368420143813</v>
      </c>
      <c r="Q6" s="190">
        <v>6.97</v>
      </c>
      <c r="R6" s="188">
        <v>8.74</v>
      </c>
      <c r="S6" s="188">
        <v>4.13</v>
      </c>
      <c r="T6" s="188">
        <f t="shared" si="3"/>
        <v>1.7700000000000005</v>
      </c>
      <c r="U6" s="188">
        <f>S6-R6</f>
        <v>-4.6100000000000003</v>
      </c>
      <c r="V6" s="261"/>
      <c r="W6" s="508"/>
      <c r="X6" s="508"/>
      <c r="Y6" s="508"/>
      <c r="Z6" s="508"/>
      <c r="AA6" s="508"/>
      <c r="AB6" s="508"/>
    </row>
    <row r="7" spans="1:28">
      <c r="A7" s="87" t="s">
        <v>81</v>
      </c>
      <c r="B7" s="186">
        <v>541371</v>
      </c>
      <c r="C7" s="327" t="s">
        <v>101</v>
      </c>
      <c r="D7" s="186">
        <v>94957</v>
      </c>
      <c r="E7" s="327" t="s">
        <v>101</v>
      </c>
      <c r="F7" s="327" t="s">
        <v>101</v>
      </c>
      <c r="G7" s="186">
        <v>3451288</v>
      </c>
      <c r="H7" s="327" t="s">
        <v>101</v>
      </c>
      <c r="I7" s="186">
        <v>378866</v>
      </c>
      <c r="J7" s="327" t="s">
        <v>101</v>
      </c>
      <c r="K7" s="327" t="s">
        <v>101</v>
      </c>
      <c r="L7" s="188">
        <v>65.34</v>
      </c>
      <c r="M7" s="327" t="s">
        <v>101</v>
      </c>
      <c r="N7" s="188">
        <v>26.7</v>
      </c>
      <c r="O7" s="327" t="s">
        <v>101</v>
      </c>
      <c r="P7" s="327" t="s">
        <v>101</v>
      </c>
      <c r="Q7" s="188">
        <v>6.38</v>
      </c>
      <c r="R7" s="327" t="s">
        <v>101</v>
      </c>
      <c r="S7" s="188">
        <v>3.99</v>
      </c>
      <c r="T7" s="327" t="s">
        <v>101</v>
      </c>
      <c r="U7" s="327" t="s">
        <v>101</v>
      </c>
      <c r="V7" s="261"/>
      <c r="W7" s="508"/>
      <c r="X7" s="508"/>
      <c r="Y7" s="508"/>
      <c r="Z7" s="508"/>
      <c r="AA7" s="508"/>
      <c r="AB7" s="508"/>
    </row>
    <row r="8" spans="1:28">
      <c r="A8" s="87" t="s">
        <v>82</v>
      </c>
      <c r="B8" s="186">
        <v>502353</v>
      </c>
      <c r="C8" s="327" t="s">
        <v>101</v>
      </c>
      <c r="D8" s="186">
        <v>116337</v>
      </c>
      <c r="E8" s="327" t="s">
        <v>101</v>
      </c>
      <c r="F8" s="327" t="s">
        <v>101</v>
      </c>
      <c r="G8" s="186">
        <v>3271306</v>
      </c>
      <c r="H8" s="327" t="s">
        <v>101</v>
      </c>
      <c r="I8" s="186">
        <v>467656</v>
      </c>
      <c r="J8" s="327" t="s">
        <v>101</v>
      </c>
      <c r="K8" s="327" t="s">
        <v>101</v>
      </c>
      <c r="L8" s="188">
        <v>59.94</v>
      </c>
      <c r="M8" s="327" t="s">
        <v>101</v>
      </c>
      <c r="N8" s="188">
        <v>31.24</v>
      </c>
      <c r="O8" s="327" t="s">
        <v>101</v>
      </c>
      <c r="P8" s="327" t="s">
        <v>101</v>
      </c>
      <c r="Q8" s="188">
        <v>6.51</v>
      </c>
      <c r="R8" s="327" t="s">
        <v>101</v>
      </c>
      <c r="S8" s="188">
        <v>4.0199999999999996</v>
      </c>
      <c r="T8" s="327" t="s">
        <v>101</v>
      </c>
      <c r="U8" s="327" t="s">
        <v>101</v>
      </c>
      <c r="V8" s="261"/>
      <c r="W8" s="508"/>
      <c r="X8" s="508"/>
      <c r="Y8" s="508"/>
      <c r="Z8" s="508"/>
      <c r="AA8" s="508"/>
      <c r="AB8" s="508"/>
    </row>
    <row r="9" spans="1:28">
      <c r="A9" s="87" t="s">
        <v>83</v>
      </c>
      <c r="B9" s="186">
        <v>521283</v>
      </c>
      <c r="C9" s="327" t="s">
        <v>101</v>
      </c>
      <c r="D9" s="186">
        <v>151737</v>
      </c>
      <c r="E9" s="327" t="s">
        <v>101</v>
      </c>
      <c r="F9" s="327" t="s">
        <v>101</v>
      </c>
      <c r="G9" s="186">
        <v>3559936</v>
      </c>
      <c r="H9" s="327" t="s">
        <v>101</v>
      </c>
      <c r="I9" s="186">
        <v>663886</v>
      </c>
      <c r="J9" s="327" t="s">
        <v>101</v>
      </c>
      <c r="K9" s="327" t="s">
        <v>101</v>
      </c>
      <c r="L9" s="188">
        <v>67.400000000000006</v>
      </c>
      <c r="M9" s="327" t="s">
        <v>101</v>
      </c>
      <c r="N9" s="188">
        <v>33.380000000000003</v>
      </c>
      <c r="O9" s="327" t="s">
        <v>101</v>
      </c>
      <c r="P9" s="327" t="s">
        <v>101</v>
      </c>
      <c r="Q9" s="188">
        <v>6.83</v>
      </c>
      <c r="R9" s="327" t="s">
        <v>101</v>
      </c>
      <c r="S9" s="188">
        <v>4.38</v>
      </c>
      <c r="T9" s="327" t="s">
        <v>101</v>
      </c>
      <c r="U9" s="327" t="s">
        <v>101</v>
      </c>
      <c r="V9" s="261"/>
      <c r="W9" s="508"/>
      <c r="X9" s="508"/>
      <c r="Y9" s="508"/>
      <c r="Z9" s="508"/>
      <c r="AA9" s="508"/>
      <c r="AB9" s="508"/>
    </row>
    <row r="10" spans="1:28">
      <c r="A10" s="87" t="s">
        <v>84</v>
      </c>
      <c r="B10" s="186">
        <v>550315</v>
      </c>
      <c r="C10" s="186">
        <v>106729</v>
      </c>
      <c r="D10" s="186">
        <v>231574</v>
      </c>
      <c r="E10" s="187">
        <f t="shared" ref="E10:E15" si="4">((C10-B10)/B10)*100</f>
        <v>-80.605834840046157</v>
      </c>
      <c r="F10" s="187">
        <f t="shared" si="0"/>
        <v>116.97383091755755</v>
      </c>
      <c r="G10" s="186">
        <v>4036461</v>
      </c>
      <c r="H10" s="186">
        <v>463154</v>
      </c>
      <c r="I10" s="186">
        <v>1188881</v>
      </c>
      <c r="J10" s="187">
        <f t="shared" ref="J10:J15" si="5">((H10-G10)/G10)*100</f>
        <v>-88.525740741704183</v>
      </c>
      <c r="K10" s="187">
        <f t="shared" si="1"/>
        <v>156.69237445860341</v>
      </c>
      <c r="L10" s="188">
        <v>73.45</v>
      </c>
      <c r="M10" s="188">
        <v>25.35</v>
      </c>
      <c r="N10" s="188">
        <v>44.57</v>
      </c>
      <c r="O10" s="187">
        <f t="shared" si="2"/>
        <v>-48.1</v>
      </c>
      <c r="P10" s="187">
        <f t="shared" ref="P10:P15" si="6">N10-M10</f>
        <v>19.22</v>
      </c>
      <c r="Q10" s="188">
        <v>7.33</v>
      </c>
      <c r="R10" s="188">
        <v>4.34</v>
      </c>
      <c r="S10" s="188">
        <v>5.13</v>
      </c>
      <c r="T10" s="188">
        <f t="shared" si="3"/>
        <v>-2.99</v>
      </c>
      <c r="U10" s="188">
        <f t="shared" ref="U10:U15" si="7">S10-R10</f>
        <v>0.79</v>
      </c>
      <c r="V10" s="261"/>
      <c r="W10" s="508"/>
      <c r="X10" s="508"/>
      <c r="Y10" s="508"/>
      <c r="Z10" s="508"/>
      <c r="AA10" s="508"/>
      <c r="AB10" s="508"/>
    </row>
    <row r="11" spans="1:28">
      <c r="A11" s="87" t="s">
        <v>85</v>
      </c>
      <c r="B11" s="186">
        <v>575731</v>
      </c>
      <c r="C11" s="186">
        <v>168422</v>
      </c>
      <c r="D11" s="186">
        <v>314509</v>
      </c>
      <c r="E11" s="187">
        <f t="shared" si="4"/>
        <v>-70.74640761049865</v>
      </c>
      <c r="F11" s="187">
        <f t="shared" si="0"/>
        <v>86.738668344990558</v>
      </c>
      <c r="G11" s="186">
        <v>4263597</v>
      </c>
      <c r="H11" s="186">
        <v>806665</v>
      </c>
      <c r="I11" s="186">
        <v>1755838</v>
      </c>
      <c r="J11" s="187">
        <f t="shared" si="5"/>
        <v>-81.08017713681663</v>
      </c>
      <c r="K11" s="187">
        <f t="shared" si="1"/>
        <v>117.66631749239151</v>
      </c>
      <c r="L11" s="188">
        <v>77.58</v>
      </c>
      <c r="M11" s="188">
        <v>39.86</v>
      </c>
      <c r="N11" s="188">
        <v>58.94</v>
      </c>
      <c r="O11" s="187">
        <f t="shared" si="2"/>
        <v>-37.72</v>
      </c>
      <c r="P11" s="187">
        <f t="shared" si="6"/>
        <v>19.079999999999998</v>
      </c>
      <c r="Q11" s="188">
        <v>7.41</v>
      </c>
      <c r="R11" s="188">
        <v>4.79</v>
      </c>
      <c r="S11" s="188">
        <v>5.58</v>
      </c>
      <c r="T11" s="188">
        <f t="shared" si="3"/>
        <v>-2.62</v>
      </c>
      <c r="U11" s="188">
        <f t="shared" si="7"/>
        <v>0.79</v>
      </c>
      <c r="V11" s="261"/>
      <c r="W11" s="508"/>
      <c r="X11" s="508"/>
      <c r="Y11" s="508"/>
      <c r="Z11" s="508"/>
      <c r="AA11" s="508"/>
      <c r="AB11" s="508"/>
    </row>
    <row r="12" spans="1:28">
      <c r="A12" s="87" t="s">
        <v>86</v>
      </c>
      <c r="B12" s="186">
        <v>487094</v>
      </c>
      <c r="C12" s="186">
        <v>128582</v>
      </c>
      <c r="D12" s="186">
        <v>280395</v>
      </c>
      <c r="E12" s="187">
        <f t="shared" si="4"/>
        <v>-73.60222051595791</v>
      </c>
      <c r="F12" s="187">
        <f t="shared" si="0"/>
        <v>118.06707004090775</v>
      </c>
      <c r="G12" s="186">
        <v>3489406</v>
      </c>
      <c r="H12" s="186">
        <v>534743</v>
      </c>
      <c r="I12" s="186">
        <v>1758516</v>
      </c>
      <c r="J12" s="187">
        <f t="shared" si="5"/>
        <v>-84.675242720394237</v>
      </c>
      <c r="K12" s="187">
        <f t="shared" si="1"/>
        <v>228.85255159955341</v>
      </c>
      <c r="L12" s="188">
        <v>65.61</v>
      </c>
      <c r="M12" s="188">
        <v>26.28</v>
      </c>
      <c r="N12" s="188">
        <v>58.35</v>
      </c>
      <c r="O12" s="187">
        <f t="shared" si="2"/>
        <v>-39.33</v>
      </c>
      <c r="P12" s="187">
        <f t="shared" si="6"/>
        <v>32.07</v>
      </c>
      <c r="Q12" s="188">
        <v>7.16</v>
      </c>
      <c r="R12" s="188">
        <v>4.16</v>
      </c>
      <c r="S12" s="188">
        <v>6.27</v>
      </c>
      <c r="T12" s="188">
        <f t="shared" si="3"/>
        <v>-3</v>
      </c>
      <c r="U12" s="188">
        <f t="shared" si="7"/>
        <v>2.1099999999999994</v>
      </c>
      <c r="V12" s="261"/>
      <c r="W12" s="508"/>
      <c r="X12" s="508"/>
      <c r="Y12" s="508"/>
      <c r="Z12" s="508"/>
      <c r="AA12" s="508"/>
      <c r="AB12" s="508"/>
    </row>
    <row r="13" spans="1:28">
      <c r="A13" s="87" t="s">
        <v>87</v>
      </c>
      <c r="B13" s="186">
        <v>521653</v>
      </c>
      <c r="C13" s="186">
        <v>120141</v>
      </c>
      <c r="D13" s="186">
        <v>359960</v>
      </c>
      <c r="E13" s="187">
        <f t="shared" si="4"/>
        <v>-76.969172994308479</v>
      </c>
      <c r="F13" s="187">
        <f t="shared" si="0"/>
        <v>199.61461948876737</v>
      </c>
      <c r="G13" s="186">
        <v>3583824</v>
      </c>
      <c r="H13" s="186">
        <v>413433</v>
      </c>
      <c r="I13" s="186">
        <v>2165724</v>
      </c>
      <c r="J13" s="187">
        <f t="shared" si="5"/>
        <v>-88.463914522588155</v>
      </c>
      <c r="K13" s="187">
        <f t="shared" si="1"/>
        <v>423.83917103859636</v>
      </c>
      <c r="L13" s="188">
        <v>65.213864304100781</v>
      </c>
      <c r="M13" s="188">
        <v>19.23</v>
      </c>
      <c r="N13" s="188">
        <v>64.72</v>
      </c>
      <c r="O13" s="187">
        <f t="shared" si="2"/>
        <v>-45.983864304100777</v>
      </c>
      <c r="P13" s="187">
        <f t="shared" si="6"/>
        <v>45.489999999999995</v>
      </c>
      <c r="Q13" s="188">
        <v>6.8701301439846025</v>
      </c>
      <c r="R13" s="188">
        <v>3.44</v>
      </c>
      <c r="S13" s="188">
        <v>6.02</v>
      </c>
      <c r="T13" s="188">
        <f t="shared" si="3"/>
        <v>-3.4301301439846026</v>
      </c>
      <c r="U13" s="188">
        <f t="shared" si="7"/>
        <v>2.5799999999999996</v>
      </c>
      <c r="V13" s="261"/>
      <c r="W13" s="508"/>
      <c r="X13" s="508"/>
      <c r="Y13" s="508"/>
      <c r="Z13" s="508"/>
      <c r="AA13" s="508"/>
      <c r="AB13" s="508"/>
    </row>
    <row r="14" spans="1:28">
      <c r="A14" s="87" t="s">
        <v>88</v>
      </c>
      <c r="B14" s="186">
        <v>482255</v>
      </c>
      <c r="C14" s="186">
        <v>83774</v>
      </c>
      <c r="D14" s="186">
        <v>315502</v>
      </c>
      <c r="E14" s="187">
        <f t="shared" si="4"/>
        <v>-82.62869228934899</v>
      </c>
      <c r="F14" s="187">
        <f t="shared" si="0"/>
        <v>276.61088165779358</v>
      </c>
      <c r="G14" s="186">
        <v>3432879</v>
      </c>
      <c r="H14" s="186">
        <v>436995</v>
      </c>
      <c r="I14" s="186">
        <v>2129877</v>
      </c>
      <c r="J14" s="187">
        <f t="shared" si="5"/>
        <v>-87.270305769588731</v>
      </c>
      <c r="K14" s="187">
        <f t="shared" si="1"/>
        <v>387.39161775306354</v>
      </c>
      <c r="L14" s="188">
        <v>64.549398106885391</v>
      </c>
      <c r="M14" s="188">
        <v>21.61</v>
      </c>
      <c r="N14" s="188">
        <v>64.39</v>
      </c>
      <c r="O14" s="187">
        <f t="shared" si="2"/>
        <v>-42.939398106885392</v>
      </c>
      <c r="P14" s="187">
        <f t="shared" si="6"/>
        <v>42.78</v>
      </c>
      <c r="Q14" s="188">
        <v>7.1183896486298739</v>
      </c>
      <c r="R14" s="188">
        <v>5.22</v>
      </c>
      <c r="S14" s="188">
        <v>6.75</v>
      </c>
      <c r="T14" s="188">
        <f t="shared" si="3"/>
        <v>-1.8983896486298741</v>
      </c>
      <c r="U14" s="188">
        <f t="shared" si="7"/>
        <v>1.5300000000000002</v>
      </c>
      <c r="V14" s="261"/>
      <c r="W14" s="508"/>
      <c r="X14" s="508"/>
      <c r="Y14" s="508"/>
      <c r="Z14" s="508"/>
      <c r="AA14" s="508"/>
      <c r="AB14" s="508"/>
    </row>
    <row r="15" spans="1:28">
      <c r="A15" s="87" t="s">
        <v>89</v>
      </c>
      <c r="B15" s="186">
        <v>493541</v>
      </c>
      <c r="C15" s="186">
        <v>96118</v>
      </c>
      <c r="D15" s="186">
        <v>295047</v>
      </c>
      <c r="E15" s="187">
        <f t="shared" si="4"/>
        <v>-80.524819619849211</v>
      </c>
      <c r="F15" s="187">
        <f t="shared" si="0"/>
        <v>206.96331592417653</v>
      </c>
      <c r="G15" s="186">
        <v>3554690</v>
      </c>
      <c r="H15" s="186">
        <v>526651</v>
      </c>
      <c r="I15" s="186">
        <v>1936020</v>
      </c>
      <c r="J15" s="187">
        <f t="shared" si="5"/>
        <v>-85.184333936292617</v>
      </c>
      <c r="K15" s="187">
        <f t="shared" si="1"/>
        <v>267.60966940155811</v>
      </c>
      <c r="L15" s="188">
        <v>64.683720881143714</v>
      </c>
      <c r="M15" s="188">
        <v>26.06</v>
      </c>
      <c r="N15" s="188">
        <v>55.45</v>
      </c>
      <c r="O15" s="187">
        <f t="shared" si="2"/>
        <v>-38.623720881143711</v>
      </c>
      <c r="P15" s="187">
        <f t="shared" si="6"/>
        <v>29.390000000000004</v>
      </c>
      <c r="Q15" s="188">
        <v>7.2024208728352859</v>
      </c>
      <c r="R15" s="188">
        <v>5.48</v>
      </c>
      <c r="S15" s="188">
        <v>6.56</v>
      </c>
      <c r="T15" s="188">
        <f t="shared" si="3"/>
        <v>-1.7224208728352854</v>
      </c>
      <c r="U15" s="188">
        <f t="shared" si="7"/>
        <v>1.0799999999999992</v>
      </c>
      <c r="V15" s="261"/>
      <c r="W15" s="508"/>
      <c r="X15" s="508"/>
      <c r="Y15" s="508"/>
      <c r="Z15" s="508"/>
      <c r="AA15" s="508"/>
      <c r="AB15" s="508"/>
    </row>
    <row r="16" spans="1:28">
      <c r="I16" s="317"/>
      <c r="J16" s="356"/>
      <c r="V16" s="261"/>
      <c r="W16" s="508"/>
      <c r="X16" s="508"/>
      <c r="Y16" s="508"/>
      <c r="Z16" s="508"/>
      <c r="AA16" s="508"/>
      <c r="AB16" s="508"/>
    </row>
    <row r="17" spans="1:28" ht="15" customHeight="1">
      <c r="A17" s="11" t="s">
        <v>49</v>
      </c>
      <c r="I17" s="317"/>
      <c r="J17" s="356"/>
      <c r="K17" s="317"/>
      <c r="L17" s="317"/>
      <c r="M17" s="454"/>
      <c r="N17" s="317"/>
      <c r="W17" s="508"/>
      <c r="X17" s="508"/>
      <c r="Y17" s="508"/>
      <c r="Z17" s="508"/>
      <c r="AA17" s="508"/>
      <c r="AB17" s="508"/>
    </row>
    <row r="18" spans="1:28">
      <c r="I18" s="317"/>
      <c r="J18" s="356"/>
      <c r="K18" s="356"/>
      <c r="L18" s="359"/>
      <c r="M18" s="454"/>
      <c r="N18" s="359"/>
      <c r="R18" s="15"/>
      <c r="S18" s="15"/>
      <c r="W18" s="508"/>
      <c r="X18" s="508"/>
      <c r="Y18" s="508"/>
      <c r="Z18" s="508"/>
      <c r="AA18" s="508"/>
      <c r="AB18" s="508"/>
    </row>
    <row r="19" spans="1:28">
      <c r="H19" s="12"/>
      <c r="I19" s="317"/>
      <c r="J19" s="359"/>
      <c r="K19" s="188"/>
      <c r="L19" s="360"/>
      <c r="M19" s="454"/>
      <c r="R19" s="15"/>
      <c r="S19" s="15"/>
      <c r="W19" s="508"/>
      <c r="X19" s="508"/>
      <c r="Y19" s="508"/>
      <c r="Z19" s="508"/>
      <c r="AA19" s="508"/>
      <c r="AB19" s="508"/>
    </row>
    <row r="20" spans="1:28">
      <c r="I20" s="317"/>
      <c r="J20" s="359"/>
      <c r="K20" s="188"/>
      <c r="M20" s="454"/>
      <c r="W20" s="508"/>
      <c r="X20" s="508"/>
      <c r="Y20" s="508"/>
      <c r="Z20" s="508"/>
      <c r="AA20" s="508"/>
      <c r="AB20" s="508"/>
    </row>
    <row r="21" spans="1:28">
      <c r="W21" s="508"/>
      <c r="X21" s="508"/>
      <c r="Y21" s="508"/>
      <c r="Z21" s="508"/>
      <c r="AA21" s="508"/>
      <c r="AB21" s="508"/>
    </row>
    <row r="22" spans="1:28">
      <c r="W22" s="508"/>
      <c r="X22" s="508"/>
      <c r="Y22" s="508"/>
      <c r="Z22" s="508"/>
      <c r="AA22" s="508"/>
      <c r="AB22" s="508"/>
    </row>
    <row r="23" spans="1:28">
      <c r="W23" s="508"/>
      <c r="X23" s="508"/>
      <c r="Y23" s="508"/>
      <c r="Z23" s="508"/>
      <c r="AA23" s="508"/>
      <c r="AB23" s="508"/>
    </row>
    <row r="24" spans="1:28">
      <c r="W24" s="508"/>
      <c r="X24" s="508"/>
      <c r="Y24" s="508"/>
      <c r="Z24" s="508"/>
      <c r="AA24" s="508"/>
      <c r="AB24" s="508"/>
    </row>
    <row r="27" spans="1:28">
      <c r="X27" s="186"/>
      <c r="Y27" s="186"/>
    </row>
    <row r="28" spans="1:28">
      <c r="X28" s="186"/>
      <c r="Y28" s="186"/>
    </row>
    <row r="52" spans="1:2">
      <c r="A52" s="16"/>
    </row>
    <row r="58" spans="1:2">
      <c r="A58" s="16" t="s">
        <v>44</v>
      </c>
      <c r="B58" s="16" t="s">
        <v>46</v>
      </c>
    </row>
    <row r="59" spans="1:2">
      <c r="A59" s="16" t="s">
        <v>45</v>
      </c>
      <c r="B59" s="16" t="s">
        <v>46</v>
      </c>
    </row>
  </sheetData>
  <sheetProtection password="CCE3" sheet="1" objects="1" scenarios="1"/>
  <mergeCells count="6">
    <mergeCell ref="W3:AB24"/>
    <mergeCell ref="A1:T1"/>
    <mergeCell ref="B2:E2"/>
    <mergeCell ref="G2:J2"/>
    <mergeCell ref="L2:O2"/>
    <mergeCell ref="Q2:T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7"/>
  <sheetViews>
    <sheetView showGridLines="0" zoomScale="80" zoomScaleNormal="80" workbookViewId="0">
      <selection sqref="A1:C1"/>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03"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13" t="s">
        <v>274</v>
      </c>
      <c r="B1" s="513"/>
      <c r="C1" s="513"/>
      <c r="L1" s="512" t="s">
        <v>275</v>
      </c>
      <c r="M1" s="512"/>
      <c r="N1" s="512"/>
      <c r="P1" s="512" t="s">
        <v>276</v>
      </c>
      <c r="Q1" s="512"/>
      <c r="R1" s="512"/>
      <c r="T1" s="512" t="s">
        <v>545</v>
      </c>
      <c r="U1" s="512"/>
      <c r="V1" s="512"/>
    </row>
    <row r="2" spans="1:33" ht="29.25" customHeight="1">
      <c r="A2" s="140" t="s">
        <v>723</v>
      </c>
      <c r="B2" s="141" t="s">
        <v>277</v>
      </c>
      <c r="C2" s="141" t="s">
        <v>278</v>
      </c>
      <c r="L2" s="140" t="s">
        <v>93</v>
      </c>
      <c r="M2" s="141" t="s">
        <v>277</v>
      </c>
      <c r="N2" s="141" t="s">
        <v>278</v>
      </c>
      <c r="P2" s="140" t="s">
        <v>544</v>
      </c>
      <c r="Q2" s="141" t="s">
        <v>279</v>
      </c>
      <c r="R2" s="141" t="s">
        <v>280</v>
      </c>
      <c r="T2" s="140" t="s">
        <v>93</v>
      </c>
      <c r="U2" s="141" t="s">
        <v>279</v>
      </c>
      <c r="V2" s="141" t="s">
        <v>280</v>
      </c>
    </row>
    <row r="3" spans="1:33">
      <c r="A3" s="142" t="s">
        <v>281</v>
      </c>
      <c r="B3" s="143">
        <v>428</v>
      </c>
      <c r="C3" s="143">
        <v>1380</v>
      </c>
      <c r="D3" s="144"/>
      <c r="E3" s="144"/>
      <c r="F3" s="144"/>
      <c r="G3" s="144"/>
      <c r="H3" s="144"/>
      <c r="I3" s="144"/>
      <c r="J3" s="144"/>
      <c r="L3" s="145" t="s">
        <v>320</v>
      </c>
      <c r="M3" s="6">
        <v>15522</v>
      </c>
      <c r="N3" s="6">
        <v>19935</v>
      </c>
      <c r="P3" s="145" t="s">
        <v>283</v>
      </c>
      <c r="Q3" s="6">
        <v>61119</v>
      </c>
      <c r="R3" s="6">
        <v>6000</v>
      </c>
      <c r="T3" s="145" t="s">
        <v>479</v>
      </c>
      <c r="U3" s="6">
        <v>71523</v>
      </c>
      <c r="V3" s="6">
        <v>5818</v>
      </c>
    </row>
    <row r="4" spans="1:33">
      <c r="A4" s="142" t="s">
        <v>282</v>
      </c>
      <c r="B4" s="143">
        <v>63</v>
      </c>
      <c r="C4" s="143">
        <v>174</v>
      </c>
      <c r="D4" s="144"/>
      <c r="E4" s="144"/>
      <c r="F4" s="144"/>
      <c r="G4" s="144"/>
      <c r="H4" s="144"/>
      <c r="I4" s="144"/>
      <c r="J4" s="144"/>
      <c r="L4" s="145" t="s">
        <v>323</v>
      </c>
      <c r="M4" s="6">
        <v>15495</v>
      </c>
      <c r="N4" s="6">
        <v>20900</v>
      </c>
      <c r="P4" s="145" t="s">
        <v>285</v>
      </c>
      <c r="Q4" s="6">
        <v>63389</v>
      </c>
      <c r="R4" s="6">
        <v>6050</v>
      </c>
      <c r="T4" s="145" t="s">
        <v>531</v>
      </c>
      <c r="U4" s="6">
        <v>72140</v>
      </c>
      <c r="V4" s="6">
        <v>5983</v>
      </c>
    </row>
    <row r="5" spans="1:33">
      <c r="A5" s="142" t="s">
        <v>284</v>
      </c>
      <c r="B5" s="143">
        <v>102</v>
      </c>
      <c r="C5" s="143">
        <v>189</v>
      </c>
      <c r="D5" s="144"/>
      <c r="E5" s="144"/>
      <c r="F5" s="144"/>
      <c r="G5" s="144"/>
      <c r="H5" s="144"/>
      <c r="I5" s="144"/>
      <c r="J5" s="144"/>
      <c r="L5" s="145" t="s">
        <v>326</v>
      </c>
      <c r="M5" s="6">
        <v>13563</v>
      </c>
      <c r="N5" s="6">
        <v>21055</v>
      </c>
      <c r="P5" s="145" t="s">
        <v>287</v>
      </c>
      <c r="Q5" s="6">
        <v>65786</v>
      </c>
      <c r="R5" s="6">
        <v>6184</v>
      </c>
      <c r="T5" s="145" t="s">
        <v>534</v>
      </c>
      <c r="U5" s="6">
        <v>71620</v>
      </c>
      <c r="V5" s="6">
        <v>6028</v>
      </c>
      <c r="W5" s="144"/>
      <c r="X5" s="144"/>
      <c r="Y5" s="144"/>
      <c r="Z5" s="144"/>
      <c r="AA5" s="144"/>
      <c r="AB5" s="148"/>
      <c r="AC5" s="148"/>
      <c r="AD5" s="6"/>
      <c r="AE5" s="6"/>
      <c r="AF5" s="6"/>
      <c r="AG5" s="6"/>
    </row>
    <row r="6" spans="1:33">
      <c r="A6" s="142" t="s">
        <v>286</v>
      </c>
      <c r="B6" s="143">
        <v>2627</v>
      </c>
      <c r="C6" s="143">
        <v>4664</v>
      </c>
      <c r="D6" s="144"/>
      <c r="E6" s="144"/>
      <c r="F6" s="144"/>
      <c r="G6" s="144"/>
      <c r="H6" s="144"/>
      <c r="I6" s="144"/>
      <c r="J6" s="144"/>
      <c r="L6" s="145" t="s">
        <v>329</v>
      </c>
      <c r="M6" s="6">
        <v>13234</v>
      </c>
      <c r="N6" s="6">
        <v>20615</v>
      </c>
      <c r="P6" s="145" t="s">
        <v>289</v>
      </c>
      <c r="Q6" s="6">
        <v>65673</v>
      </c>
      <c r="R6" s="6">
        <v>6179</v>
      </c>
      <c r="T6" s="145" t="s">
        <v>542</v>
      </c>
      <c r="U6" s="6">
        <v>71630</v>
      </c>
      <c r="V6" s="6">
        <v>6037</v>
      </c>
    </row>
    <row r="7" spans="1:33">
      <c r="A7" s="142" t="s">
        <v>288</v>
      </c>
      <c r="B7" s="143">
        <v>2947</v>
      </c>
      <c r="C7" s="143">
        <v>9762</v>
      </c>
      <c r="D7" s="144"/>
      <c r="E7" s="144"/>
      <c r="F7" s="144"/>
      <c r="G7" s="144"/>
      <c r="H7" s="144"/>
      <c r="I7" s="144"/>
      <c r="J7" s="144"/>
      <c r="L7" s="145" t="s">
        <v>332</v>
      </c>
      <c r="M7" s="6">
        <v>12224</v>
      </c>
      <c r="N7" s="6">
        <v>20933</v>
      </c>
      <c r="P7" s="145" t="s">
        <v>291</v>
      </c>
      <c r="Q7" s="6">
        <v>63722</v>
      </c>
      <c r="R7" s="6">
        <v>6098</v>
      </c>
      <c r="T7" s="145" t="s">
        <v>553</v>
      </c>
      <c r="U7" s="6">
        <v>71450</v>
      </c>
      <c r="V7" s="6">
        <v>6059</v>
      </c>
    </row>
    <row r="8" spans="1:33">
      <c r="A8" s="142" t="s">
        <v>290</v>
      </c>
      <c r="B8" s="143">
        <v>101</v>
      </c>
      <c r="C8" s="143">
        <v>681</v>
      </c>
      <c r="D8" s="144"/>
      <c r="E8" s="144"/>
      <c r="F8" s="144"/>
      <c r="G8" s="144"/>
      <c r="H8" s="144"/>
      <c r="I8" s="144"/>
      <c r="J8" s="144"/>
      <c r="L8" s="145" t="s">
        <v>335</v>
      </c>
      <c r="M8" s="6">
        <v>11253</v>
      </c>
      <c r="N8" s="6">
        <v>20409</v>
      </c>
      <c r="P8" s="145" t="s">
        <v>293</v>
      </c>
      <c r="Q8" s="6">
        <v>65653</v>
      </c>
      <c r="R8" s="6">
        <v>6139</v>
      </c>
      <c r="S8" s="6"/>
      <c r="T8" s="145" t="s">
        <v>556</v>
      </c>
      <c r="U8" s="6">
        <v>70313</v>
      </c>
      <c r="V8" s="6">
        <v>6076</v>
      </c>
    </row>
    <row r="9" spans="1:33">
      <c r="A9" s="142" t="s">
        <v>292</v>
      </c>
      <c r="B9" s="143">
        <v>229</v>
      </c>
      <c r="C9" s="143">
        <v>515</v>
      </c>
      <c r="D9" s="144"/>
      <c r="E9" s="144"/>
      <c r="F9" s="144"/>
      <c r="G9" s="144"/>
      <c r="H9" s="144"/>
      <c r="I9" s="144"/>
      <c r="J9" s="144"/>
      <c r="L9" s="145" t="s">
        <v>338</v>
      </c>
      <c r="M9" s="6">
        <v>6636</v>
      </c>
      <c r="N9" s="6">
        <v>24951</v>
      </c>
      <c r="P9" s="145" t="s">
        <v>295</v>
      </c>
      <c r="Q9" s="6">
        <v>67744</v>
      </c>
      <c r="R9" s="6">
        <v>6237</v>
      </c>
      <c r="S9" s="6"/>
      <c r="T9" s="145" t="s">
        <v>557</v>
      </c>
      <c r="U9" s="6">
        <v>68917</v>
      </c>
      <c r="V9" s="6">
        <v>5957</v>
      </c>
    </row>
    <row r="10" spans="1:33">
      <c r="A10" s="142" t="s">
        <v>294</v>
      </c>
      <c r="B10" s="149">
        <v>141</v>
      </c>
      <c r="C10" s="149">
        <v>315</v>
      </c>
      <c r="D10" s="148"/>
      <c r="E10" s="148"/>
      <c r="F10" s="148"/>
      <c r="G10" s="148"/>
      <c r="H10" s="148"/>
      <c r="I10" s="148"/>
      <c r="J10" s="148"/>
      <c r="L10" s="145" t="s">
        <v>381</v>
      </c>
      <c r="M10" s="6">
        <v>604</v>
      </c>
      <c r="N10" s="6">
        <v>29121</v>
      </c>
      <c r="P10" s="145" t="s">
        <v>297</v>
      </c>
      <c r="Q10" s="6">
        <v>67588</v>
      </c>
      <c r="R10" s="6">
        <v>6212</v>
      </c>
      <c r="S10" s="6"/>
      <c r="T10" s="145" t="s">
        <v>558</v>
      </c>
      <c r="U10" s="6">
        <v>67851</v>
      </c>
      <c r="V10" s="6">
        <v>5886</v>
      </c>
    </row>
    <row r="11" spans="1:33">
      <c r="A11" s="142" t="s">
        <v>296</v>
      </c>
      <c r="B11" s="149">
        <v>267</v>
      </c>
      <c r="C11" s="149">
        <v>529</v>
      </c>
      <c r="D11" s="148"/>
      <c r="E11" s="148"/>
      <c r="F11" s="148"/>
      <c r="G11" s="148"/>
      <c r="H11" s="148"/>
      <c r="I11" s="148"/>
      <c r="J11" s="148"/>
      <c r="L11" s="145" t="s">
        <v>466</v>
      </c>
      <c r="M11" s="6">
        <v>788</v>
      </c>
      <c r="N11" s="6">
        <v>29874</v>
      </c>
      <c r="P11" s="145" t="s">
        <v>299</v>
      </c>
      <c r="Q11" s="6">
        <v>65347</v>
      </c>
      <c r="R11" s="6">
        <v>6111</v>
      </c>
      <c r="S11" s="6"/>
      <c r="T11" s="145" t="s">
        <v>596</v>
      </c>
      <c r="U11" s="6">
        <v>67726</v>
      </c>
      <c r="V11" s="6">
        <v>5902</v>
      </c>
    </row>
    <row r="12" spans="1:33">
      <c r="A12" s="142" t="s">
        <v>298</v>
      </c>
      <c r="B12" s="31">
        <v>13</v>
      </c>
      <c r="C12" s="31">
        <v>67</v>
      </c>
      <c r="D12" s="6"/>
      <c r="E12" s="6"/>
      <c r="F12" s="6"/>
      <c r="G12" s="6"/>
      <c r="H12" s="6"/>
      <c r="I12" s="6"/>
      <c r="J12" s="6"/>
      <c r="L12" s="145" t="s">
        <v>479</v>
      </c>
      <c r="M12" s="6">
        <v>2087</v>
      </c>
      <c r="N12" s="6">
        <v>29817</v>
      </c>
      <c r="P12" s="145" t="s">
        <v>301</v>
      </c>
      <c r="Q12" s="6">
        <v>67927</v>
      </c>
      <c r="R12" s="6">
        <v>6200</v>
      </c>
      <c r="S12" s="6"/>
      <c r="T12" s="145" t="s">
        <v>602</v>
      </c>
      <c r="U12" s="6">
        <v>67340</v>
      </c>
      <c r="V12" s="6">
        <v>5862</v>
      </c>
    </row>
    <row r="13" spans="1:33">
      <c r="A13" s="142" t="s">
        <v>300</v>
      </c>
      <c r="B13" s="31">
        <v>20</v>
      </c>
      <c r="C13" s="31">
        <v>112</v>
      </c>
      <c r="D13" s="6"/>
      <c r="E13" s="6"/>
      <c r="F13" s="6"/>
      <c r="G13" s="6"/>
      <c r="H13" s="6"/>
      <c r="I13" s="6"/>
      <c r="J13" s="6"/>
      <c r="L13" s="145" t="s">
        <v>531</v>
      </c>
      <c r="M13" s="6">
        <v>3688</v>
      </c>
      <c r="N13" s="6">
        <v>28751</v>
      </c>
      <c r="P13" s="145" t="s">
        <v>303</v>
      </c>
      <c r="Q13" s="6">
        <v>70772</v>
      </c>
      <c r="R13" s="6">
        <v>6369</v>
      </c>
      <c r="S13" s="6"/>
      <c r="T13" s="145" t="s">
        <v>606</v>
      </c>
      <c r="U13" s="6">
        <v>67121</v>
      </c>
      <c r="V13" s="6">
        <v>5855</v>
      </c>
    </row>
    <row r="14" spans="1:33">
      <c r="A14" s="142" t="s">
        <v>302</v>
      </c>
      <c r="B14" s="31">
        <v>404</v>
      </c>
      <c r="C14" s="31">
        <v>1050</v>
      </c>
      <c r="D14" s="6"/>
      <c r="E14" s="6"/>
      <c r="F14" s="6"/>
      <c r="G14" s="6"/>
      <c r="H14" s="6"/>
      <c r="I14" s="6"/>
      <c r="J14" s="6"/>
      <c r="L14" s="145" t="s">
        <v>534</v>
      </c>
      <c r="M14" s="6">
        <v>3548</v>
      </c>
      <c r="N14" s="6">
        <v>28413</v>
      </c>
      <c r="P14" s="145" t="s">
        <v>304</v>
      </c>
      <c r="Q14" s="6">
        <v>70668</v>
      </c>
      <c r="R14" s="6">
        <v>6356</v>
      </c>
      <c r="S14" s="6"/>
      <c r="T14" s="145" t="s">
        <v>639</v>
      </c>
      <c r="U14" s="6">
        <v>67593</v>
      </c>
      <c r="V14" s="6">
        <v>5947</v>
      </c>
    </row>
    <row r="15" spans="1:33">
      <c r="A15" s="153" t="s">
        <v>138</v>
      </c>
      <c r="B15" s="154">
        <v>7342</v>
      </c>
      <c r="C15" s="154">
        <v>19438</v>
      </c>
      <c r="D15" s="6"/>
      <c r="E15" s="6"/>
      <c r="F15" s="6"/>
      <c r="G15" s="6"/>
      <c r="H15" s="6"/>
      <c r="I15" s="6"/>
      <c r="J15" s="6"/>
      <c r="L15" s="145" t="s">
        <v>542</v>
      </c>
      <c r="M15" s="6">
        <v>3913</v>
      </c>
      <c r="N15" s="6">
        <v>28199</v>
      </c>
      <c r="P15" s="145" t="s">
        <v>305</v>
      </c>
      <c r="Q15" s="6">
        <v>69985</v>
      </c>
      <c r="R15" s="6">
        <v>6323</v>
      </c>
      <c r="S15" s="6"/>
      <c r="T15" s="145" t="s">
        <v>657</v>
      </c>
      <c r="U15" s="6">
        <v>67172</v>
      </c>
      <c r="V15" s="389">
        <v>5947</v>
      </c>
    </row>
    <row r="16" spans="1:33">
      <c r="L16" s="145" t="s">
        <v>553</v>
      </c>
      <c r="M16" s="6">
        <v>3490</v>
      </c>
      <c r="N16" s="6">
        <v>29323</v>
      </c>
      <c r="P16" s="145" t="s">
        <v>307</v>
      </c>
      <c r="Q16" s="6">
        <v>72657</v>
      </c>
      <c r="R16" s="6">
        <v>6410</v>
      </c>
      <c r="S16" s="6"/>
      <c r="T16" s="145" t="s">
        <v>692</v>
      </c>
      <c r="U16" s="6">
        <v>69094</v>
      </c>
      <c r="V16" s="389">
        <v>6039</v>
      </c>
    </row>
    <row r="17" spans="1:24">
      <c r="A17" s="34" t="s">
        <v>306</v>
      </c>
      <c r="B17" s="34"/>
      <c r="L17" s="145" t="s">
        <v>556</v>
      </c>
      <c r="M17" s="6">
        <v>3136</v>
      </c>
      <c r="N17" s="6">
        <v>30095</v>
      </c>
      <c r="P17" s="145" t="s">
        <v>309</v>
      </c>
      <c r="Q17" s="6">
        <v>75727</v>
      </c>
      <c r="R17" s="6">
        <v>6657</v>
      </c>
      <c r="S17" s="6"/>
      <c r="T17" s="145" t="s">
        <v>660</v>
      </c>
      <c r="U17" s="6">
        <v>70123</v>
      </c>
      <c r="V17" s="389">
        <v>6055</v>
      </c>
    </row>
    <row r="18" spans="1:24">
      <c r="A18" s="34" t="s">
        <v>308</v>
      </c>
      <c r="B18" s="34"/>
      <c r="L18" s="145" t="s">
        <v>557</v>
      </c>
      <c r="M18" s="6">
        <v>2950</v>
      </c>
      <c r="N18" s="6">
        <v>30324</v>
      </c>
      <c r="P18" s="145" t="s">
        <v>310</v>
      </c>
      <c r="Q18" s="6">
        <v>75348</v>
      </c>
      <c r="R18" s="6">
        <v>6627</v>
      </c>
      <c r="S18" s="6"/>
      <c r="T18" s="145" t="s">
        <v>690</v>
      </c>
      <c r="U18" s="6">
        <v>72856</v>
      </c>
      <c r="V18" s="6">
        <v>6181</v>
      </c>
    </row>
    <row r="19" spans="1:24">
      <c r="D19" s="144"/>
      <c r="L19" s="145" t="s">
        <v>558</v>
      </c>
      <c r="M19" s="6">
        <v>2208</v>
      </c>
      <c r="N19" s="6">
        <v>31282</v>
      </c>
      <c r="P19" s="145" t="s">
        <v>311</v>
      </c>
      <c r="Q19" s="6">
        <v>74267</v>
      </c>
      <c r="R19" s="6">
        <v>6529</v>
      </c>
      <c r="S19" s="6"/>
      <c r="T19" s="145" t="s">
        <v>700</v>
      </c>
      <c r="U19" s="6">
        <v>76257</v>
      </c>
      <c r="V19" s="6">
        <v>6337</v>
      </c>
    </row>
    <row r="20" spans="1:24" ht="18" customHeight="1">
      <c r="A20" s="514" t="s">
        <v>546</v>
      </c>
      <c r="B20" s="514"/>
      <c r="C20" s="514"/>
      <c r="D20" s="144"/>
      <c r="L20" s="145" t="s">
        <v>596</v>
      </c>
      <c r="M20" s="6">
        <v>2564</v>
      </c>
      <c r="N20" s="6">
        <v>31640</v>
      </c>
      <c r="P20" s="145" t="s">
        <v>312</v>
      </c>
      <c r="Q20" s="6">
        <v>77781</v>
      </c>
      <c r="R20" s="6">
        <v>6607</v>
      </c>
      <c r="S20" s="6"/>
      <c r="T20" s="145" t="s">
        <v>701</v>
      </c>
      <c r="U20" s="6">
        <v>77571</v>
      </c>
      <c r="V20" s="6">
        <v>6413</v>
      </c>
    </row>
    <row r="21" spans="1:24" ht="33">
      <c r="A21" s="140" t="s">
        <v>708</v>
      </c>
      <c r="B21" s="141" t="s">
        <v>642</v>
      </c>
      <c r="C21" s="141" t="s">
        <v>712</v>
      </c>
      <c r="D21" s="150"/>
      <c r="L21" s="145" t="s">
        <v>602</v>
      </c>
      <c r="M21" s="6">
        <v>3532</v>
      </c>
      <c r="N21" s="6">
        <v>31328</v>
      </c>
      <c r="P21" s="145" t="s">
        <v>314</v>
      </c>
      <c r="Q21" s="6">
        <v>78744</v>
      </c>
      <c r="R21" s="6">
        <v>6745</v>
      </c>
      <c r="S21" s="6"/>
      <c r="T21" s="145" t="s">
        <v>709</v>
      </c>
      <c r="U21" s="6">
        <v>77861</v>
      </c>
      <c r="V21" s="389" t="s">
        <v>101</v>
      </c>
    </row>
    <row r="22" spans="1:24" ht="15" customHeight="1">
      <c r="A22" s="151" t="s">
        <v>313</v>
      </c>
      <c r="B22" s="144">
        <v>349244</v>
      </c>
      <c r="C22" s="144">
        <v>27000</v>
      </c>
      <c r="D22" s="150"/>
      <c r="L22" s="145" t="s">
        <v>606</v>
      </c>
      <c r="M22" s="6">
        <v>3056</v>
      </c>
      <c r="N22" s="6">
        <v>31238</v>
      </c>
      <c r="P22" s="145" t="s">
        <v>316</v>
      </c>
      <c r="Q22" s="6">
        <v>79025</v>
      </c>
      <c r="R22" s="6">
        <v>6746</v>
      </c>
      <c r="S22" s="6"/>
      <c r="T22" s="145"/>
      <c r="U22" s="6"/>
      <c r="V22" s="6"/>
    </row>
    <row r="23" spans="1:24" ht="26.25">
      <c r="A23" s="155" t="s">
        <v>315</v>
      </c>
      <c r="B23" s="154">
        <v>77861</v>
      </c>
      <c r="C23" s="154">
        <v>6413</v>
      </c>
      <c r="D23" s="150"/>
      <c r="L23" s="145" t="s">
        <v>639</v>
      </c>
      <c r="M23" s="6">
        <v>4116</v>
      </c>
      <c r="N23" s="6">
        <v>30397</v>
      </c>
      <c r="P23" s="145" t="s">
        <v>318</v>
      </c>
      <c r="Q23" s="6">
        <v>77908</v>
      </c>
      <c r="R23" s="6">
        <v>6690</v>
      </c>
      <c r="S23" s="6"/>
      <c r="T23" s="145"/>
      <c r="U23" s="6"/>
      <c r="V23" s="6"/>
    </row>
    <row r="24" spans="1:24">
      <c r="A24" s="151" t="s">
        <v>317</v>
      </c>
      <c r="B24" s="144">
        <v>24550</v>
      </c>
      <c r="C24" s="150">
        <v>413</v>
      </c>
      <c r="D24" s="150"/>
      <c r="L24" s="145" t="s">
        <v>641</v>
      </c>
      <c r="M24" s="6">
        <v>5517</v>
      </c>
      <c r="N24" s="6">
        <v>29863</v>
      </c>
      <c r="P24" s="145" t="s">
        <v>321</v>
      </c>
      <c r="Q24" s="6">
        <v>79828</v>
      </c>
      <c r="R24" s="6">
        <v>6686</v>
      </c>
      <c r="S24" s="6"/>
      <c r="T24" s="145"/>
      <c r="U24" s="6"/>
      <c r="V24" s="6"/>
    </row>
    <row r="25" spans="1:24">
      <c r="A25" s="152" t="s">
        <v>319</v>
      </c>
      <c r="B25" s="144">
        <v>19872</v>
      </c>
      <c r="C25" s="150">
        <v>201</v>
      </c>
      <c r="D25" s="150"/>
      <c r="L25" s="145" t="s">
        <v>656</v>
      </c>
      <c r="M25" s="6">
        <v>6589</v>
      </c>
      <c r="N25" s="6">
        <v>26844</v>
      </c>
      <c r="P25" s="145" t="s">
        <v>324</v>
      </c>
      <c r="Q25" s="6">
        <v>81309</v>
      </c>
      <c r="R25" s="6">
        <v>6794</v>
      </c>
      <c r="S25" s="6"/>
      <c r="T25" s="145"/>
      <c r="U25" s="6"/>
      <c r="V25" s="6"/>
    </row>
    <row r="26" spans="1:24">
      <c r="A26" s="152" t="s">
        <v>322</v>
      </c>
      <c r="B26" s="144">
        <v>4426</v>
      </c>
      <c r="C26" s="150">
        <v>191</v>
      </c>
      <c r="D26" s="144"/>
      <c r="L26" s="145" t="s">
        <v>660</v>
      </c>
      <c r="M26" s="6">
        <v>7960</v>
      </c>
      <c r="N26" s="6">
        <v>23866</v>
      </c>
      <c r="P26" s="145" t="s">
        <v>327</v>
      </c>
      <c r="Q26" s="6">
        <v>81481</v>
      </c>
      <c r="R26" s="6">
        <v>6748</v>
      </c>
      <c r="S26" s="6"/>
      <c r="T26" s="145"/>
    </row>
    <row r="27" spans="1:24">
      <c r="A27" s="152" t="s">
        <v>325</v>
      </c>
      <c r="B27" s="144">
        <v>44</v>
      </c>
      <c r="C27" s="150">
        <v>4</v>
      </c>
      <c r="D27" s="144"/>
      <c r="L27" s="145" t="s">
        <v>690</v>
      </c>
      <c r="M27" s="6">
        <v>9719</v>
      </c>
      <c r="N27" s="6">
        <v>20960</v>
      </c>
      <c r="P27" s="145" t="s">
        <v>330</v>
      </c>
      <c r="Q27" s="6">
        <v>80384</v>
      </c>
      <c r="R27" s="6">
        <v>6695</v>
      </c>
      <c r="S27" s="6"/>
      <c r="T27" s="515" t="s">
        <v>703</v>
      </c>
      <c r="U27" s="515"/>
      <c r="V27" s="515"/>
      <c r="W27" s="515"/>
    </row>
    <row r="28" spans="1:24">
      <c r="A28" s="152" t="s">
        <v>328</v>
      </c>
      <c r="B28" s="144">
        <v>208</v>
      </c>
      <c r="C28" s="150">
        <v>17</v>
      </c>
      <c r="D28" s="150"/>
      <c r="L28" s="145" t="s">
        <v>700</v>
      </c>
      <c r="M28" s="6">
        <v>11492</v>
      </c>
      <c r="N28" s="6">
        <v>19636</v>
      </c>
      <c r="P28" s="145" t="s">
        <v>333</v>
      </c>
      <c r="Q28" s="6">
        <v>81715</v>
      </c>
      <c r="R28" s="6">
        <v>6652</v>
      </c>
      <c r="S28" s="6"/>
      <c r="T28" s="515"/>
      <c r="U28" s="515"/>
      <c r="V28" s="515"/>
      <c r="W28" s="515"/>
    </row>
    <row r="29" spans="1:24">
      <c r="A29" s="151" t="s">
        <v>331</v>
      </c>
      <c r="B29" s="144">
        <v>33226</v>
      </c>
      <c r="C29" s="144">
        <v>4244</v>
      </c>
      <c r="D29" s="150"/>
      <c r="L29" s="145" t="s">
        <v>701</v>
      </c>
      <c r="M29" s="6">
        <v>12804</v>
      </c>
      <c r="N29" s="6">
        <v>19255</v>
      </c>
      <c r="P29" s="145" t="s">
        <v>336</v>
      </c>
      <c r="Q29" s="6">
        <v>83328</v>
      </c>
      <c r="R29" s="6">
        <v>6802</v>
      </c>
      <c r="S29" s="6"/>
      <c r="T29" s="515"/>
      <c r="U29" s="515"/>
      <c r="V29" s="515"/>
      <c r="W29" s="515"/>
      <c r="X29" s="287"/>
    </row>
    <row r="30" spans="1:24">
      <c r="A30" s="152" t="s">
        <v>334</v>
      </c>
      <c r="B30" s="144">
        <v>19965</v>
      </c>
      <c r="C30" s="144">
        <v>2274</v>
      </c>
      <c r="D30" s="144"/>
      <c r="L30" s="145" t="s">
        <v>709</v>
      </c>
      <c r="M30" s="6">
        <v>9201</v>
      </c>
      <c r="N30" s="6">
        <v>18853</v>
      </c>
      <c r="P30" s="145" t="s">
        <v>339</v>
      </c>
      <c r="Q30" s="6">
        <v>72704</v>
      </c>
      <c r="R30" s="6">
        <v>5780</v>
      </c>
      <c r="S30" s="6"/>
    </row>
    <row r="31" spans="1:24">
      <c r="A31" s="152" t="s">
        <v>337</v>
      </c>
      <c r="B31" s="144">
        <v>822</v>
      </c>
      <c r="C31" s="150">
        <v>62</v>
      </c>
      <c r="D31" s="150"/>
      <c r="L31" s="145" t="s">
        <v>724</v>
      </c>
      <c r="M31" s="6">
        <v>7342</v>
      </c>
      <c r="N31" s="6">
        <v>19438</v>
      </c>
      <c r="P31" s="145" t="s">
        <v>526</v>
      </c>
      <c r="Q31" s="6">
        <v>72265</v>
      </c>
      <c r="R31" s="6">
        <v>5818</v>
      </c>
      <c r="S31" s="6"/>
    </row>
    <row r="32" spans="1:24">
      <c r="A32" s="152" t="s">
        <v>340</v>
      </c>
      <c r="B32" s="144">
        <v>1639</v>
      </c>
      <c r="C32" s="150">
        <v>137</v>
      </c>
      <c r="D32" s="150"/>
      <c r="M32" s="12"/>
      <c r="N32" s="12"/>
      <c r="O32" s="300"/>
      <c r="P32" s="401"/>
    </row>
    <row r="33" spans="1:17">
      <c r="A33" s="152" t="s">
        <v>341</v>
      </c>
      <c r="B33" s="144">
        <v>10800</v>
      </c>
      <c r="C33" s="144">
        <v>1771</v>
      </c>
      <c r="D33" s="150"/>
      <c r="L33" s="261"/>
      <c r="M33" s="481"/>
      <c r="N33" s="481"/>
      <c r="P33" s="401"/>
    </row>
    <row r="34" spans="1:17">
      <c r="A34" s="151" t="s">
        <v>342</v>
      </c>
      <c r="B34" s="144">
        <v>1</v>
      </c>
      <c r="C34" s="150">
        <v>0</v>
      </c>
      <c r="D34" s="150"/>
      <c r="L34" s="261"/>
      <c r="M34" s="261"/>
      <c r="N34" s="261"/>
      <c r="P34" s="147"/>
    </row>
    <row r="35" spans="1:17">
      <c r="A35" s="152" t="s">
        <v>343</v>
      </c>
      <c r="B35" s="144">
        <v>1</v>
      </c>
      <c r="C35" s="150">
        <v>0</v>
      </c>
      <c r="D35" s="150"/>
      <c r="L35" s="261"/>
      <c r="M35" s="261"/>
      <c r="N35" s="261"/>
      <c r="P35" s="147"/>
    </row>
    <row r="36" spans="1:17">
      <c r="A36" s="151" t="s">
        <v>344</v>
      </c>
      <c r="B36" s="144">
        <v>6669</v>
      </c>
      <c r="C36" s="150">
        <v>875</v>
      </c>
      <c r="D36" s="150"/>
      <c r="L36" s="261"/>
      <c r="M36" s="261"/>
      <c r="N36" s="261"/>
    </row>
    <row r="37" spans="1:17">
      <c r="A37" s="152" t="s">
        <v>345</v>
      </c>
      <c r="B37" s="144">
        <v>589</v>
      </c>
      <c r="C37" s="150">
        <v>13</v>
      </c>
      <c r="D37" s="150"/>
      <c r="L37" s="261"/>
      <c r="M37" s="261"/>
      <c r="N37" s="261"/>
    </row>
    <row r="38" spans="1:17">
      <c r="A38" s="152" t="s">
        <v>346</v>
      </c>
      <c r="B38" s="144">
        <v>3226</v>
      </c>
      <c r="C38" s="150">
        <v>790</v>
      </c>
      <c r="D38" s="150"/>
      <c r="L38" s="261"/>
      <c r="M38" s="261"/>
      <c r="N38" s="261"/>
    </row>
    <row r="39" spans="1:17">
      <c r="A39" s="152" t="s">
        <v>347</v>
      </c>
      <c r="B39" s="144">
        <v>2854</v>
      </c>
      <c r="C39" s="150">
        <v>72</v>
      </c>
      <c r="D39" s="150"/>
      <c r="L39" s="261"/>
      <c r="M39" s="261"/>
      <c r="N39" s="261"/>
    </row>
    <row r="40" spans="1:17">
      <c r="A40" s="151" t="s">
        <v>348</v>
      </c>
      <c r="B40" s="144">
        <v>1202</v>
      </c>
      <c r="C40" s="150">
        <v>58</v>
      </c>
      <c r="D40" s="150"/>
      <c r="L40" s="261"/>
      <c r="M40" s="261"/>
      <c r="N40" s="261"/>
    </row>
    <row r="41" spans="1:17">
      <c r="A41" s="152" t="s">
        <v>349</v>
      </c>
      <c r="B41" s="144">
        <v>1141</v>
      </c>
      <c r="C41" s="150">
        <v>49</v>
      </c>
      <c r="D41" s="150"/>
      <c r="L41" s="261"/>
      <c r="M41" s="261"/>
      <c r="N41" s="261"/>
    </row>
    <row r="42" spans="1:17">
      <c r="A42" s="152" t="s">
        <v>350</v>
      </c>
      <c r="B42" s="144">
        <v>61</v>
      </c>
      <c r="C42" s="150">
        <v>9</v>
      </c>
      <c r="D42" s="150"/>
      <c r="L42" s="261"/>
      <c r="M42" s="261"/>
      <c r="N42" s="261"/>
    </row>
    <row r="43" spans="1:17">
      <c r="A43" s="151" t="s">
        <v>351</v>
      </c>
      <c r="B43" s="144">
        <v>2737</v>
      </c>
      <c r="C43" s="150">
        <v>42</v>
      </c>
      <c r="D43" s="150"/>
      <c r="L43" s="261"/>
      <c r="M43" s="261"/>
      <c r="N43" s="261"/>
    </row>
    <row r="44" spans="1:17">
      <c r="A44" s="152" t="s">
        <v>352</v>
      </c>
      <c r="B44" s="144">
        <v>945</v>
      </c>
      <c r="C44" s="150">
        <v>15</v>
      </c>
      <c r="D44" s="150"/>
      <c r="L44" s="261"/>
      <c r="M44" s="261"/>
      <c r="N44" s="261"/>
    </row>
    <row r="45" spans="1:17">
      <c r="A45" s="152" t="s">
        <v>353</v>
      </c>
      <c r="B45" s="144">
        <v>1792</v>
      </c>
      <c r="C45" s="150">
        <v>27</v>
      </c>
      <c r="D45" s="150"/>
      <c r="L45" s="261"/>
      <c r="M45" s="261"/>
      <c r="N45" s="261"/>
    </row>
    <row r="46" spans="1:17" ht="15" customHeight="1">
      <c r="A46" s="151" t="s">
        <v>354</v>
      </c>
      <c r="B46" s="144">
        <v>1027</v>
      </c>
      <c r="C46" s="150">
        <v>91</v>
      </c>
      <c r="D46" s="150"/>
      <c r="L46" s="261"/>
      <c r="M46" s="261"/>
      <c r="N46" s="261"/>
      <c r="O46" s="261"/>
      <c r="P46" s="261"/>
      <c r="Q46" s="261"/>
    </row>
    <row r="47" spans="1:17">
      <c r="A47" s="152" t="s">
        <v>355</v>
      </c>
      <c r="B47" s="144">
        <v>964</v>
      </c>
      <c r="C47" s="150">
        <v>82</v>
      </c>
      <c r="D47" s="150"/>
      <c r="L47" s="261"/>
      <c r="M47" s="261"/>
      <c r="N47" s="261"/>
      <c r="O47" s="261"/>
      <c r="P47" s="261"/>
      <c r="Q47" s="261"/>
    </row>
    <row r="48" spans="1:17">
      <c r="A48" s="152" t="s">
        <v>356</v>
      </c>
      <c r="B48" s="144">
        <v>62</v>
      </c>
      <c r="C48" s="150">
        <v>9</v>
      </c>
      <c r="D48" s="150"/>
      <c r="L48" s="261"/>
      <c r="M48" s="261"/>
      <c r="N48" s="261"/>
      <c r="O48" s="261"/>
      <c r="P48" s="261"/>
      <c r="Q48" s="261"/>
    </row>
    <row r="49" spans="1:17" ht="15" customHeight="1">
      <c r="A49" s="152" t="s">
        <v>357</v>
      </c>
      <c r="B49" s="144">
        <v>1</v>
      </c>
      <c r="C49" s="150">
        <v>0</v>
      </c>
      <c r="D49" s="150"/>
      <c r="L49" s="511" t="s">
        <v>745</v>
      </c>
      <c r="M49" s="511"/>
      <c r="N49" s="511"/>
      <c r="O49" s="511"/>
      <c r="P49" s="511"/>
      <c r="Q49" s="511"/>
    </row>
    <row r="50" spans="1:17">
      <c r="A50" s="151" t="s">
        <v>358</v>
      </c>
      <c r="B50" s="144">
        <v>2130</v>
      </c>
      <c r="C50" s="150">
        <v>172</v>
      </c>
      <c r="D50" s="150"/>
      <c r="L50" s="511"/>
      <c r="M50" s="511"/>
      <c r="N50" s="511"/>
      <c r="O50" s="511"/>
      <c r="P50" s="511"/>
      <c r="Q50" s="511"/>
    </row>
    <row r="51" spans="1:17">
      <c r="A51" s="152" t="s">
        <v>359</v>
      </c>
      <c r="B51" s="144">
        <v>1427</v>
      </c>
      <c r="C51" s="150">
        <v>133</v>
      </c>
      <c r="D51" s="150"/>
      <c r="L51" s="511"/>
      <c r="M51" s="511"/>
      <c r="N51" s="511"/>
      <c r="O51" s="511"/>
      <c r="P51" s="511"/>
      <c r="Q51" s="511"/>
    </row>
    <row r="52" spans="1:17">
      <c r="A52" s="152" t="s">
        <v>360</v>
      </c>
      <c r="B52" s="144">
        <v>159</v>
      </c>
      <c r="C52" s="150">
        <v>6</v>
      </c>
      <c r="D52" s="150"/>
      <c r="L52" s="511"/>
      <c r="M52" s="511"/>
      <c r="N52" s="511"/>
      <c r="O52" s="511"/>
      <c r="P52" s="511"/>
      <c r="Q52" s="511"/>
    </row>
    <row r="53" spans="1:17">
      <c r="A53" s="152" t="s">
        <v>361</v>
      </c>
      <c r="B53" s="144">
        <v>544</v>
      </c>
      <c r="C53" s="150">
        <v>33</v>
      </c>
      <c r="D53" s="150"/>
      <c r="L53" s="511"/>
      <c r="M53" s="511"/>
      <c r="N53" s="511"/>
      <c r="O53" s="511"/>
      <c r="P53" s="511"/>
      <c r="Q53" s="511"/>
    </row>
    <row r="54" spans="1:17">
      <c r="A54" s="151" t="s">
        <v>362</v>
      </c>
      <c r="B54" s="144">
        <v>1842</v>
      </c>
      <c r="C54" s="150">
        <v>114</v>
      </c>
      <c r="D54" s="150"/>
      <c r="L54" s="511"/>
      <c r="M54" s="511"/>
      <c r="N54" s="511"/>
      <c r="O54" s="511"/>
      <c r="P54" s="511"/>
      <c r="Q54" s="511"/>
    </row>
    <row r="55" spans="1:17">
      <c r="A55" s="152" t="s">
        <v>363</v>
      </c>
      <c r="B55" s="144">
        <v>813</v>
      </c>
      <c r="C55" s="150">
        <v>45</v>
      </c>
      <c r="D55" s="150"/>
      <c r="L55" s="511"/>
      <c r="M55" s="511"/>
      <c r="N55" s="511"/>
      <c r="O55" s="511"/>
      <c r="P55" s="511"/>
      <c r="Q55" s="511"/>
    </row>
    <row r="56" spans="1:17">
      <c r="A56" s="152" t="s">
        <v>364</v>
      </c>
      <c r="B56" s="144">
        <v>289</v>
      </c>
      <c r="C56" s="150">
        <v>28</v>
      </c>
      <c r="D56" s="150"/>
      <c r="L56" s="511"/>
      <c r="M56" s="511"/>
      <c r="N56" s="511"/>
      <c r="O56" s="511"/>
      <c r="P56" s="511"/>
      <c r="Q56" s="511"/>
    </row>
    <row r="57" spans="1:17">
      <c r="A57" s="152" t="s">
        <v>365</v>
      </c>
      <c r="B57" s="144">
        <v>310</v>
      </c>
      <c r="C57" s="150">
        <v>13</v>
      </c>
      <c r="D57" s="150"/>
      <c r="L57" s="511"/>
      <c r="M57" s="511"/>
      <c r="N57" s="511"/>
      <c r="O57" s="511"/>
      <c r="P57" s="511"/>
      <c r="Q57" s="511"/>
    </row>
    <row r="58" spans="1:17">
      <c r="A58" s="152" t="s">
        <v>366</v>
      </c>
      <c r="B58" s="144">
        <v>127</v>
      </c>
      <c r="C58" s="150">
        <v>8</v>
      </c>
      <c r="D58" s="150"/>
      <c r="L58" s="511"/>
      <c r="M58" s="511"/>
      <c r="N58" s="511"/>
      <c r="O58" s="511"/>
      <c r="P58" s="511"/>
      <c r="Q58" s="511"/>
    </row>
    <row r="59" spans="1:17">
      <c r="A59" s="152" t="s">
        <v>367</v>
      </c>
      <c r="B59" s="144">
        <v>176</v>
      </c>
      <c r="C59" s="150">
        <v>12</v>
      </c>
      <c r="D59" s="150"/>
      <c r="L59" s="511"/>
      <c r="M59" s="511"/>
      <c r="N59" s="511"/>
      <c r="O59" s="511"/>
      <c r="P59" s="511"/>
      <c r="Q59" s="511"/>
    </row>
    <row r="60" spans="1:17">
      <c r="A60" s="152" t="s">
        <v>368</v>
      </c>
      <c r="B60" s="144">
        <v>10</v>
      </c>
      <c r="C60" s="150">
        <v>3</v>
      </c>
      <c r="D60" s="150"/>
      <c r="L60" s="511"/>
      <c r="M60" s="511"/>
      <c r="N60" s="511"/>
      <c r="O60" s="511"/>
      <c r="P60" s="511"/>
      <c r="Q60" s="511"/>
    </row>
    <row r="61" spans="1:17">
      <c r="A61" s="152" t="s">
        <v>369</v>
      </c>
      <c r="B61" s="144">
        <v>117</v>
      </c>
      <c r="C61" s="150">
        <v>5</v>
      </c>
      <c r="D61" s="150"/>
      <c r="L61" s="511"/>
      <c r="M61" s="511"/>
      <c r="N61" s="511"/>
      <c r="O61" s="511"/>
      <c r="P61" s="511"/>
      <c r="Q61" s="511"/>
    </row>
    <row r="62" spans="1:17">
      <c r="A62" s="151" t="s">
        <v>370</v>
      </c>
      <c r="B62" s="144">
        <v>4477</v>
      </c>
      <c r="C62" s="150">
        <v>404</v>
      </c>
      <c r="D62" s="150"/>
      <c r="L62" s="511"/>
      <c r="M62" s="511"/>
      <c r="N62" s="511"/>
      <c r="O62" s="511"/>
      <c r="P62" s="511"/>
      <c r="Q62" s="511"/>
    </row>
    <row r="63" spans="1:17">
      <c r="A63" s="152" t="s">
        <v>371</v>
      </c>
      <c r="B63" s="144">
        <v>135</v>
      </c>
      <c r="C63" s="150">
        <v>19</v>
      </c>
      <c r="D63" s="150"/>
      <c r="L63" s="511"/>
      <c r="M63" s="511"/>
      <c r="N63" s="511"/>
      <c r="O63" s="511"/>
      <c r="P63" s="511"/>
      <c r="Q63" s="511"/>
    </row>
    <row r="64" spans="1:17">
      <c r="A64" s="152" t="s">
        <v>372</v>
      </c>
      <c r="B64" s="144">
        <v>669</v>
      </c>
      <c r="C64" s="150">
        <v>87</v>
      </c>
      <c r="D64" s="150"/>
      <c r="L64" s="511"/>
      <c r="M64" s="511"/>
      <c r="N64" s="511"/>
      <c r="O64" s="511"/>
      <c r="P64" s="511"/>
      <c r="Q64" s="511"/>
    </row>
    <row r="65" spans="1:4">
      <c r="A65" s="152" t="s">
        <v>373</v>
      </c>
      <c r="B65" s="144">
        <v>1060</v>
      </c>
      <c r="C65" s="150">
        <v>67</v>
      </c>
      <c r="D65" s="150"/>
    </row>
    <row r="66" spans="1:4">
      <c r="A66" s="152" t="s">
        <v>374</v>
      </c>
      <c r="B66" s="144">
        <v>884</v>
      </c>
      <c r="C66" s="150">
        <v>93</v>
      </c>
    </row>
    <row r="67" spans="1:4">
      <c r="A67" s="152" t="s">
        <v>375</v>
      </c>
      <c r="B67" s="144">
        <v>200</v>
      </c>
      <c r="C67" s="150">
        <v>21</v>
      </c>
    </row>
    <row r="68" spans="1:4">
      <c r="A68" s="152" t="s">
        <v>376</v>
      </c>
      <c r="B68" s="144">
        <v>1529</v>
      </c>
      <c r="C68" s="150">
        <v>117</v>
      </c>
    </row>
    <row r="69" spans="1:4">
      <c r="A69" s="152"/>
      <c r="B69" s="144"/>
      <c r="C69" s="150"/>
    </row>
    <row r="82" spans="1:3">
      <c r="A82" s="408" t="s">
        <v>601</v>
      </c>
      <c r="B82" s="144"/>
      <c r="C82" s="150"/>
    </row>
    <row r="83" spans="1:3" ht="34.5">
      <c r="A83" s="474" t="s">
        <v>713</v>
      </c>
    </row>
    <row r="86" spans="1:3">
      <c r="A86" s="34" t="s">
        <v>377</v>
      </c>
    </row>
    <row r="87" spans="1:3">
      <c r="A87" s="34" t="s">
        <v>308</v>
      </c>
    </row>
  </sheetData>
  <sheetProtection password="CCE3" sheet="1" objects="1" scenarios="1"/>
  <mergeCells count="7">
    <mergeCell ref="L49:Q64"/>
    <mergeCell ref="T1:V1"/>
    <mergeCell ref="A1:C1"/>
    <mergeCell ref="L1:N1"/>
    <mergeCell ref="P1:R1"/>
    <mergeCell ref="A20:C20"/>
    <mergeCell ref="T27:W29"/>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showGridLines="0" zoomScale="80" zoomScaleNormal="80" workbookViewId="0">
      <selection activeCell="N37" sqref="N37"/>
    </sheetView>
  </sheetViews>
  <sheetFormatPr baseColWidth="10" defaultRowHeight="15"/>
  <cols>
    <col min="1" max="2" width="11.42578125" style="259"/>
    <col min="3" max="3" width="11.42578125" style="259" customWidth="1"/>
    <col min="4" max="7" width="11.42578125" style="259"/>
    <col min="8" max="8" width="0" style="259" hidden="1" customWidth="1"/>
    <col min="9" max="13" width="11.42578125" style="259"/>
    <col min="14" max="14" width="22.7109375" style="259" customWidth="1"/>
    <col min="15" max="15" width="22.5703125" style="259" customWidth="1"/>
    <col min="16" max="17" width="22.7109375" style="259" customWidth="1"/>
    <col min="18" max="16384" width="11.42578125" style="259"/>
  </cols>
  <sheetData>
    <row r="1" spans="1:19" s="138" customFormat="1" ht="22.5" customHeight="1">
      <c r="A1" s="516" t="s">
        <v>90</v>
      </c>
      <c r="B1" s="516"/>
      <c r="C1" s="516"/>
      <c r="D1" s="516"/>
      <c r="E1" s="516"/>
      <c r="F1" s="516"/>
      <c r="G1" s="516"/>
      <c r="H1" s="516"/>
      <c r="I1" s="516"/>
      <c r="J1" s="516"/>
      <c r="K1" s="516"/>
      <c r="L1" s="516"/>
      <c r="M1" s="516"/>
      <c r="N1" s="516"/>
      <c r="O1" s="516"/>
      <c r="P1" s="516"/>
      <c r="Q1" s="137"/>
      <c r="R1" s="137"/>
      <c r="S1" s="137"/>
    </row>
    <row r="2" spans="1:19">
      <c r="A2" s="18"/>
      <c r="B2" s="103"/>
      <c r="C2" s="103"/>
      <c r="D2" s="103"/>
      <c r="E2" s="103"/>
      <c r="F2" s="31"/>
      <c r="G2" s="17"/>
      <c r="H2" s="17"/>
      <c r="I2" s="17"/>
      <c r="J2" s="17"/>
      <c r="K2" s="17"/>
      <c r="L2" s="17"/>
      <c r="M2" s="17"/>
      <c r="N2" s="17"/>
      <c r="O2" s="17"/>
      <c r="P2" s="17"/>
    </row>
    <row r="3" spans="1:19">
      <c r="A3" s="18"/>
      <c r="B3" s="18"/>
      <c r="C3" s="18"/>
      <c r="D3" s="18"/>
      <c r="E3" s="18"/>
      <c r="F3" s="17"/>
      <c r="G3" s="17"/>
      <c r="H3" s="17"/>
      <c r="I3" s="17"/>
      <c r="J3" s="17"/>
      <c r="K3" s="17"/>
      <c r="L3" s="17"/>
      <c r="M3" s="17"/>
      <c r="N3" s="17"/>
      <c r="O3" s="17"/>
      <c r="P3" s="17"/>
    </row>
    <row r="4" spans="1:19">
      <c r="A4" s="517" t="s">
        <v>91</v>
      </c>
      <c r="B4" s="517"/>
      <c r="C4" s="517"/>
      <c r="D4" s="517"/>
      <c r="E4" s="517"/>
      <c r="F4" s="517"/>
      <c r="G4" s="19"/>
      <c r="H4" s="19"/>
      <c r="I4" s="517" t="s">
        <v>92</v>
      </c>
      <c r="J4" s="517"/>
      <c r="K4" s="517"/>
      <c r="L4" s="517"/>
      <c r="M4" s="517"/>
      <c r="N4" s="517"/>
      <c r="O4" s="17"/>
      <c r="P4" s="17"/>
    </row>
    <row r="5" spans="1:19" ht="25.5">
      <c r="A5" s="21" t="s">
        <v>93</v>
      </c>
      <c r="B5" s="22" t="s">
        <v>94</v>
      </c>
      <c r="C5" s="22" t="s">
        <v>95</v>
      </c>
      <c r="D5" s="23" t="s">
        <v>96</v>
      </c>
      <c r="E5" s="23" t="s">
        <v>97</v>
      </c>
      <c r="F5" s="24" t="s">
        <v>98</v>
      </c>
      <c r="G5" s="17"/>
      <c r="H5" s="17"/>
      <c r="I5" s="21" t="s">
        <v>99</v>
      </c>
      <c r="J5" s="22" t="s">
        <v>94</v>
      </c>
      <c r="K5" s="22" t="s">
        <v>95</v>
      </c>
      <c r="L5" s="23" t="s">
        <v>96</v>
      </c>
      <c r="M5" s="23" t="s">
        <v>97</v>
      </c>
      <c r="N5" s="24" t="s">
        <v>100</v>
      </c>
    </row>
    <row r="6" spans="1:19">
      <c r="A6" s="25">
        <v>44562</v>
      </c>
      <c r="B6" s="27">
        <v>39466</v>
      </c>
      <c r="C6" s="27">
        <v>50035</v>
      </c>
      <c r="D6" s="6">
        <v>5078</v>
      </c>
      <c r="E6" s="192">
        <v>84423</v>
      </c>
      <c r="F6" s="484">
        <v>89501</v>
      </c>
      <c r="G6" s="17"/>
      <c r="H6" s="17"/>
      <c r="I6" s="158">
        <v>2011</v>
      </c>
      <c r="J6" s="27">
        <v>55125</v>
      </c>
      <c r="K6" s="27">
        <v>51594</v>
      </c>
      <c r="L6" s="27">
        <v>8458</v>
      </c>
      <c r="M6" s="27">
        <v>98261</v>
      </c>
      <c r="N6" s="482">
        <v>106719</v>
      </c>
    </row>
    <row r="7" spans="1:19" s="375" customFormat="1">
      <c r="A7" s="25">
        <v>44593</v>
      </c>
      <c r="B7" s="373"/>
      <c r="C7" s="373"/>
      <c r="D7" s="31"/>
      <c r="E7" s="374"/>
      <c r="F7" s="485"/>
      <c r="G7" s="17"/>
      <c r="H7" s="17"/>
      <c r="I7" s="158">
        <v>2012</v>
      </c>
      <c r="J7" s="27">
        <v>58916</v>
      </c>
      <c r="K7" s="27">
        <v>55674</v>
      </c>
      <c r="L7" s="27">
        <v>8673</v>
      </c>
      <c r="M7" s="27">
        <v>105917</v>
      </c>
      <c r="N7" s="482">
        <v>114590</v>
      </c>
    </row>
    <row r="8" spans="1:19" s="129" customFormat="1">
      <c r="A8" s="25">
        <v>44621</v>
      </c>
      <c r="B8" s="493"/>
      <c r="C8" s="493"/>
      <c r="D8" s="31"/>
      <c r="E8" s="192"/>
      <c r="F8" s="485"/>
      <c r="G8" s="372"/>
      <c r="H8" s="372"/>
      <c r="I8" s="158">
        <v>2013</v>
      </c>
      <c r="J8" s="27">
        <v>61582</v>
      </c>
      <c r="K8" s="27">
        <v>58914</v>
      </c>
      <c r="L8" s="27">
        <v>8477</v>
      </c>
      <c r="M8" s="27">
        <v>112019</v>
      </c>
      <c r="N8" s="482">
        <v>120496</v>
      </c>
    </row>
    <row r="9" spans="1:19">
      <c r="A9" s="25">
        <v>44652</v>
      </c>
      <c r="B9" s="27"/>
      <c r="C9" s="27"/>
      <c r="D9" s="400"/>
      <c r="E9" s="192"/>
      <c r="F9" s="485"/>
      <c r="G9" s="296"/>
      <c r="H9" s="31"/>
      <c r="I9" s="158">
        <v>2014</v>
      </c>
      <c r="J9" s="27">
        <v>58134</v>
      </c>
      <c r="K9" s="27">
        <v>56797</v>
      </c>
      <c r="L9" s="27">
        <v>7379</v>
      </c>
      <c r="M9" s="27">
        <v>107552</v>
      </c>
      <c r="N9" s="482">
        <v>114931</v>
      </c>
    </row>
    <row r="10" spans="1:19">
      <c r="A10" s="25">
        <v>44682</v>
      </c>
      <c r="B10" s="27"/>
      <c r="C10" s="27"/>
      <c r="D10" s="27"/>
      <c r="E10" s="192"/>
      <c r="F10" s="485"/>
      <c r="G10" s="17"/>
      <c r="H10" s="17"/>
      <c r="I10" s="158">
        <v>2015</v>
      </c>
      <c r="J10" s="27">
        <v>53523</v>
      </c>
      <c r="K10" s="27">
        <v>54850</v>
      </c>
      <c r="L10" s="27">
        <v>6521</v>
      </c>
      <c r="M10" s="27">
        <v>101852</v>
      </c>
      <c r="N10" s="482">
        <v>108373</v>
      </c>
    </row>
    <row r="11" spans="1:19">
      <c r="A11" s="25">
        <v>44713</v>
      </c>
      <c r="B11" s="27"/>
      <c r="C11" s="27"/>
      <c r="D11" s="27"/>
      <c r="E11" s="192"/>
      <c r="F11" s="485"/>
      <c r="G11" s="31"/>
      <c r="H11" s="31"/>
      <c r="I11" s="158">
        <v>2016</v>
      </c>
      <c r="J11" s="27">
        <v>49494</v>
      </c>
      <c r="K11" s="27">
        <v>53655</v>
      </c>
      <c r="L11" s="27">
        <v>5328</v>
      </c>
      <c r="M11" s="27">
        <v>97821</v>
      </c>
      <c r="N11" s="482">
        <v>103149</v>
      </c>
    </row>
    <row r="12" spans="1:19">
      <c r="A12" s="25">
        <v>44743</v>
      </c>
      <c r="B12" s="27"/>
      <c r="C12" s="27"/>
      <c r="D12" s="27"/>
      <c r="E12" s="20"/>
      <c r="F12" s="485"/>
      <c r="G12" s="31"/>
      <c r="H12" s="31"/>
      <c r="I12" s="158">
        <v>2017</v>
      </c>
      <c r="J12" s="27">
        <v>45576</v>
      </c>
      <c r="K12" s="27">
        <v>52375</v>
      </c>
      <c r="L12" s="27">
        <v>6044</v>
      </c>
      <c r="M12" s="27">
        <v>91907</v>
      </c>
      <c r="N12" s="482">
        <v>97951</v>
      </c>
    </row>
    <row r="13" spans="1:19">
      <c r="A13" s="25">
        <v>44774</v>
      </c>
      <c r="B13" s="27"/>
      <c r="C13" s="27"/>
      <c r="D13" s="27"/>
      <c r="E13" s="27"/>
      <c r="F13" s="485"/>
      <c r="G13" s="296"/>
      <c r="H13" s="31"/>
      <c r="I13" s="158">
        <v>2018</v>
      </c>
      <c r="J13" s="27">
        <v>41129</v>
      </c>
      <c r="K13" s="27">
        <v>50921</v>
      </c>
      <c r="L13" s="27">
        <v>5576</v>
      </c>
      <c r="M13" s="27">
        <v>86474</v>
      </c>
      <c r="N13" s="482">
        <v>92050</v>
      </c>
    </row>
    <row r="14" spans="1:19">
      <c r="A14" s="25">
        <v>44805</v>
      </c>
      <c r="B14" s="27"/>
      <c r="C14" s="27"/>
      <c r="D14" s="304"/>
      <c r="E14" s="27"/>
      <c r="F14" s="485"/>
      <c r="G14" s="296"/>
      <c r="H14" s="31"/>
      <c r="I14" s="158">
        <v>2019</v>
      </c>
      <c r="J14" s="27">
        <v>39836</v>
      </c>
      <c r="K14" s="27">
        <v>49947</v>
      </c>
      <c r="L14" s="27">
        <v>5707</v>
      </c>
      <c r="M14" s="27">
        <v>84076</v>
      </c>
      <c r="N14" s="482">
        <v>89783</v>
      </c>
    </row>
    <row r="15" spans="1:19">
      <c r="A15" s="25">
        <v>44835</v>
      </c>
      <c r="B15" s="27"/>
      <c r="C15" s="27"/>
      <c r="D15" s="27"/>
      <c r="E15" s="27"/>
      <c r="F15" s="485"/>
      <c r="G15" s="31"/>
      <c r="H15" s="31"/>
      <c r="I15" s="158">
        <v>2020</v>
      </c>
      <c r="J15" s="27">
        <v>40983</v>
      </c>
      <c r="K15" s="27">
        <v>50406</v>
      </c>
      <c r="L15" s="27">
        <v>5806</v>
      </c>
      <c r="M15" s="27">
        <v>85583</v>
      </c>
      <c r="N15" s="482">
        <v>91389</v>
      </c>
    </row>
    <row r="16" spans="1:19">
      <c r="A16" s="25">
        <v>44866</v>
      </c>
      <c r="B16" s="27"/>
      <c r="C16" s="27"/>
      <c r="D16" s="304"/>
      <c r="E16" s="27"/>
      <c r="F16" s="485"/>
      <c r="G16" s="296"/>
      <c r="H16" s="31"/>
      <c r="I16" s="350">
        <v>2021</v>
      </c>
      <c r="J16" s="27">
        <v>56457</v>
      </c>
      <c r="K16" s="27">
        <v>65878</v>
      </c>
      <c r="L16" s="27">
        <v>9877</v>
      </c>
      <c r="M16" s="27">
        <v>112458</v>
      </c>
      <c r="N16" s="482">
        <v>122335</v>
      </c>
    </row>
    <row r="17" spans="1:16">
      <c r="A17" s="25">
        <v>44531</v>
      </c>
      <c r="B17" s="191">
        <v>38648</v>
      </c>
      <c r="C17" s="191">
        <v>49001</v>
      </c>
      <c r="D17" s="191">
        <v>5038</v>
      </c>
      <c r="E17" s="335">
        <v>82611</v>
      </c>
      <c r="F17" s="484">
        <v>87649</v>
      </c>
      <c r="G17" s="296"/>
      <c r="H17" s="296"/>
      <c r="I17" s="350">
        <v>2022</v>
      </c>
      <c r="J17" s="191">
        <v>39466</v>
      </c>
      <c r="K17" s="191">
        <v>50035</v>
      </c>
      <c r="L17" s="191">
        <v>5078</v>
      </c>
      <c r="M17" s="191">
        <v>84423</v>
      </c>
      <c r="N17" s="483">
        <v>89501</v>
      </c>
    </row>
    <row r="18" spans="1:16">
      <c r="A18" s="17"/>
      <c r="B18" s="31"/>
      <c r="C18" s="31"/>
      <c r="D18" s="17"/>
      <c r="E18" s="17"/>
      <c r="F18" s="17"/>
      <c r="G18" s="17"/>
      <c r="H18" s="31"/>
      <c r="I18" s="31"/>
      <c r="J18" s="31"/>
      <c r="K18" s="31"/>
      <c r="L18" s="31"/>
      <c r="M18" s="17"/>
      <c r="N18" s="17"/>
      <c r="O18" s="17"/>
      <c r="P18" s="17"/>
    </row>
    <row r="19" spans="1:16">
      <c r="A19" s="17"/>
      <c r="B19" s="17"/>
      <c r="C19" s="17"/>
      <c r="D19" s="17"/>
      <c r="E19" s="17"/>
      <c r="F19" s="17"/>
      <c r="G19" s="17"/>
      <c r="H19" s="31"/>
      <c r="I19" s="6"/>
      <c r="J19" s="6"/>
      <c r="K19" s="6"/>
      <c r="L19" s="6"/>
      <c r="M19" s="6"/>
      <c r="N19" s="17"/>
      <c r="O19" s="17"/>
      <c r="P19" s="17"/>
    </row>
    <row r="20" spans="1:16">
      <c r="A20" s="31"/>
      <c r="B20" s="31"/>
      <c r="C20" s="31"/>
      <c r="D20" s="31"/>
      <c r="E20" s="31"/>
      <c r="F20" s="31"/>
      <c r="G20" s="17"/>
      <c r="H20" s="31"/>
      <c r="I20" s="31"/>
      <c r="J20" s="31"/>
      <c r="K20" s="6"/>
    </row>
    <row r="21" spans="1:16">
      <c r="A21" s="17"/>
      <c r="B21" s="17"/>
      <c r="C21" s="17"/>
      <c r="D21" s="17"/>
      <c r="E21" s="17"/>
      <c r="F21" s="17"/>
      <c r="G21" s="17"/>
      <c r="H21" s="31"/>
    </row>
    <row r="22" spans="1:16">
      <c r="A22" s="31"/>
      <c r="B22" s="31"/>
      <c r="C22" s="31"/>
      <c r="D22" s="31"/>
      <c r="E22" s="31"/>
      <c r="F22" s="31"/>
      <c r="G22" s="17"/>
      <c r="H22" s="31"/>
    </row>
    <row r="23" spans="1:16">
      <c r="A23" s="25"/>
      <c r="B23" s="28"/>
      <c r="C23" s="28"/>
      <c r="D23" s="28"/>
      <c r="E23" s="29"/>
      <c r="F23" s="25"/>
      <c r="G23" s="17"/>
      <c r="H23" s="17"/>
    </row>
    <row r="24" spans="1:16">
      <c r="A24" s="25"/>
      <c r="B24" s="28"/>
      <c r="C24" s="28"/>
      <c r="D24" s="28"/>
      <c r="E24" s="29"/>
      <c r="F24" s="25"/>
      <c r="G24" s="17"/>
      <c r="H24" s="17"/>
    </row>
    <row r="25" spans="1:16">
      <c r="A25" s="25"/>
      <c r="B25" s="28"/>
      <c r="C25" s="28"/>
      <c r="D25" s="28"/>
      <c r="E25" s="29"/>
      <c r="F25" s="25"/>
      <c r="G25" s="17"/>
      <c r="H25" s="17"/>
    </row>
    <row r="26" spans="1:16">
      <c r="A26" s="25"/>
      <c r="B26" s="32"/>
      <c r="C26" s="32"/>
      <c r="D26" s="32"/>
      <c r="E26" s="33"/>
      <c r="F26" s="25"/>
      <c r="G26" s="17"/>
      <c r="H26" s="17"/>
    </row>
    <row r="27" spans="1:16">
      <c r="A27" s="17"/>
      <c r="B27" s="31"/>
      <c r="C27" s="31"/>
      <c r="D27" s="31"/>
      <c r="E27" s="17"/>
      <c r="F27" s="17"/>
      <c r="G27" s="17"/>
      <c r="H27" s="17"/>
    </row>
    <row r="28" spans="1:16">
      <c r="A28" s="17"/>
      <c r="B28" s="17"/>
      <c r="C28" s="31"/>
      <c r="D28" s="31"/>
      <c r="E28" s="31"/>
      <c r="F28" s="31"/>
      <c r="G28" s="19"/>
      <c r="H28" s="17"/>
    </row>
    <row r="29" spans="1:16">
      <c r="B29" s="6"/>
      <c r="C29" s="31"/>
      <c r="D29" s="31"/>
      <c r="E29" s="31"/>
      <c r="F29" s="17"/>
      <c r="G29" s="17"/>
      <c r="H29" s="17"/>
    </row>
    <row r="30" spans="1:16">
      <c r="C30" s="17"/>
      <c r="D30" s="17"/>
      <c r="E30" s="17"/>
      <c r="F30" s="17"/>
      <c r="G30" s="17"/>
      <c r="H30" s="17"/>
    </row>
    <row r="31" spans="1:16">
      <c r="A31" s="17"/>
      <c r="B31" s="17"/>
      <c r="C31" s="31"/>
      <c r="D31" s="31"/>
      <c r="E31" s="17"/>
      <c r="F31" s="17"/>
      <c r="G31" s="17"/>
      <c r="H31" s="17"/>
    </row>
    <row r="32" spans="1:16">
      <c r="A32" s="17"/>
      <c r="B32" s="17"/>
      <c r="C32" s="17"/>
      <c r="D32" s="17"/>
      <c r="E32" s="17"/>
      <c r="F32" s="17"/>
      <c r="G32" s="17"/>
      <c r="H32" s="17"/>
    </row>
    <row r="33" spans="1:20">
      <c r="A33" s="17"/>
      <c r="B33" s="17"/>
      <c r="C33" s="17"/>
      <c r="D33" s="17"/>
      <c r="E33" s="17"/>
      <c r="F33" s="17"/>
      <c r="G33" s="17"/>
      <c r="H33" s="17"/>
    </row>
    <row r="34" spans="1:20">
      <c r="A34" s="17"/>
      <c r="B34" s="17"/>
      <c r="C34" s="17"/>
      <c r="D34" s="17"/>
      <c r="E34" s="17"/>
      <c r="F34" s="17"/>
      <c r="G34" s="17"/>
      <c r="H34" s="17"/>
    </row>
    <row r="35" spans="1:20">
      <c r="A35" s="17"/>
      <c r="B35" s="17"/>
      <c r="C35" s="17"/>
      <c r="D35" s="17"/>
      <c r="E35" s="17"/>
      <c r="F35" s="17"/>
      <c r="G35" s="17"/>
      <c r="H35" s="17"/>
    </row>
    <row r="36" spans="1:20">
      <c r="C36" s="17"/>
      <c r="D36" s="17"/>
      <c r="E36" s="17"/>
      <c r="F36" s="17"/>
      <c r="G36" s="17"/>
      <c r="H36" s="17"/>
    </row>
    <row r="37" spans="1:20">
      <c r="C37" s="17"/>
      <c r="D37" s="17"/>
      <c r="E37" s="17"/>
      <c r="F37" s="17"/>
      <c r="G37" s="17"/>
      <c r="H37" s="17"/>
    </row>
    <row r="38" spans="1:20">
      <c r="A38" s="17"/>
      <c r="B38" s="17"/>
      <c r="C38" s="17"/>
      <c r="D38" s="17"/>
      <c r="E38" s="17"/>
      <c r="F38" s="17"/>
      <c r="G38" s="17"/>
      <c r="H38" s="17"/>
    </row>
    <row r="39" spans="1:20">
      <c r="A39" s="17"/>
      <c r="B39" s="17"/>
      <c r="C39" s="17"/>
      <c r="D39" s="17"/>
      <c r="E39" s="17"/>
      <c r="F39" s="17"/>
      <c r="G39" s="17"/>
      <c r="H39" s="17"/>
      <c r="J39" s="6"/>
    </row>
    <row r="40" spans="1:20">
      <c r="A40" s="17"/>
      <c r="B40" s="17"/>
      <c r="C40" s="17"/>
      <c r="D40" s="17"/>
      <c r="E40" s="17"/>
      <c r="F40" s="17"/>
      <c r="G40" s="17"/>
      <c r="H40" s="17"/>
      <c r="J40" s="6"/>
      <c r="N40" s="6"/>
    </row>
    <row r="41" spans="1:20">
      <c r="A41" s="17"/>
      <c r="B41" s="17"/>
      <c r="C41" s="17"/>
      <c r="D41" s="17"/>
      <c r="E41" s="17"/>
      <c r="F41" s="17"/>
      <c r="G41" s="17"/>
      <c r="H41" s="17"/>
    </row>
    <row r="42" spans="1:20">
      <c r="A42" s="17"/>
      <c r="B42" s="17"/>
      <c r="C42" s="17"/>
      <c r="D42" s="17"/>
      <c r="E42" s="17"/>
      <c r="F42" s="17"/>
      <c r="G42" s="17"/>
      <c r="H42" s="17"/>
      <c r="I42" s="518" t="s">
        <v>698</v>
      </c>
      <c r="J42" s="518"/>
      <c r="K42" s="518"/>
      <c r="L42" s="518"/>
      <c r="M42" s="518"/>
      <c r="N42" s="518"/>
      <c r="O42" s="518"/>
      <c r="P42" s="518"/>
      <c r="Q42" s="518"/>
      <c r="R42" s="445"/>
      <c r="S42" s="445"/>
      <c r="T42" s="445"/>
    </row>
    <row r="43" spans="1:20">
      <c r="B43" s="31"/>
      <c r="C43" s="31"/>
      <c r="D43" s="31"/>
      <c r="E43" s="31"/>
      <c r="F43" s="17"/>
      <c r="G43" s="17"/>
      <c r="H43" s="17"/>
      <c r="I43" s="446" t="s">
        <v>93</v>
      </c>
      <c r="J43" s="450" t="s">
        <v>695</v>
      </c>
      <c r="K43" s="449" t="s">
        <v>696</v>
      </c>
      <c r="L43" s="450" t="s">
        <v>697</v>
      </c>
      <c r="M43" s="449" t="s">
        <v>725</v>
      </c>
      <c r="N43" s="476" t="s">
        <v>273</v>
      </c>
      <c r="O43" s="447" t="s">
        <v>563</v>
      </c>
      <c r="P43" s="447" t="s">
        <v>694</v>
      </c>
      <c r="Q43" s="447" t="s">
        <v>726</v>
      </c>
    </row>
    <row r="44" spans="1:20" ht="15" customHeight="1">
      <c r="B44" s="288"/>
      <c r="C44" s="288"/>
      <c r="D44" s="288"/>
      <c r="E44" s="288"/>
      <c r="F44" s="288"/>
      <c r="G44" s="288"/>
      <c r="H44" s="17"/>
      <c r="I44" s="30" t="s">
        <v>554</v>
      </c>
      <c r="J44" s="20">
        <v>89783</v>
      </c>
      <c r="K44" s="20">
        <v>91389</v>
      </c>
      <c r="L44" s="20">
        <v>122335</v>
      </c>
      <c r="M44" s="20">
        <v>89501</v>
      </c>
      <c r="N44" s="477">
        <f>((K44-J44)/J44)*100</f>
        <v>1.7887573371350922</v>
      </c>
      <c r="O44" s="444">
        <f>((L44-K44)/K44)*100</f>
        <v>33.861843329065863</v>
      </c>
      <c r="P44" s="444">
        <f>((L44-J44)/J44)*100</f>
        <v>36.256306873238806</v>
      </c>
      <c r="Q44" s="477">
        <f>((M44-L44)/L44)*100</f>
        <v>-26.839416356725387</v>
      </c>
    </row>
    <row r="45" spans="1:20">
      <c r="A45" s="288"/>
      <c r="B45" s="288"/>
      <c r="C45" s="288"/>
      <c r="D45" s="288"/>
      <c r="E45" s="288"/>
      <c r="F45" s="288"/>
      <c r="G45" s="288"/>
      <c r="H45" s="17"/>
      <c r="I45" s="30" t="s">
        <v>79</v>
      </c>
      <c r="J45" s="20">
        <v>89435</v>
      </c>
      <c r="K45" s="20">
        <v>89708</v>
      </c>
      <c r="L45" s="20">
        <v>123823</v>
      </c>
      <c r="M45" s="20"/>
      <c r="N45" s="477">
        <f t="shared" ref="N45:N55" si="0">((K45-J45)/J45)*100</f>
        <v>0.30524962263096106</v>
      </c>
      <c r="O45" s="477">
        <f t="shared" ref="O45:O55" si="1">((L45-K45)/K45)*100</f>
        <v>38.028938333259013</v>
      </c>
      <c r="P45" s="477">
        <f t="shared" ref="P45:P55" si="2">((L45-J45)/J45)*100</f>
        <v>38.450271146642812</v>
      </c>
      <c r="Q45" s="6"/>
    </row>
    <row r="46" spans="1:20">
      <c r="A46" s="288"/>
      <c r="B46" s="288"/>
      <c r="C46" s="288"/>
      <c r="D46" s="288"/>
      <c r="E46" s="288"/>
      <c r="F46" s="288"/>
      <c r="G46" s="288"/>
      <c r="H46" s="17"/>
      <c r="I46" s="30" t="s">
        <v>80</v>
      </c>
      <c r="J46" s="20">
        <v>89263</v>
      </c>
      <c r="K46" s="20">
        <v>99630</v>
      </c>
      <c r="L46" s="20">
        <v>121950</v>
      </c>
      <c r="M46" s="20"/>
      <c r="N46" s="477">
        <f t="shared" si="0"/>
        <v>11.613994600226297</v>
      </c>
      <c r="O46" s="477">
        <f t="shared" si="1"/>
        <v>22.402890695573621</v>
      </c>
      <c r="P46" s="477">
        <f t="shared" si="2"/>
        <v>36.618755811478444</v>
      </c>
    </row>
    <row r="47" spans="1:20">
      <c r="A47" s="288"/>
      <c r="B47" s="288"/>
      <c r="C47" s="288"/>
      <c r="D47" s="288"/>
      <c r="E47" s="288"/>
      <c r="F47" s="288"/>
      <c r="G47" s="288"/>
      <c r="H47" s="17"/>
      <c r="I47" s="30" t="s">
        <v>81</v>
      </c>
      <c r="J47" s="20">
        <v>88275</v>
      </c>
      <c r="K47" s="20">
        <v>110726</v>
      </c>
      <c r="L47" s="20">
        <v>122463</v>
      </c>
      <c r="M47" s="20"/>
      <c r="N47" s="477">
        <f t="shared" si="0"/>
        <v>25.433021806853585</v>
      </c>
      <c r="O47" s="477">
        <f t="shared" si="1"/>
        <v>10.600039737730976</v>
      </c>
      <c r="P47" s="477">
        <f t="shared" si="2"/>
        <v>38.728971962616818</v>
      </c>
    </row>
    <row r="48" spans="1:20">
      <c r="A48" s="288"/>
      <c r="B48" s="288"/>
      <c r="C48" s="288"/>
      <c r="D48" s="288"/>
      <c r="E48" s="288"/>
      <c r="F48" s="288"/>
      <c r="G48" s="288"/>
      <c r="H48" s="17"/>
      <c r="I48" s="30" t="s">
        <v>82</v>
      </c>
      <c r="J48" s="20">
        <v>87986</v>
      </c>
      <c r="K48" s="20">
        <v>112673</v>
      </c>
      <c r="L48" s="20">
        <v>120210</v>
      </c>
      <c r="M48" s="20"/>
      <c r="N48" s="477">
        <f t="shared" si="0"/>
        <v>28.057872843406905</v>
      </c>
      <c r="O48" s="477">
        <f t="shared" si="1"/>
        <v>6.6892689464201709</v>
      </c>
      <c r="P48" s="477">
        <f t="shared" si="2"/>
        <v>36.624008364967153</v>
      </c>
    </row>
    <row r="49" spans="1:16">
      <c r="B49" s="288"/>
      <c r="C49" s="288"/>
      <c r="D49" s="288"/>
      <c r="E49" s="288"/>
      <c r="F49" s="288"/>
      <c r="G49" s="288"/>
      <c r="I49" s="30" t="s">
        <v>83</v>
      </c>
      <c r="J49" s="20">
        <v>86860</v>
      </c>
      <c r="K49" s="20">
        <v>112750</v>
      </c>
      <c r="L49" s="20">
        <v>118831</v>
      </c>
      <c r="M49" s="20"/>
      <c r="N49" s="477">
        <f t="shared" si="0"/>
        <v>29.806585309693762</v>
      </c>
      <c r="O49" s="477">
        <f t="shared" si="1"/>
        <v>5.3933481152993341</v>
      </c>
      <c r="P49" s="477">
        <f t="shared" si="2"/>
        <v>36.807506332028552</v>
      </c>
    </row>
    <row r="50" spans="1:16">
      <c r="B50" s="288"/>
      <c r="C50" s="288"/>
      <c r="D50" s="288"/>
      <c r="E50" s="288"/>
      <c r="F50" s="288"/>
      <c r="G50" s="288"/>
      <c r="I50" s="30" t="s">
        <v>84</v>
      </c>
      <c r="J50" s="20">
        <v>88074</v>
      </c>
      <c r="K50" s="20">
        <v>110806</v>
      </c>
      <c r="L50" s="20">
        <v>110583</v>
      </c>
      <c r="M50" s="20"/>
      <c r="N50" s="477">
        <f t="shared" si="0"/>
        <v>25.810114222131393</v>
      </c>
      <c r="O50" s="477">
        <f t="shared" si="1"/>
        <v>-0.20125263974875005</v>
      </c>
      <c r="P50" s="477">
        <f t="shared" si="2"/>
        <v>25.556918046188432</v>
      </c>
    </row>
    <row r="51" spans="1:16" ht="15" customHeight="1">
      <c r="B51" s="301"/>
      <c r="C51" s="301"/>
      <c r="D51" s="301"/>
      <c r="E51" s="301"/>
      <c r="F51" s="301"/>
      <c r="G51" s="301"/>
      <c r="H51" s="336"/>
      <c r="I51" s="30" t="s">
        <v>85</v>
      </c>
      <c r="J51" s="20">
        <v>88317</v>
      </c>
      <c r="K51" s="20">
        <v>111066</v>
      </c>
      <c r="L51" s="20">
        <v>102072</v>
      </c>
      <c r="M51" s="20"/>
      <c r="N51" s="477">
        <f t="shared" si="0"/>
        <v>25.758347769965013</v>
      </c>
      <c r="O51" s="477">
        <f t="shared" si="1"/>
        <v>-8.0978877424234241</v>
      </c>
      <c r="P51" s="477">
        <f t="shared" si="2"/>
        <v>15.574577940826796</v>
      </c>
    </row>
    <row r="52" spans="1:16">
      <c r="A52" s="256" t="s">
        <v>482</v>
      </c>
      <c r="B52" s="301"/>
      <c r="C52" s="301"/>
      <c r="D52" s="301"/>
      <c r="E52" s="301"/>
      <c r="F52" s="301"/>
      <c r="G52" s="301"/>
      <c r="H52" s="301"/>
      <c r="I52" s="30" t="s">
        <v>86</v>
      </c>
      <c r="J52" s="20">
        <v>88509</v>
      </c>
      <c r="K52" s="20">
        <v>109887</v>
      </c>
      <c r="L52" s="20">
        <v>92930</v>
      </c>
      <c r="M52" s="20"/>
      <c r="N52" s="477">
        <f t="shared" si="0"/>
        <v>24.153475917703286</v>
      </c>
      <c r="O52" s="477">
        <f t="shared" si="1"/>
        <v>-15.431306705979781</v>
      </c>
      <c r="P52" s="477">
        <f t="shared" si="2"/>
        <v>4.9949722627077477</v>
      </c>
    </row>
    <row r="53" spans="1:16">
      <c r="A53" s="301"/>
      <c r="B53" s="301"/>
      <c r="C53" s="301"/>
      <c r="D53" s="301"/>
      <c r="E53" s="336"/>
      <c r="F53" s="301"/>
      <c r="G53" s="301"/>
      <c r="H53" s="336"/>
      <c r="I53" s="30" t="s">
        <v>87</v>
      </c>
      <c r="J53" s="20">
        <v>91246</v>
      </c>
      <c r="K53" s="20">
        <v>113557</v>
      </c>
      <c r="L53" s="20">
        <v>90487</v>
      </c>
      <c r="M53" s="20"/>
      <c r="N53" s="478">
        <f t="shared" si="0"/>
        <v>24.451482804725686</v>
      </c>
      <c r="O53" s="477">
        <f t="shared" si="1"/>
        <v>-20.315788546721031</v>
      </c>
      <c r="P53" s="477">
        <f t="shared" si="2"/>
        <v>-0.83181728514126652</v>
      </c>
    </row>
    <row r="54" spans="1:16">
      <c r="A54" s="301"/>
      <c r="B54" s="301"/>
      <c r="C54" s="301"/>
      <c r="D54" s="301"/>
      <c r="E54" s="336"/>
      <c r="F54" s="336"/>
      <c r="G54" s="301"/>
      <c r="H54" s="301"/>
      <c r="I54" s="30" t="s">
        <v>88</v>
      </c>
      <c r="J54" s="20">
        <v>91190</v>
      </c>
      <c r="K54" s="20">
        <v>116781</v>
      </c>
      <c r="L54" s="20">
        <v>89748</v>
      </c>
      <c r="M54" s="20"/>
      <c r="N54" s="478">
        <f t="shared" si="0"/>
        <v>28.063384142998139</v>
      </c>
      <c r="O54" s="477">
        <f t="shared" si="1"/>
        <v>-23.148457368921314</v>
      </c>
      <c r="P54" s="477">
        <f t="shared" si="2"/>
        <v>-1.5813137405417259</v>
      </c>
    </row>
    <row r="55" spans="1:16">
      <c r="A55" s="301"/>
      <c r="B55" s="301"/>
      <c r="C55" s="301"/>
      <c r="D55" s="301"/>
      <c r="E55" s="301"/>
      <c r="F55" s="336"/>
      <c r="G55" s="336"/>
      <c r="H55" s="301"/>
      <c r="I55" s="30" t="s">
        <v>89</v>
      </c>
      <c r="J55" s="20">
        <v>89650</v>
      </c>
      <c r="K55" s="20">
        <v>117624</v>
      </c>
      <c r="L55" s="20">
        <v>87649</v>
      </c>
      <c r="M55" s="20"/>
      <c r="N55" s="478">
        <f t="shared" si="0"/>
        <v>31.20356943669827</v>
      </c>
      <c r="O55" s="477">
        <f t="shared" si="1"/>
        <v>-25.483744813983538</v>
      </c>
      <c r="P55" s="477">
        <f t="shared" si="2"/>
        <v>-2.2320133853876185</v>
      </c>
    </row>
    <row r="56" spans="1:16" ht="302.25" customHeight="1">
      <c r="A56" s="519" t="s">
        <v>746</v>
      </c>
      <c r="B56" s="519"/>
      <c r="C56" s="519"/>
      <c r="D56" s="519"/>
      <c r="E56" s="519"/>
      <c r="F56" s="519"/>
      <c r="G56" s="519"/>
      <c r="H56" s="519"/>
      <c r="I56" s="17"/>
      <c r="J56" s="448"/>
      <c r="K56" s="19"/>
      <c r="L56" s="19"/>
      <c r="M56" s="19"/>
      <c r="N56" s="19"/>
      <c r="O56" s="19"/>
      <c r="P56" s="17"/>
    </row>
    <row r="57" spans="1:16">
      <c r="A57" s="301"/>
      <c r="B57" s="301"/>
      <c r="C57" s="301"/>
      <c r="D57" s="301"/>
      <c r="E57" s="301"/>
      <c r="F57" s="301"/>
      <c r="G57" s="301"/>
      <c r="H57" s="301"/>
      <c r="I57" s="17"/>
      <c r="J57" s="17"/>
      <c r="K57" s="17"/>
      <c r="L57" s="17"/>
      <c r="M57" s="17"/>
      <c r="N57" s="17"/>
      <c r="O57" s="17"/>
      <c r="P57" s="17"/>
    </row>
    <row r="58" spans="1:16">
      <c r="A58" s="301"/>
      <c r="B58" s="301"/>
      <c r="C58" s="301"/>
      <c r="D58" s="301"/>
      <c r="E58" s="301"/>
      <c r="F58" s="301"/>
      <c r="G58" s="301"/>
      <c r="H58" s="301"/>
      <c r="I58" s="17"/>
      <c r="J58" s="17"/>
      <c r="K58" s="17"/>
      <c r="L58" s="17"/>
      <c r="M58" s="17"/>
      <c r="N58" s="17"/>
      <c r="O58" s="31"/>
      <c r="P58" s="31"/>
    </row>
    <row r="59" spans="1:16">
      <c r="A59" s="34" t="s">
        <v>102</v>
      </c>
      <c r="B59" s="34" t="s">
        <v>103</v>
      </c>
      <c r="C59" s="301"/>
      <c r="D59" s="301"/>
      <c r="E59" s="301"/>
      <c r="F59" s="301"/>
      <c r="G59" s="301"/>
      <c r="H59" s="301"/>
      <c r="I59" s="17"/>
      <c r="J59" s="17"/>
      <c r="K59" s="17"/>
      <c r="L59" s="17"/>
      <c r="M59" s="31"/>
      <c r="N59" s="31"/>
      <c r="O59" s="31"/>
      <c r="P59" s="17"/>
    </row>
    <row r="60" spans="1:16">
      <c r="A60" s="34" t="s">
        <v>104</v>
      </c>
      <c r="B60" s="34" t="s">
        <v>46</v>
      </c>
      <c r="C60" s="301"/>
      <c r="D60" s="301"/>
      <c r="E60" s="301"/>
      <c r="F60" s="301"/>
      <c r="G60" s="301"/>
      <c r="H60" s="301"/>
      <c r="I60" s="17"/>
      <c r="J60" s="17"/>
      <c r="K60" s="17"/>
      <c r="L60" s="17"/>
      <c r="M60" s="31"/>
      <c r="N60" s="31"/>
      <c r="O60" s="31"/>
      <c r="P60" s="31"/>
    </row>
    <row r="61" spans="1:16">
      <c r="A61" s="301"/>
      <c r="B61" s="301"/>
      <c r="C61" s="301"/>
      <c r="D61" s="301"/>
      <c r="E61" s="301"/>
      <c r="F61" s="301"/>
      <c r="G61" s="301"/>
      <c r="H61" s="301"/>
      <c r="I61" s="17"/>
      <c r="J61" s="17"/>
      <c r="K61" s="17"/>
      <c r="L61" s="17"/>
      <c r="M61" s="31"/>
      <c r="N61" s="31"/>
      <c r="O61" s="31"/>
      <c r="P61" s="31"/>
    </row>
    <row r="62" spans="1:16">
      <c r="A62" s="301"/>
      <c r="B62" s="301"/>
      <c r="C62" s="301"/>
      <c r="D62" s="301"/>
      <c r="E62" s="301"/>
      <c r="F62" s="301"/>
      <c r="G62" s="301"/>
      <c r="H62" s="301"/>
      <c r="I62" s="17"/>
      <c r="J62" s="17"/>
      <c r="K62" s="17"/>
      <c r="L62" s="17"/>
      <c r="M62" s="31"/>
      <c r="N62" s="31"/>
      <c r="O62" s="31"/>
      <c r="P62" s="17"/>
    </row>
    <row r="63" spans="1:16">
      <c r="A63" s="301"/>
      <c r="B63" s="301"/>
      <c r="C63" s="301"/>
      <c r="D63" s="301"/>
      <c r="E63" s="301"/>
      <c r="F63" s="301"/>
      <c r="G63" s="301"/>
      <c r="H63" s="301"/>
      <c r="I63" s="17"/>
      <c r="J63" s="17"/>
      <c r="K63" s="17"/>
      <c r="L63" s="17"/>
      <c r="M63" s="17"/>
      <c r="N63" s="17"/>
      <c r="O63" s="17"/>
      <c r="P63" s="17"/>
    </row>
    <row r="64" spans="1:16">
      <c r="A64" s="301"/>
      <c r="B64" s="301"/>
      <c r="C64" s="301"/>
      <c r="D64" s="301"/>
      <c r="E64" s="301"/>
      <c r="F64" s="301"/>
      <c r="G64" s="301"/>
      <c r="H64" s="301"/>
    </row>
    <row r="65" spans="1:8">
      <c r="A65" s="301"/>
      <c r="B65" s="301"/>
      <c r="C65" s="301"/>
      <c r="D65" s="301"/>
      <c r="E65" s="301"/>
      <c r="F65" s="301"/>
      <c r="G65" s="301"/>
      <c r="H65" s="301"/>
    </row>
    <row r="66" spans="1:8">
      <c r="A66" s="301"/>
      <c r="B66" s="301"/>
      <c r="C66" s="301"/>
      <c r="D66" s="301"/>
      <c r="E66" s="301"/>
      <c r="F66" s="301"/>
      <c r="G66" s="301"/>
      <c r="H66" s="301"/>
    </row>
    <row r="67" spans="1:8">
      <c r="A67" s="301"/>
      <c r="B67" s="301"/>
      <c r="C67" s="301"/>
      <c r="D67" s="301"/>
      <c r="E67" s="301"/>
      <c r="F67" s="301"/>
      <c r="G67" s="301"/>
      <c r="H67" s="301"/>
    </row>
    <row r="68" spans="1:8">
      <c r="A68" s="301"/>
      <c r="B68" s="301"/>
      <c r="C68" s="301"/>
      <c r="D68" s="301"/>
      <c r="E68" s="301"/>
      <c r="F68" s="301"/>
      <c r="G68" s="301"/>
      <c r="H68" s="301"/>
    </row>
    <row r="69" spans="1:8">
      <c r="A69" s="301"/>
      <c r="B69" s="301"/>
      <c r="C69" s="301"/>
      <c r="D69" s="301"/>
      <c r="E69" s="301"/>
      <c r="F69" s="301"/>
      <c r="G69" s="301"/>
      <c r="H69" s="301"/>
    </row>
    <row r="70" spans="1:8">
      <c r="A70" s="301"/>
      <c r="B70" s="301"/>
      <c r="C70" s="301"/>
      <c r="D70" s="301"/>
      <c r="E70" s="301"/>
      <c r="F70" s="301"/>
      <c r="G70" s="301"/>
      <c r="H70" s="301"/>
    </row>
    <row r="71" spans="1:8">
      <c r="A71" s="301"/>
      <c r="B71" s="301"/>
      <c r="C71" s="301"/>
      <c r="D71" s="301"/>
      <c r="E71" s="301"/>
      <c r="F71" s="301"/>
      <c r="G71" s="301"/>
      <c r="H71" s="301"/>
    </row>
    <row r="72" spans="1:8">
      <c r="A72" s="301"/>
      <c r="B72" s="301"/>
      <c r="C72" s="301"/>
      <c r="D72" s="301"/>
      <c r="E72" s="301"/>
      <c r="F72" s="301"/>
      <c r="G72" s="301"/>
      <c r="H72" s="301"/>
    </row>
    <row r="73" spans="1:8">
      <c r="A73" s="301"/>
      <c r="B73" s="301"/>
      <c r="C73" s="301"/>
      <c r="D73" s="301"/>
      <c r="E73" s="301"/>
      <c r="F73" s="301"/>
      <c r="G73" s="301"/>
      <c r="H73" s="301"/>
    </row>
    <row r="74" spans="1:8">
      <c r="A74" s="301"/>
      <c r="B74" s="301"/>
      <c r="C74" s="301"/>
      <c r="D74" s="301"/>
      <c r="E74" s="301"/>
      <c r="F74" s="301"/>
      <c r="G74" s="301"/>
      <c r="H74" s="301"/>
    </row>
    <row r="75" spans="1:8">
      <c r="A75" s="288"/>
      <c r="B75" s="288"/>
      <c r="C75" s="288"/>
      <c r="D75" s="288"/>
      <c r="E75" s="288"/>
      <c r="F75" s="288"/>
      <c r="G75" s="288"/>
    </row>
    <row r="76" spans="1:8">
      <c r="A76" s="288"/>
      <c r="B76" s="288"/>
      <c r="C76" s="288"/>
      <c r="D76" s="288"/>
      <c r="E76" s="288"/>
      <c r="F76" s="288"/>
      <c r="G76" s="288"/>
    </row>
  </sheetData>
  <sheetProtection password="CCE3" sheet="1" objects="1" scenarios="1"/>
  <mergeCells count="5">
    <mergeCell ref="A1:P1"/>
    <mergeCell ref="A4:F4"/>
    <mergeCell ref="I4:N4"/>
    <mergeCell ref="I42:Q42"/>
    <mergeCell ref="A56:H56"/>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80" zoomScaleNormal="80" workbookViewId="0">
      <selection activeCell="K51" sqref="K51"/>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20" t="s">
        <v>415</v>
      </c>
      <c r="B1" s="520"/>
      <c r="C1" s="520"/>
      <c r="D1" s="520"/>
      <c r="E1" s="520"/>
      <c r="F1" s="520"/>
      <c r="G1" s="520"/>
      <c r="H1" s="520"/>
      <c r="I1" s="520"/>
      <c r="J1" s="520"/>
      <c r="K1" s="520"/>
    </row>
    <row r="2" spans="1:11" ht="47.25" customHeight="1" thickBot="1">
      <c r="A2" s="36" t="s">
        <v>105</v>
      </c>
      <c r="B2" s="36" t="s">
        <v>106</v>
      </c>
      <c r="C2" s="36" t="s">
        <v>107</v>
      </c>
      <c r="D2" s="36" t="s">
        <v>108</v>
      </c>
      <c r="E2" s="36" t="s">
        <v>109</v>
      </c>
      <c r="F2" s="36" t="s">
        <v>110</v>
      </c>
      <c r="G2" s="37" t="s">
        <v>111</v>
      </c>
      <c r="H2" s="37" t="s">
        <v>112</v>
      </c>
      <c r="I2" s="38" t="s">
        <v>706</v>
      </c>
      <c r="J2" s="36" t="s">
        <v>595</v>
      </c>
      <c r="K2" s="37" t="s">
        <v>707</v>
      </c>
    </row>
    <row r="3" spans="1:11">
      <c r="A3" s="35" t="s">
        <v>564</v>
      </c>
      <c r="B3" s="40">
        <v>27</v>
      </c>
      <c r="C3" s="40">
        <v>525</v>
      </c>
      <c r="D3" s="40">
        <v>179</v>
      </c>
      <c r="E3" s="40">
        <v>1018</v>
      </c>
      <c r="F3" s="40">
        <v>46</v>
      </c>
      <c r="G3" s="40">
        <v>1191</v>
      </c>
      <c r="H3" s="40">
        <v>162</v>
      </c>
      <c r="I3" s="41">
        <v>3148</v>
      </c>
      <c r="J3" s="42">
        <v>5684</v>
      </c>
      <c r="K3" s="43">
        <f>I3*100/J3-100</f>
        <v>-44.6164672765658</v>
      </c>
    </row>
    <row r="4" spans="1:11">
      <c r="A4" s="35" t="s">
        <v>565</v>
      </c>
      <c r="B4" s="40">
        <v>17</v>
      </c>
      <c r="C4" s="40">
        <v>94</v>
      </c>
      <c r="D4" s="40">
        <v>38</v>
      </c>
      <c r="E4" s="40">
        <v>46</v>
      </c>
      <c r="F4" s="40">
        <v>37</v>
      </c>
      <c r="G4" s="40">
        <v>237</v>
      </c>
      <c r="H4" s="40">
        <v>30</v>
      </c>
      <c r="I4" s="41">
        <v>499</v>
      </c>
      <c r="J4" s="42">
        <v>630</v>
      </c>
      <c r="K4" s="43">
        <f t="shared" ref="K4:K35" si="0">I4*100/J4-100</f>
        <v>-20.793650793650798</v>
      </c>
    </row>
    <row r="5" spans="1:11">
      <c r="A5" s="35" t="s">
        <v>566</v>
      </c>
      <c r="B5" s="40">
        <v>25</v>
      </c>
      <c r="C5" s="40">
        <v>106</v>
      </c>
      <c r="D5" s="40">
        <v>82</v>
      </c>
      <c r="E5" s="40">
        <v>118</v>
      </c>
      <c r="F5" s="40">
        <v>70</v>
      </c>
      <c r="G5" s="40">
        <v>267</v>
      </c>
      <c r="H5" s="40">
        <v>37</v>
      </c>
      <c r="I5" s="41">
        <v>705</v>
      </c>
      <c r="J5" s="42">
        <v>935</v>
      </c>
      <c r="K5" s="43">
        <f t="shared" si="0"/>
        <v>-24.598930481283418</v>
      </c>
    </row>
    <row r="6" spans="1:11">
      <c r="A6" s="35" t="s">
        <v>567</v>
      </c>
      <c r="B6" s="40">
        <v>149</v>
      </c>
      <c r="C6" s="40">
        <v>1104</v>
      </c>
      <c r="D6" s="40">
        <v>657</v>
      </c>
      <c r="E6" s="40">
        <v>2144</v>
      </c>
      <c r="F6" s="40">
        <v>167</v>
      </c>
      <c r="G6" s="40">
        <v>2795</v>
      </c>
      <c r="H6" s="40">
        <v>428</v>
      </c>
      <c r="I6" s="41">
        <v>7444</v>
      </c>
      <c r="J6" s="42">
        <v>12342</v>
      </c>
      <c r="K6" s="43">
        <f t="shared" si="0"/>
        <v>-39.685626316642356</v>
      </c>
    </row>
    <row r="7" spans="1:11">
      <c r="A7" s="35" t="s">
        <v>568</v>
      </c>
      <c r="B7" s="40">
        <v>32</v>
      </c>
      <c r="C7" s="40">
        <v>50</v>
      </c>
      <c r="D7" s="40">
        <v>35</v>
      </c>
      <c r="E7" s="40">
        <v>55</v>
      </c>
      <c r="F7" s="40">
        <v>9</v>
      </c>
      <c r="G7" s="40">
        <v>259</v>
      </c>
      <c r="H7" s="40">
        <v>47</v>
      </c>
      <c r="I7" s="41">
        <v>487</v>
      </c>
      <c r="J7" s="42">
        <v>594</v>
      </c>
      <c r="K7" s="43">
        <f t="shared" si="0"/>
        <v>-18.013468013468014</v>
      </c>
    </row>
    <row r="8" spans="1:11">
      <c r="A8" s="35" t="s">
        <v>569</v>
      </c>
      <c r="B8" s="40">
        <v>39</v>
      </c>
      <c r="C8" s="40">
        <v>421</v>
      </c>
      <c r="D8" s="40">
        <v>169</v>
      </c>
      <c r="E8" s="40">
        <v>278</v>
      </c>
      <c r="F8" s="40">
        <v>138</v>
      </c>
      <c r="G8" s="40">
        <v>1058</v>
      </c>
      <c r="H8" s="40">
        <v>167</v>
      </c>
      <c r="I8" s="41">
        <v>2270</v>
      </c>
      <c r="J8" s="42">
        <v>2799</v>
      </c>
      <c r="K8" s="43">
        <f t="shared" si="0"/>
        <v>-18.899607002500886</v>
      </c>
    </row>
    <row r="9" spans="1:11">
      <c r="A9" s="35" t="s">
        <v>570</v>
      </c>
      <c r="B9" s="40">
        <v>20</v>
      </c>
      <c r="C9" s="40">
        <v>203</v>
      </c>
      <c r="D9" s="40">
        <v>119</v>
      </c>
      <c r="E9" s="40">
        <v>106</v>
      </c>
      <c r="F9" s="40">
        <v>57</v>
      </c>
      <c r="G9" s="40">
        <v>615</v>
      </c>
      <c r="H9" s="40">
        <v>110</v>
      </c>
      <c r="I9" s="41">
        <v>1230</v>
      </c>
      <c r="J9" s="42">
        <v>1558</v>
      </c>
      <c r="K9" s="43">
        <f t="shared" si="0"/>
        <v>-21.05263157894737</v>
      </c>
    </row>
    <row r="10" spans="1:11">
      <c r="A10" s="35" t="s">
        <v>571</v>
      </c>
      <c r="B10" s="40">
        <v>10</v>
      </c>
      <c r="C10" s="40">
        <v>123</v>
      </c>
      <c r="D10" s="40">
        <v>135</v>
      </c>
      <c r="E10" s="40">
        <v>94</v>
      </c>
      <c r="F10" s="40">
        <v>35</v>
      </c>
      <c r="G10" s="40">
        <v>378</v>
      </c>
      <c r="H10" s="40">
        <v>83</v>
      </c>
      <c r="I10" s="41">
        <v>858</v>
      </c>
      <c r="J10" s="42">
        <v>999</v>
      </c>
      <c r="K10" s="43">
        <f t="shared" si="0"/>
        <v>-14.114114114114116</v>
      </c>
    </row>
    <row r="11" spans="1:11">
      <c r="A11" s="35" t="s">
        <v>572</v>
      </c>
      <c r="B11" s="40">
        <v>18</v>
      </c>
      <c r="C11" s="40">
        <v>26</v>
      </c>
      <c r="D11" s="40">
        <v>50</v>
      </c>
      <c r="E11" s="40">
        <v>49</v>
      </c>
      <c r="F11" s="40">
        <v>8</v>
      </c>
      <c r="G11" s="40">
        <v>147</v>
      </c>
      <c r="H11" s="40">
        <v>16</v>
      </c>
      <c r="I11" s="41">
        <v>314</v>
      </c>
      <c r="J11" s="42">
        <v>366</v>
      </c>
      <c r="K11" s="43">
        <f t="shared" si="0"/>
        <v>-14.207650273224047</v>
      </c>
    </row>
    <row r="12" spans="1:11">
      <c r="A12" s="35" t="s">
        <v>573</v>
      </c>
      <c r="B12" s="40">
        <v>9</v>
      </c>
      <c r="C12" s="40">
        <v>25</v>
      </c>
      <c r="D12" s="40">
        <v>32</v>
      </c>
      <c r="E12" s="40">
        <v>30</v>
      </c>
      <c r="F12" s="40">
        <v>13</v>
      </c>
      <c r="G12" s="40">
        <v>137</v>
      </c>
      <c r="H12" s="40">
        <v>13</v>
      </c>
      <c r="I12" s="41">
        <v>259</v>
      </c>
      <c r="J12" s="42">
        <v>302</v>
      </c>
      <c r="K12" s="43">
        <f t="shared" si="0"/>
        <v>-14.238410596026483</v>
      </c>
    </row>
    <row r="13" spans="1:11">
      <c r="A13" s="35" t="s">
        <v>574</v>
      </c>
      <c r="B13" s="40">
        <v>19</v>
      </c>
      <c r="C13" s="40">
        <v>51</v>
      </c>
      <c r="D13" s="40">
        <v>46</v>
      </c>
      <c r="E13" s="40">
        <v>67</v>
      </c>
      <c r="F13" s="40">
        <v>9</v>
      </c>
      <c r="G13" s="40">
        <v>267</v>
      </c>
      <c r="H13" s="40">
        <v>50</v>
      </c>
      <c r="I13" s="41">
        <v>509</v>
      </c>
      <c r="J13" s="42">
        <v>622</v>
      </c>
      <c r="K13" s="43">
        <f t="shared" si="0"/>
        <v>-18.167202572347264</v>
      </c>
    </row>
    <row r="14" spans="1:11">
      <c r="A14" s="35" t="s">
        <v>575</v>
      </c>
      <c r="B14" s="40">
        <v>96</v>
      </c>
      <c r="C14" s="40">
        <v>704</v>
      </c>
      <c r="D14" s="40">
        <v>490</v>
      </c>
      <c r="E14" s="40">
        <v>1100</v>
      </c>
      <c r="F14" s="40">
        <v>164</v>
      </c>
      <c r="G14" s="40">
        <v>1901</v>
      </c>
      <c r="H14" s="40">
        <v>345</v>
      </c>
      <c r="I14" s="41">
        <v>4800</v>
      </c>
      <c r="J14" s="42">
        <v>7317</v>
      </c>
      <c r="K14" s="43">
        <f t="shared" si="0"/>
        <v>-34.399343993439928</v>
      </c>
    </row>
    <row r="15" spans="1:11">
      <c r="A15" s="35" t="s">
        <v>576</v>
      </c>
      <c r="B15" s="40">
        <v>84</v>
      </c>
      <c r="C15" s="40">
        <v>214</v>
      </c>
      <c r="D15" s="40">
        <v>167</v>
      </c>
      <c r="E15" s="40">
        <v>433</v>
      </c>
      <c r="F15" s="40">
        <v>46</v>
      </c>
      <c r="G15" s="40">
        <v>633</v>
      </c>
      <c r="H15" s="40">
        <v>110</v>
      </c>
      <c r="I15" s="41">
        <v>1687</v>
      </c>
      <c r="J15" s="42">
        <v>2732</v>
      </c>
      <c r="K15" s="43">
        <f t="shared" si="0"/>
        <v>-38.250366032210835</v>
      </c>
    </row>
    <row r="16" spans="1:11">
      <c r="A16" s="35" t="s">
        <v>577</v>
      </c>
      <c r="B16" s="40">
        <v>54</v>
      </c>
      <c r="C16" s="40">
        <v>378</v>
      </c>
      <c r="D16" s="40">
        <v>251</v>
      </c>
      <c r="E16" s="40">
        <v>247</v>
      </c>
      <c r="F16" s="40">
        <v>131</v>
      </c>
      <c r="G16" s="40">
        <v>943</v>
      </c>
      <c r="H16" s="40">
        <v>117</v>
      </c>
      <c r="I16" s="41">
        <v>2121</v>
      </c>
      <c r="J16" s="42">
        <v>2668</v>
      </c>
      <c r="K16" s="43">
        <f t="shared" si="0"/>
        <v>-20.502248875562216</v>
      </c>
    </row>
    <row r="17" spans="1:11">
      <c r="A17" s="35" t="s">
        <v>578</v>
      </c>
      <c r="B17" s="40">
        <v>82</v>
      </c>
      <c r="C17" s="40">
        <v>408</v>
      </c>
      <c r="D17" s="40">
        <v>413</v>
      </c>
      <c r="E17" s="40">
        <v>364</v>
      </c>
      <c r="F17" s="40">
        <v>119</v>
      </c>
      <c r="G17" s="40">
        <v>1132</v>
      </c>
      <c r="H17" s="40">
        <v>212</v>
      </c>
      <c r="I17" s="41">
        <v>2730</v>
      </c>
      <c r="J17" s="42">
        <v>3277</v>
      </c>
      <c r="K17" s="43">
        <f t="shared" si="0"/>
        <v>-16.692096429661277</v>
      </c>
    </row>
    <row r="18" spans="1:11">
      <c r="A18" s="35" t="s">
        <v>579</v>
      </c>
      <c r="B18" s="40">
        <v>19</v>
      </c>
      <c r="C18" s="40">
        <v>75</v>
      </c>
      <c r="D18" s="40">
        <v>96</v>
      </c>
      <c r="E18" s="40">
        <v>55</v>
      </c>
      <c r="F18" s="40">
        <v>12</v>
      </c>
      <c r="G18" s="40">
        <v>250</v>
      </c>
      <c r="H18" s="40">
        <v>53</v>
      </c>
      <c r="I18" s="41">
        <v>560</v>
      </c>
      <c r="J18" s="42">
        <v>624</v>
      </c>
      <c r="K18" s="43">
        <f t="shared" si="0"/>
        <v>-10.256410256410263</v>
      </c>
    </row>
    <row r="19" spans="1:11">
      <c r="A19" s="35" t="s">
        <v>580</v>
      </c>
      <c r="B19" s="40">
        <v>205</v>
      </c>
      <c r="C19" s="40">
        <v>2817</v>
      </c>
      <c r="D19" s="40">
        <v>1567</v>
      </c>
      <c r="E19" s="40">
        <v>1844</v>
      </c>
      <c r="F19" s="40">
        <v>749</v>
      </c>
      <c r="G19" s="40">
        <v>6941</v>
      </c>
      <c r="H19" s="40">
        <v>1687</v>
      </c>
      <c r="I19" s="41">
        <v>15810</v>
      </c>
      <c r="J19" s="42">
        <v>19917</v>
      </c>
      <c r="K19" s="43">
        <f t="shared" si="0"/>
        <v>-20.620575387859617</v>
      </c>
    </row>
    <row r="20" spans="1:11">
      <c r="A20" s="35" t="s">
        <v>581</v>
      </c>
      <c r="B20" s="40">
        <v>25</v>
      </c>
      <c r="C20" s="40">
        <v>120</v>
      </c>
      <c r="D20" s="40">
        <v>157</v>
      </c>
      <c r="E20" s="40">
        <v>97</v>
      </c>
      <c r="F20" s="40">
        <v>45</v>
      </c>
      <c r="G20" s="40">
        <v>464</v>
      </c>
      <c r="H20" s="40">
        <v>79</v>
      </c>
      <c r="I20" s="41">
        <v>987</v>
      </c>
      <c r="J20" s="42">
        <v>1221</v>
      </c>
      <c r="K20" s="43">
        <f t="shared" si="0"/>
        <v>-19.164619164619168</v>
      </c>
    </row>
    <row r="21" spans="1:11">
      <c r="A21" s="35" t="s">
        <v>582</v>
      </c>
      <c r="B21" s="40">
        <v>48</v>
      </c>
      <c r="C21" s="40">
        <v>804</v>
      </c>
      <c r="D21" s="40">
        <v>544</v>
      </c>
      <c r="E21" s="40">
        <v>618</v>
      </c>
      <c r="F21" s="40">
        <v>143</v>
      </c>
      <c r="G21" s="40">
        <v>1615</v>
      </c>
      <c r="H21" s="40">
        <v>369</v>
      </c>
      <c r="I21" s="41">
        <v>4141</v>
      </c>
      <c r="J21" s="42">
        <v>5437</v>
      </c>
      <c r="K21" s="43">
        <f t="shared" si="0"/>
        <v>-23.836674636748214</v>
      </c>
    </row>
    <row r="22" spans="1:11">
      <c r="A22" s="35" t="s">
        <v>583</v>
      </c>
      <c r="B22" s="40">
        <v>19</v>
      </c>
      <c r="C22" s="40">
        <v>141</v>
      </c>
      <c r="D22" s="40">
        <v>232</v>
      </c>
      <c r="E22" s="40">
        <v>128</v>
      </c>
      <c r="F22" s="40">
        <v>45</v>
      </c>
      <c r="G22" s="40">
        <v>418</v>
      </c>
      <c r="H22" s="40">
        <v>82</v>
      </c>
      <c r="I22" s="41">
        <v>1065</v>
      </c>
      <c r="J22" s="42">
        <v>1299</v>
      </c>
      <c r="K22" s="43">
        <f t="shared" si="0"/>
        <v>-18.013856812933028</v>
      </c>
    </row>
    <row r="23" spans="1:11">
      <c r="A23" s="35" t="s">
        <v>584</v>
      </c>
      <c r="B23" s="40">
        <v>92</v>
      </c>
      <c r="C23" s="40">
        <v>691</v>
      </c>
      <c r="D23" s="40">
        <v>516</v>
      </c>
      <c r="E23" s="40">
        <v>666</v>
      </c>
      <c r="F23" s="40">
        <v>139</v>
      </c>
      <c r="G23" s="40">
        <v>1569</v>
      </c>
      <c r="H23" s="40">
        <v>341</v>
      </c>
      <c r="I23" s="41">
        <v>4014</v>
      </c>
      <c r="J23" s="42">
        <v>5063</v>
      </c>
      <c r="K23" s="43">
        <f t="shared" si="0"/>
        <v>-20.718941339126999</v>
      </c>
    </row>
    <row r="24" spans="1:11">
      <c r="A24" s="35" t="s">
        <v>585</v>
      </c>
      <c r="B24" s="40">
        <v>34</v>
      </c>
      <c r="C24" s="40">
        <v>48</v>
      </c>
      <c r="D24" s="40">
        <v>40</v>
      </c>
      <c r="E24" s="40">
        <v>65</v>
      </c>
      <c r="F24" s="40">
        <v>13</v>
      </c>
      <c r="G24" s="40">
        <v>252</v>
      </c>
      <c r="H24" s="40">
        <v>48</v>
      </c>
      <c r="I24" s="41">
        <v>500</v>
      </c>
      <c r="J24" s="42">
        <v>595</v>
      </c>
      <c r="K24" s="43">
        <f t="shared" si="0"/>
        <v>-15.966386554621849</v>
      </c>
    </row>
    <row r="25" spans="1:11">
      <c r="A25" s="35" t="s">
        <v>586</v>
      </c>
      <c r="B25" s="40">
        <v>38</v>
      </c>
      <c r="C25" s="40">
        <v>505</v>
      </c>
      <c r="D25" s="40">
        <v>178</v>
      </c>
      <c r="E25" s="40">
        <v>716</v>
      </c>
      <c r="F25" s="40">
        <v>79</v>
      </c>
      <c r="G25" s="40">
        <v>1317</v>
      </c>
      <c r="H25" s="40">
        <v>196</v>
      </c>
      <c r="I25" s="41">
        <v>3029</v>
      </c>
      <c r="J25" s="42">
        <v>4057</v>
      </c>
      <c r="K25" s="43">
        <f t="shared" si="0"/>
        <v>-25.338920384520577</v>
      </c>
    </row>
    <row r="26" spans="1:11">
      <c r="A26" s="35" t="s">
        <v>587</v>
      </c>
      <c r="B26" s="40">
        <v>17</v>
      </c>
      <c r="C26" s="40">
        <v>61</v>
      </c>
      <c r="D26" s="40">
        <v>74</v>
      </c>
      <c r="E26" s="40">
        <v>60</v>
      </c>
      <c r="F26" s="40">
        <v>16</v>
      </c>
      <c r="G26" s="40">
        <v>208</v>
      </c>
      <c r="H26" s="40">
        <v>38</v>
      </c>
      <c r="I26" s="41">
        <v>474</v>
      </c>
      <c r="J26" s="42">
        <v>588</v>
      </c>
      <c r="K26" s="43">
        <f t="shared" si="0"/>
        <v>-19.387755102040813</v>
      </c>
    </row>
    <row r="27" spans="1:11">
      <c r="A27" s="35" t="s">
        <v>588</v>
      </c>
      <c r="B27" s="40">
        <v>32</v>
      </c>
      <c r="C27" s="40">
        <v>226</v>
      </c>
      <c r="D27" s="40">
        <v>123</v>
      </c>
      <c r="E27" s="40">
        <v>323</v>
      </c>
      <c r="F27" s="40">
        <v>35</v>
      </c>
      <c r="G27" s="40">
        <v>535</v>
      </c>
      <c r="H27" s="40">
        <v>75</v>
      </c>
      <c r="I27" s="41">
        <v>1349</v>
      </c>
      <c r="J27" s="42">
        <v>2192</v>
      </c>
      <c r="K27" s="43">
        <f t="shared" si="0"/>
        <v>-38.458029197080293</v>
      </c>
    </row>
    <row r="28" spans="1:11">
      <c r="A28" s="35" t="s">
        <v>589</v>
      </c>
      <c r="B28" s="40">
        <v>260</v>
      </c>
      <c r="C28" s="40">
        <v>3710</v>
      </c>
      <c r="D28" s="40">
        <v>1827</v>
      </c>
      <c r="E28" s="40">
        <v>2361</v>
      </c>
      <c r="F28" s="40">
        <v>957</v>
      </c>
      <c r="G28" s="40">
        <v>9789</v>
      </c>
      <c r="H28" s="40">
        <v>1985</v>
      </c>
      <c r="I28" s="41">
        <v>20889</v>
      </c>
      <c r="J28" s="42">
        <v>26316</v>
      </c>
      <c r="K28" s="43">
        <f t="shared" si="0"/>
        <v>-20.622435020519831</v>
      </c>
    </row>
    <row r="29" spans="1:11">
      <c r="A29" s="35" t="s">
        <v>590</v>
      </c>
      <c r="B29" s="40">
        <v>36</v>
      </c>
      <c r="C29" s="40">
        <v>239</v>
      </c>
      <c r="D29" s="40">
        <v>189</v>
      </c>
      <c r="E29" s="40">
        <v>255</v>
      </c>
      <c r="F29" s="40">
        <v>47</v>
      </c>
      <c r="G29" s="40">
        <v>676</v>
      </c>
      <c r="H29" s="40">
        <v>153</v>
      </c>
      <c r="I29" s="41">
        <v>1595</v>
      </c>
      <c r="J29" s="42">
        <v>1975</v>
      </c>
      <c r="K29" s="43">
        <f t="shared" si="0"/>
        <v>-19.240506329113927</v>
      </c>
    </row>
    <row r="30" spans="1:11">
      <c r="A30" s="35" t="s">
        <v>591</v>
      </c>
      <c r="B30" s="40">
        <v>15</v>
      </c>
      <c r="C30" s="40">
        <v>89</v>
      </c>
      <c r="D30" s="40">
        <v>51</v>
      </c>
      <c r="E30" s="40">
        <v>191</v>
      </c>
      <c r="F30" s="40">
        <v>17</v>
      </c>
      <c r="G30" s="40">
        <v>239</v>
      </c>
      <c r="H30" s="40">
        <v>41</v>
      </c>
      <c r="I30" s="41">
        <v>643</v>
      </c>
      <c r="J30" s="42">
        <v>1157</v>
      </c>
      <c r="K30" s="43">
        <f t="shared" si="0"/>
        <v>-44.425237683664648</v>
      </c>
    </row>
    <row r="31" spans="1:11">
      <c r="A31" s="35" t="s">
        <v>592</v>
      </c>
      <c r="B31" s="40">
        <v>39</v>
      </c>
      <c r="C31" s="40">
        <v>434</v>
      </c>
      <c r="D31" s="40">
        <v>348</v>
      </c>
      <c r="E31" s="40">
        <v>257</v>
      </c>
      <c r="F31" s="40">
        <v>116</v>
      </c>
      <c r="G31" s="40">
        <v>1085</v>
      </c>
      <c r="H31" s="40">
        <v>219</v>
      </c>
      <c r="I31" s="41">
        <v>2498</v>
      </c>
      <c r="J31" s="42">
        <v>3082</v>
      </c>
      <c r="K31" s="43">
        <f t="shared" si="0"/>
        <v>-18.94873458792992</v>
      </c>
    </row>
    <row r="32" spans="1:11">
      <c r="A32" s="35" t="s">
        <v>593</v>
      </c>
      <c r="B32" s="40">
        <v>30</v>
      </c>
      <c r="C32" s="40">
        <v>141</v>
      </c>
      <c r="D32" s="40">
        <v>92</v>
      </c>
      <c r="E32" s="40">
        <v>63</v>
      </c>
      <c r="F32" s="40">
        <v>48</v>
      </c>
      <c r="G32" s="40">
        <v>435</v>
      </c>
      <c r="H32" s="40">
        <v>83</v>
      </c>
      <c r="I32" s="41">
        <v>892</v>
      </c>
      <c r="J32" s="42">
        <v>1087</v>
      </c>
      <c r="K32" s="43">
        <f t="shared" si="0"/>
        <v>-17.939282428702853</v>
      </c>
    </row>
    <row r="33" spans="1:24">
      <c r="A33" s="35" t="s">
        <v>594</v>
      </c>
      <c r="B33" s="45">
        <v>6</v>
      </c>
      <c r="C33" s="45">
        <v>27</v>
      </c>
      <c r="D33" s="45">
        <v>8</v>
      </c>
      <c r="E33" s="45">
        <v>17</v>
      </c>
      <c r="F33" s="45">
        <v>10</v>
      </c>
      <c r="G33" s="45">
        <v>67</v>
      </c>
      <c r="H33" s="45">
        <v>7</v>
      </c>
      <c r="I33" s="46">
        <v>142</v>
      </c>
      <c r="J33" s="42">
        <v>189</v>
      </c>
      <c r="K33" s="43">
        <f t="shared" si="0"/>
        <v>-24.867724867724874</v>
      </c>
    </row>
    <row r="34" spans="1:24">
      <c r="A34" s="47"/>
      <c r="B34" s="45"/>
      <c r="C34" s="45"/>
      <c r="D34" s="45"/>
      <c r="E34" s="45"/>
      <c r="F34" s="45"/>
      <c r="G34" s="45"/>
      <c r="H34" s="45"/>
      <c r="I34" s="45"/>
      <c r="J34" s="42"/>
      <c r="K34" s="43"/>
    </row>
    <row r="35" spans="1:24">
      <c r="A35" s="48" t="s">
        <v>135</v>
      </c>
      <c r="B35" s="49">
        <v>1596</v>
      </c>
      <c r="C35" s="49">
        <v>14560</v>
      </c>
      <c r="D35" s="49">
        <v>8905</v>
      </c>
      <c r="E35" s="49">
        <v>13865</v>
      </c>
      <c r="F35" s="49">
        <v>3520</v>
      </c>
      <c r="G35" s="49">
        <v>37820</v>
      </c>
      <c r="H35" s="49">
        <v>7383</v>
      </c>
      <c r="I35" s="49">
        <v>87649</v>
      </c>
      <c r="J35" s="50">
        <v>117624</v>
      </c>
      <c r="K35" s="51">
        <f t="shared" si="0"/>
        <v>-25.483744813983535</v>
      </c>
      <c r="M35" s="349"/>
      <c r="N35" s="349"/>
      <c r="O35" s="349"/>
      <c r="P35" s="349"/>
      <c r="Q35" s="349"/>
      <c r="R35" s="6"/>
      <c r="S35" s="349"/>
      <c r="T35" s="6"/>
      <c r="U35" s="349"/>
      <c r="V35" s="6"/>
      <c r="W35" s="349"/>
      <c r="X35" s="349"/>
    </row>
    <row r="36" spans="1:24">
      <c r="A36" s="52"/>
      <c r="B36" s="351"/>
      <c r="C36" s="351"/>
      <c r="D36" s="351"/>
      <c r="E36" s="351"/>
      <c r="F36" s="351"/>
      <c r="G36" s="351"/>
      <c r="H36" s="351"/>
      <c r="I36" s="351"/>
      <c r="J36" s="53"/>
      <c r="K36" s="54"/>
      <c r="M36" s="466"/>
      <c r="N36" s="466"/>
      <c r="O36" s="466"/>
      <c r="P36" s="466"/>
      <c r="Q36" s="466"/>
      <c r="R36" s="6"/>
      <c r="S36" s="466"/>
      <c r="T36" s="6"/>
      <c r="U36" s="466"/>
      <c r="V36" s="6"/>
      <c r="W36" s="466"/>
      <c r="X36" s="466"/>
    </row>
    <row r="37" spans="1:24">
      <c r="M37" s="466"/>
      <c r="N37" s="466"/>
      <c r="O37" s="466"/>
      <c r="P37" s="466"/>
      <c r="Q37" s="466"/>
      <c r="R37" s="466"/>
      <c r="S37" s="466"/>
      <c r="T37" s="466"/>
      <c r="U37" s="466"/>
      <c r="V37" s="466"/>
      <c r="W37" s="466"/>
      <c r="X37" s="466"/>
    </row>
    <row r="38" spans="1:24">
      <c r="C38" s="35"/>
      <c r="D38" s="35"/>
      <c r="E38" s="35"/>
      <c r="F38" s="35"/>
      <c r="G38" s="35"/>
      <c r="H38" s="35"/>
      <c r="I38" s="35"/>
      <c r="J38" s="35"/>
      <c r="K38" s="35"/>
      <c r="M38" s="466"/>
      <c r="N38" s="466"/>
      <c r="O38" s="466"/>
      <c r="P38" s="6"/>
      <c r="Q38" s="466"/>
      <c r="R38" s="6"/>
      <c r="S38" s="466"/>
      <c r="T38" s="6"/>
      <c r="U38" s="466"/>
      <c r="V38" s="6"/>
      <c r="W38" s="466"/>
      <c r="X38" s="466"/>
    </row>
    <row r="39" spans="1:24">
      <c r="C39" s="35"/>
      <c r="D39" s="35"/>
      <c r="E39" s="35"/>
      <c r="F39" s="35"/>
      <c r="G39" s="35"/>
      <c r="H39" s="35"/>
      <c r="I39" s="35"/>
      <c r="J39" s="35"/>
      <c r="K39" s="35"/>
      <c r="L39" s="349"/>
      <c r="M39" s="466"/>
      <c r="N39" s="466"/>
      <c r="O39" s="466"/>
      <c r="P39" s="6"/>
      <c r="Q39" s="466"/>
      <c r="R39" s="6"/>
      <c r="S39" s="466"/>
      <c r="T39" s="6"/>
      <c r="U39" s="466"/>
      <c r="V39" s="6"/>
      <c r="W39" s="466"/>
      <c r="X39" s="466"/>
    </row>
    <row r="40" spans="1:24">
      <c r="A40" s="34" t="s">
        <v>102</v>
      </c>
      <c r="B40" s="34" t="s">
        <v>103</v>
      </c>
      <c r="J40" s="35"/>
      <c r="K40" s="349"/>
      <c r="L40" s="349"/>
      <c r="M40" s="466"/>
      <c r="N40" s="466"/>
      <c r="O40" s="466"/>
      <c r="P40" s="466"/>
      <c r="Q40" s="466"/>
      <c r="R40" s="466"/>
      <c r="S40" s="466"/>
      <c r="T40" s="6"/>
      <c r="U40" s="466"/>
      <c r="V40" s="6"/>
      <c r="W40" s="466"/>
      <c r="X40" s="466"/>
    </row>
    <row r="41" spans="1:24">
      <c r="A41" s="34" t="s">
        <v>104</v>
      </c>
      <c r="B41" s="34" t="s">
        <v>46</v>
      </c>
      <c r="J41" s="35"/>
      <c r="K41" s="349"/>
      <c r="L41" s="349"/>
      <c r="M41" s="466"/>
      <c r="N41" s="466"/>
      <c r="O41" s="466"/>
      <c r="P41" s="466"/>
      <c r="Q41" s="466"/>
      <c r="R41" s="466"/>
      <c r="S41" s="466"/>
      <c r="T41" s="6"/>
      <c r="U41" s="466"/>
      <c r="V41" s="6"/>
      <c r="W41" s="466"/>
      <c r="X41" s="466"/>
    </row>
    <row r="42" spans="1:24">
      <c r="J42" s="35"/>
      <c r="K42" s="349"/>
      <c r="L42" s="349"/>
      <c r="M42" s="466"/>
      <c r="N42" s="6"/>
      <c r="O42" s="466"/>
      <c r="P42" s="6"/>
      <c r="Q42" s="466"/>
      <c r="R42" s="6"/>
      <c r="S42" s="466"/>
      <c r="T42" s="6"/>
      <c r="U42" s="466"/>
      <c r="V42" s="6"/>
      <c r="W42" s="466"/>
      <c r="X42" s="466"/>
    </row>
    <row r="43" spans="1:24">
      <c r="J43" s="35"/>
      <c r="K43" s="349"/>
      <c r="L43" s="349"/>
      <c r="M43" s="466"/>
      <c r="N43" s="466"/>
      <c r="O43" s="466"/>
      <c r="P43" s="466"/>
      <c r="Q43" s="466"/>
      <c r="R43" s="466"/>
      <c r="S43" s="466"/>
      <c r="T43" s="466"/>
      <c r="U43" s="466"/>
      <c r="V43" s="466"/>
      <c r="W43" s="466"/>
      <c r="X43" s="466"/>
    </row>
    <row r="44" spans="1:24">
      <c r="J44" s="35"/>
      <c r="K44" s="349"/>
      <c r="L44" s="349"/>
      <c r="M44" s="466"/>
      <c r="N44" s="466"/>
      <c r="O44" s="466"/>
      <c r="P44" s="466"/>
      <c r="Q44" s="466"/>
      <c r="R44" s="6"/>
      <c r="S44" s="466"/>
      <c r="T44" s="6"/>
      <c r="U44" s="466"/>
      <c r="V44" s="466"/>
      <c r="W44" s="466"/>
      <c r="X44" s="466"/>
    </row>
    <row r="45" spans="1:24">
      <c r="J45" s="35"/>
      <c r="K45" s="349"/>
      <c r="L45" s="349"/>
      <c r="M45" s="466"/>
      <c r="N45" s="466"/>
      <c r="O45" s="466"/>
      <c r="P45" s="466"/>
      <c r="Q45" s="466"/>
      <c r="R45" s="466"/>
      <c r="S45" s="466"/>
      <c r="T45" s="6"/>
      <c r="U45" s="466"/>
      <c r="V45" s="466"/>
      <c r="W45" s="466"/>
      <c r="X45" s="466"/>
    </row>
    <row r="46" spans="1:24">
      <c r="J46" s="35"/>
      <c r="K46" s="349"/>
      <c r="L46" s="349"/>
      <c r="M46" s="466"/>
      <c r="N46" s="466"/>
      <c r="O46" s="466"/>
      <c r="P46" s="6"/>
      <c r="Q46" s="466"/>
      <c r="R46" s="6"/>
      <c r="S46" s="466"/>
      <c r="T46" s="6"/>
      <c r="U46" s="466"/>
      <c r="V46" s="6"/>
      <c r="W46" s="466"/>
      <c r="X46" s="466"/>
    </row>
    <row r="47" spans="1:24">
      <c r="J47" s="35"/>
      <c r="K47" s="349"/>
      <c r="L47" s="349"/>
      <c r="M47" s="466"/>
      <c r="N47" s="466"/>
      <c r="O47" s="466"/>
      <c r="P47" s="466"/>
      <c r="Q47" s="466"/>
      <c r="R47" s="6"/>
      <c r="S47" s="466"/>
      <c r="T47" s="6"/>
      <c r="U47" s="466"/>
      <c r="V47" s="6"/>
      <c r="W47" s="466"/>
      <c r="X47" s="466"/>
    </row>
    <row r="48" spans="1:24">
      <c r="J48" s="35"/>
      <c r="K48" s="349"/>
      <c r="L48" s="349"/>
      <c r="M48" s="466"/>
      <c r="N48" s="466"/>
      <c r="O48" s="466"/>
      <c r="P48" s="466"/>
      <c r="Q48" s="466"/>
      <c r="R48" s="466"/>
      <c r="S48" s="466"/>
      <c r="T48" s="6"/>
      <c r="U48" s="466"/>
      <c r="V48" s="6"/>
      <c r="W48" s="466"/>
      <c r="X48" s="466"/>
    </row>
    <row r="49" spans="10:24">
      <c r="J49" s="35"/>
      <c r="K49" s="349"/>
      <c r="L49" s="349"/>
      <c r="M49" s="466"/>
      <c r="N49" s="466"/>
      <c r="O49" s="466"/>
      <c r="P49" s="466"/>
      <c r="Q49" s="466"/>
      <c r="R49" s="466"/>
      <c r="S49" s="466"/>
      <c r="T49" s="6"/>
      <c r="U49" s="466"/>
      <c r="V49" s="6"/>
      <c r="W49" s="466"/>
      <c r="X49" s="466"/>
    </row>
    <row r="50" spans="10:24">
      <c r="J50" s="35"/>
      <c r="K50" s="349"/>
      <c r="L50" s="349"/>
      <c r="M50" s="466"/>
      <c r="N50" s="6"/>
      <c r="O50" s="466"/>
      <c r="P50" s="6"/>
      <c r="Q50" s="466"/>
      <c r="R50" s="6"/>
      <c r="S50" s="466"/>
      <c r="T50" s="6"/>
      <c r="U50" s="466"/>
      <c r="V50" s="6"/>
      <c r="W50" s="466"/>
      <c r="X50" s="466"/>
    </row>
    <row r="51" spans="10:24">
      <c r="J51" s="35"/>
      <c r="K51" s="349"/>
      <c r="L51" s="349"/>
      <c r="M51" s="466"/>
      <c r="N51" s="466"/>
      <c r="O51" s="466"/>
      <c r="P51" s="6"/>
      <c r="Q51" s="6"/>
      <c r="R51" s="6"/>
      <c r="S51" s="466"/>
      <c r="T51" s="6"/>
      <c r="U51" s="6"/>
      <c r="V51" s="6"/>
      <c r="W51" s="466"/>
      <c r="X51" s="466"/>
    </row>
    <row r="52" spans="10:24">
      <c r="J52" s="35"/>
      <c r="K52" s="349"/>
      <c r="L52" s="349"/>
      <c r="M52" s="466"/>
      <c r="N52" s="466"/>
      <c r="O52" s="466"/>
      <c r="P52" s="6"/>
      <c r="Q52" s="6"/>
      <c r="R52" s="6"/>
      <c r="S52" s="466"/>
      <c r="T52" s="6"/>
      <c r="U52" s="6"/>
      <c r="V52" s="6"/>
      <c r="W52" s="466"/>
      <c r="X52" s="466"/>
    </row>
    <row r="53" spans="10:24">
      <c r="J53" s="35"/>
      <c r="K53" s="349"/>
      <c r="L53" s="349"/>
      <c r="M53" s="466"/>
      <c r="N53" s="466"/>
      <c r="O53" s="466"/>
      <c r="P53" s="6"/>
      <c r="Q53" s="466"/>
      <c r="R53" s="6"/>
      <c r="S53" s="466"/>
      <c r="T53" s="6"/>
      <c r="U53" s="466"/>
      <c r="V53" s="6"/>
      <c r="W53" s="466"/>
      <c r="X53" s="466"/>
    </row>
    <row r="54" spans="10:24">
      <c r="J54" s="35"/>
      <c r="K54" s="349"/>
      <c r="L54" s="349"/>
      <c r="M54" s="466"/>
      <c r="N54" s="466"/>
      <c r="O54" s="466"/>
      <c r="P54" s="466"/>
      <c r="Q54" s="466"/>
      <c r="R54" s="466"/>
      <c r="S54" s="466"/>
      <c r="T54" s="6"/>
      <c r="U54" s="466"/>
      <c r="V54" s="6"/>
      <c r="W54" s="466"/>
      <c r="X54" s="466"/>
    </row>
    <row r="55" spans="10:24">
      <c r="J55" s="35"/>
      <c r="K55" s="349"/>
      <c r="L55" s="349"/>
      <c r="M55" s="466"/>
      <c r="N55" s="6"/>
      <c r="O55" s="6"/>
      <c r="P55" s="6"/>
      <c r="Q55" s="466"/>
      <c r="R55" s="6"/>
      <c r="S55" s="6"/>
      <c r="T55" s="6"/>
      <c r="U55" s="466"/>
      <c r="V55" s="6"/>
      <c r="W55" s="466"/>
      <c r="X55" s="466"/>
    </row>
    <row r="56" spans="10:24">
      <c r="J56" s="35"/>
      <c r="K56" s="349"/>
      <c r="L56" s="349"/>
      <c r="M56" s="466"/>
      <c r="N56" s="466"/>
      <c r="O56" s="466"/>
      <c r="P56" s="466"/>
      <c r="Q56" s="466"/>
      <c r="R56" s="466"/>
      <c r="S56" s="466"/>
      <c r="T56" s="6"/>
      <c r="U56" s="466"/>
      <c r="V56" s="6"/>
      <c r="W56" s="466"/>
      <c r="X56" s="466"/>
    </row>
    <row r="57" spans="10:24">
      <c r="J57" s="35"/>
      <c r="K57" s="349"/>
      <c r="L57" s="349"/>
      <c r="M57" s="466"/>
      <c r="N57" s="6"/>
      <c r="O57" s="466"/>
      <c r="P57" s="466"/>
      <c r="Q57" s="466"/>
      <c r="R57" s="6"/>
      <c r="S57" s="466"/>
      <c r="T57" s="6"/>
      <c r="U57" s="466"/>
      <c r="V57" s="6"/>
      <c r="W57" s="466"/>
      <c r="X57" s="466"/>
    </row>
    <row r="58" spans="10:24">
      <c r="J58" s="35"/>
      <c r="K58" s="349"/>
      <c r="L58" s="349"/>
      <c r="M58" s="466"/>
      <c r="N58" s="466"/>
      <c r="O58" s="466"/>
      <c r="P58" s="466"/>
      <c r="Q58" s="466"/>
      <c r="R58" s="466"/>
      <c r="S58" s="466"/>
      <c r="T58" s="6"/>
      <c r="U58" s="466"/>
      <c r="V58" s="6"/>
      <c r="W58" s="466"/>
      <c r="X58" s="466"/>
    </row>
    <row r="59" spans="10:24">
      <c r="J59" s="35"/>
      <c r="K59" s="349"/>
      <c r="L59" s="349"/>
      <c r="M59" s="466"/>
      <c r="N59" s="466"/>
      <c r="O59" s="466"/>
      <c r="P59" s="466"/>
      <c r="Q59" s="466"/>
      <c r="R59" s="6"/>
      <c r="S59" s="466"/>
      <c r="T59" s="6"/>
      <c r="U59" s="466"/>
      <c r="V59" s="6"/>
      <c r="W59" s="466"/>
      <c r="X59" s="466"/>
    </row>
    <row r="60" spans="10:24">
      <c r="J60" s="35"/>
      <c r="K60" s="349"/>
      <c r="L60" s="349"/>
      <c r="M60" s="466"/>
      <c r="N60" s="466"/>
      <c r="O60" s="466"/>
      <c r="P60" s="6"/>
      <c r="Q60" s="6"/>
      <c r="R60" s="6"/>
      <c r="S60" s="6"/>
      <c r="T60" s="6"/>
      <c r="U60" s="6"/>
      <c r="V60" s="6"/>
      <c r="W60" s="466"/>
      <c r="X60" s="466"/>
    </row>
    <row r="61" spans="10:24">
      <c r="J61" s="35"/>
      <c r="K61" s="349"/>
      <c r="L61" s="349"/>
      <c r="M61" s="466"/>
      <c r="N61" s="466"/>
      <c r="O61" s="466"/>
      <c r="P61" s="6"/>
      <c r="Q61" s="6"/>
      <c r="R61" s="6"/>
      <c r="S61" s="466"/>
      <c r="T61" s="6"/>
      <c r="U61" s="6"/>
      <c r="V61" s="6"/>
      <c r="W61" s="466"/>
      <c r="X61" s="466"/>
    </row>
    <row r="62" spans="10:24">
      <c r="J62" s="35"/>
      <c r="K62" s="349"/>
      <c r="L62" s="349"/>
      <c r="M62" s="466"/>
      <c r="N62" s="466"/>
      <c r="O62" s="466"/>
      <c r="P62" s="466"/>
      <c r="Q62" s="466"/>
      <c r="R62" s="466"/>
      <c r="S62" s="466"/>
      <c r="T62" s="466"/>
      <c r="U62" s="466"/>
      <c r="V62" s="6"/>
      <c r="W62" s="466"/>
      <c r="X62" s="466"/>
    </row>
    <row r="63" spans="10:24">
      <c r="J63" s="35"/>
      <c r="K63" s="349"/>
      <c r="L63" s="349"/>
      <c r="M63" s="466"/>
      <c r="N63" s="466"/>
      <c r="O63" s="466"/>
      <c r="P63" s="466"/>
      <c r="Q63" s="466"/>
      <c r="R63" s="466"/>
      <c r="S63" s="466"/>
      <c r="T63" s="6"/>
      <c r="U63" s="466"/>
      <c r="V63" s="6"/>
      <c r="W63" s="466"/>
      <c r="X63" s="466"/>
    </row>
    <row r="64" spans="10:24">
      <c r="J64" s="35"/>
      <c r="K64" s="349"/>
      <c r="L64" s="349"/>
      <c r="M64" s="466"/>
      <c r="N64" s="6"/>
      <c r="O64" s="6"/>
      <c r="P64" s="6"/>
      <c r="Q64" s="6"/>
      <c r="R64" s="6"/>
      <c r="S64" s="6"/>
      <c r="T64" s="6"/>
      <c r="U64" s="466"/>
      <c r="V64" s="6"/>
      <c r="W64" s="466"/>
      <c r="X64" s="466"/>
    </row>
    <row r="65" spans="10:24">
      <c r="J65" s="35"/>
      <c r="K65" s="349"/>
      <c r="L65" s="349"/>
      <c r="M65" s="466"/>
      <c r="N65" s="466"/>
      <c r="O65" s="466"/>
      <c r="P65" s="466"/>
      <c r="Q65" s="466"/>
      <c r="R65" s="466"/>
      <c r="S65" s="466"/>
      <c r="T65" s="6"/>
      <c r="U65" s="466"/>
      <c r="V65" s="466"/>
      <c r="W65" s="466"/>
      <c r="X65" s="466"/>
    </row>
    <row r="66" spans="10:24">
      <c r="J66" s="35"/>
      <c r="K66" s="349"/>
      <c r="L66" s="349"/>
      <c r="M66" s="466"/>
      <c r="N66" s="466"/>
      <c r="O66" s="466"/>
      <c r="P66" s="466"/>
      <c r="Q66" s="6"/>
      <c r="R66" s="6"/>
      <c r="S66" s="6"/>
      <c r="T66" s="6"/>
      <c r="U66" s="6"/>
      <c r="V66" s="6"/>
      <c r="W66" s="6"/>
      <c r="X66" s="6"/>
    </row>
    <row r="67" spans="10:24" s="466" customFormat="1">
      <c r="J67" s="35"/>
      <c r="Q67" s="6"/>
      <c r="R67" s="6"/>
      <c r="S67" s="6"/>
      <c r="T67" s="6"/>
      <c r="U67" s="6"/>
      <c r="V67" s="6"/>
      <c r="W67" s="6"/>
      <c r="X67" s="6"/>
    </row>
    <row r="68" spans="10:24">
      <c r="J68" s="35"/>
      <c r="K68" s="349"/>
      <c r="L68" s="349"/>
      <c r="M68" s="466"/>
      <c r="N68" s="466"/>
      <c r="O68" s="6"/>
      <c r="P68" s="6"/>
      <c r="Q68" s="6"/>
      <c r="R68" s="6"/>
      <c r="S68" s="6"/>
      <c r="T68" s="6"/>
      <c r="U68" s="6"/>
      <c r="V68" s="6"/>
    </row>
    <row r="69" spans="10:24">
      <c r="J69" s="35"/>
      <c r="K69" s="349"/>
      <c r="L69" s="349"/>
      <c r="M69" s="349"/>
      <c r="N69" s="349"/>
      <c r="O69" s="349"/>
      <c r="P69" s="349"/>
      <c r="Q69" s="349"/>
      <c r="R69" s="349"/>
      <c r="S69" s="349"/>
      <c r="T69" s="6"/>
      <c r="U69" s="349"/>
      <c r="V69" s="349"/>
    </row>
    <row r="70" spans="10:24">
      <c r="J70" s="44"/>
      <c r="K70" s="349"/>
      <c r="L70" s="349"/>
      <c r="M70" s="349"/>
      <c r="N70" s="349"/>
      <c r="O70" s="349"/>
      <c r="P70" s="349"/>
      <c r="Q70" s="349"/>
      <c r="R70" s="349"/>
      <c r="S70" s="349"/>
      <c r="T70" s="349"/>
      <c r="U70" s="349"/>
      <c r="V70" s="349"/>
    </row>
    <row r="71" spans="10:24">
      <c r="K71" s="349"/>
      <c r="L71" s="349"/>
      <c r="M71" s="6"/>
      <c r="N71" s="6"/>
      <c r="O71" s="6"/>
      <c r="P71" s="6"/>
      <c r="Q71" s="6"/>
      <c r="R71" s="6"/>
      <c r="S71" s="6"/>
      <c r="T71" s="6"/>
    </row>
    <row r="72" spans="10:24">
      <c r="K72" s="349"/>
      <c r="L72" s="349"/>
      <c r="M72" s="349"/>
      <c r="N72" s="349"/>
      <c r="O72" s="349"/>
      <c r="P72" s="6"/>
      <c r="Q72" s="349"/>
      <c r="R72" s="6"/>
      <c r="S72" s="349"/>
      <c r="T72" s="6"/>
      <c r="U72" s="349"/>
      <c r="V72" s="349"/>
    </row>
    <row r="73" spans="10:24">
      <c r="K73" s="349"/>
      <c r="L73" s="349"/>
      <c r="M73" s="349"/>
      <c r="N73" s="349"/>
      <c r="O73" s="349"/>
      <c r="P73" s="349"/>
      <c r="Q73" s="349"/>
      <c r="R73" s="349"/>
      <c r="S73" s="349"/>
      <c r="T73" s="349"/>
      <c r="U73" s="349"/>
      <c r="V73" s="349"/>
    </row>
    <row r="74" spans="10:24">
      <c r="K74" s="349"/>
      <c r="L74" s="349"/>
      <c r="M74" s="349"/>
      <c r="N74" s="349"/>
      <c r="O74" s="349"/>
      <c r="P74" s="349"/>
      <c r="Q74" s="349"/>
      <c r="R74" s="349"/>
      <c r="S74" s="349"/>
      <c r="T74" s="349"/>
      <c r="U74" s="349"/>
      <c r="V74" s="349"/>
    </row>
    <row r="75" spans="10:24">
      <c r="K75" s="349"/>
      <c r="L75" s="349"/>
      <c r="M75" s="349"/>
      <c r="N75" s="6"/>
      <c r="O75" s="349"/>
      <c r="P75" s="6"/>
      <c r="Q75" s="349"/>
      <c r="R75" s="6"/>
      <c r="S75" s="349"/>
      <c r="T75" s="6"/>
      <c r="U75" s="349"/>
      <c r="V75" s="349"/>
    </row>
    <row r="76" spans="10:24">
      <c r="K76" s="349"/>
      <c r="L76" s="349"/>
      <c r="M76" s="349"/>
      <c r="N76" s="349"/>
      <c r="O76" s="349"/>
      <c r="P76" s="349"/>
      <c r="Q76" s="349"/>
      <c r="R76" s="349"/>
      <c r="S76" s="349"/>
      <c r="T76" s="349"/>
      <c r="U76" s="349"/>
      <c r="V76" s="349"/>
    </row>
    <row r="77" spans="10:24">
      <c r="K77" s="349"/>
      <c r="L77" s="349"/>
      <c r="M77" s="349"/>
      <c r="N77" s="349"/>
      <c r="O77" s="349"/>
      <c r="P77" s="349"/>
      <c r="Q77" s="349"/>
      <c r="R77" s="6"/>
      <c r="S77" s="349"/>
      <c r="T77" s="6"/>
      <c r="U77" s="349"/>
      <c r="V77" s="349"/>
    </row>
    <row r="78" spans="10:24">
      <c r="K78" s="349"/>
      <c r="L78" s="349"/>
      <c r="M78" s="349"/>
      <c r="N78" s="349"/>
      <c r="O78" s="349"/>
      <c r="P78" s="349"/>
      <c r="Q78" s="349"/>
      <c r="R78" s="349"/>
      <c r="S78" s="349"/>
      <c r="T78" s="6"/>
      <c r="U78" s="349"/>
      <c r="V78" s="349"/>
    </row>
    <row r="79" spans="10:24">
      <c r="K79" s="349"/>
      <c r="L79" s="349"/>
      <c r="M79" s="349"/>
      <c r="N79" s="349"/>
      <c r="O79" s="349"/>
      <c r="P79" s="349"/>
      <c r="Q79" s="349"/>
      <c r="R79" s="349"/>
      <c r="S79" s="349"/>
      <c r="T79" s="349"/>
      <c r="U79" s="349"/>
      <c r="V79" s="349"/>
    </row>
    <row r="80" spans="10:24">
      <c r="K80" s="349"/>
      <c r="L80" s="349"/>
      <c r="M80" s="349"/>
      <c r="N80" s="349"/>
      <c r="O80" s="349"/>
      <c r="P80" s="349"/>
      <c r="Q80" s="349"/>
      <c r="R80" s="349"/>
      <c r="S80" s="349"/>
      <c r="T80" s="349"/>
      <c r="U80" s="349"/>
      <c r="V80" s="349"/>
    </row>
    <row r="81" spans="11:22">
      <c r="K81" s="349"/>
      <c r="L81" s="349"/>
      <c r="M81" s="349"/>
      <c r="N81" s="349"/>
      <c r="O81" s="349"/>
      <c r="P81" s="349"/>
      <c r="Q81" s="349"/>
      <c r="R81" s="349"/>
      <c r="S81" s="349"/>
      <c r="T81" s="349"/>
      <c r="U81" s="349"/>
      <c r="V81" s="349"/>
    </row>
    <row r="82" spans="11:22">
      <c r="K82" s="349"/>
      <c r="L82" s="349"/>
      <c r="M82" s="349"/>
      <c r="N82" s="349"/>
      <c r="O82" s="349"/>
      <c r="P82" s="349"/>
      <c r="Q82" s="349"/>
      <c r="R82" s="349"/>
      <c r="S82" s="349"/>
      <c r="T82" s="349"/>
      <c r="U82" s="349"/>
      <c r="V82" s="349"/>
    </row>
    <row r="83" spans="11:22">
      <c r="K83" s="349"/>
      <c r="L83" s="349"/>
      <c r="M83" s="349"/>
      <c r="N83" s="349"/>
      <c r="O83" s="349"/>
      <c r="P83" s="6"/>
      <c r="Q83" s="349"/>
      <c r="R83" s="6"/>
      <c r="S83" s="349"/>
      <c r="T83" s="6"/>
      <c r="U83" s="349"/>
      <c r="V83" s="349"/>
    </row>
    <row r="84" spans="11:22">
      <c r="K84" s="349"/>
      <c r="L84" s="349"/>
      <c r="M84" s="349"/>
      <c r="N84" s="349"/>
      <c r="O84" s="349"/>
      <c r="P84" s="349"/>
      <c r="Q84" s="349"/>
      <c r="R84" s="349"/>
      <c r="S84" s="349"/>
      <c r="T84" s="6"/>
      <c r="U84" s="349"/>
      <c r="V84" s="349"/>
    </row>
    <row r="85" spans="11:22">
      <c r="K85" s="349"/>
      <c r="L85" s="349"/>
      <c r="M85" s="349"/>
      <c r="N85" s="349"/>
      <c r="O85" s="349"/>
      <c r="P85" s="349"/>
      <c r="Q85" s="349"/>
      <c r="R85" s="349"/>
      <c r="S85" s="349"/>
      <c r="T85" s="6"/>
      <c r="U85" s="349"/>
      <c r="V85" s="349"/>
    </row>
    <row r="86" spans="11:22">
      <c r="K86" s="349"/>
      <c r="L86" s="349"/>
      <c r="M86" s="349"/>
      <c r="N86" s="349"/>
      <c r="O86" s="349"/>
      <c r="P86" s="349"/>
      <c r="Q86" s="349"/>
      <c r="R86" s="349"/>
      <c r="S86" s="349"/>
      <c r="T86" s="6"/>
      <c r="U86" s="349"/>
      <c r="V86" s="349"/>
    </row>
    <row r="87" spans="11:22">
      <c r="K87" s="349"/>
      <c r="L87" s="349"/>
      <c r="M87" s="349"/>
      <c r="N87" s="349"/>
      <c r="O87" s="349"/>
      <c r="P87" s="349"/>
      <c r="Q87" s="349"/>
      <c r="R87" s="349"/>
      <c r="S87" s="349"/>
      <c r="T87" s="349"/>
      <c r="U87" s="349"/>
      <c r="V87" s="349"/>
    </row>
    <row r="88" spans="11:22">
      <c r="K88" s="349"/>
      <c r="L88" s="349"/>
      <c r="M88" s="349"/>
      <c r="N88" s="6"/>
      <c r="O88" s="6"/>
      <c r="P88" s="6"/>
      <c r="Q88" s="349"/>
      <c r="R88" s="6"/>
      <c r="S88" s="6"/>
      <c r="T88" s="6"/>
      <c r="U88" s="349"/>
      <c r="V88" s="349"/>
    </row>
    <row r="89" spans="11:22">
      <c r="K89" s="349"/>
      <c r="L89" s="349"/>
      <c r="M89" s="349"/>
      <c r="N89" s="349"/>
      <c r="O89" s="349"/>
      <c r="P89" s="349"/>
      <c r="Q89" s="349"/>
      <c r="R89" s="349"/>
      <c r="S89" s="349"/>
      <c r="T89" s="6"/>
      <c r="U89" s="349"/>
      <c r="V89" s="349"/>
    </row>
    <row r="90" spans="11:22">
      <c r="K90" s="349"/>
      <c r="L90" s="349"/>
      <c r="M90" s="349"/>
      <c r="N90" s="349"/>
      <c r="O90" s="349"/>
      <c r="P90" s="349"/>
      <c r="Q90" s="349"/>
      <c r="R90" s="6"/>
      <c r="S90" s="349"/>
      <c r="T90" s="6"/>
      <c r="U90" s="349"/>
      <c r="V90" s="349"/>
    </row>
    <row r="91" spans="11:22">
      <c r="K91" s="349"/>
      <c r="L91" s="349"/>
      <c r="M91" s="349"/>
      <c r="N91" s="349"/>
      <c r="O91" s="349"/>
      <c r="P91" s="349"/>
      <c r="Q91" s="349"/>
      <c r="R91" s="349"/>
      <c r="S91" s="349"/>
      <c r="T91" s="6"/>
      <c r="U91" s="349"/>
      <c r="V91" s="349"/>
    </row>
    <row r="92" spans="11:22">
      <c r="K92" s="349"/>
      <c r="L92" s="349"/>
      <c r="M92" s="349"/>
      <c r="N92" s="349"/>
      <c r="O92" s="349"/>
      <c r="P92" s="349"/>
      <c r="Q92" s="349"/>
      <c r="R92" s="6"/>
      <c r="S92" s="349"/>
      <c r="T92" s="6"/>
      <c r="U92" s="349"/>
      <c r="V92" s="349"/>
    </row>
    <row r="93" spans="11:22">
      <c r="K93" s="349"/>
      <c r="L93" s="349"/>
      <c r="M93" s="349"/>
      <c r="N93" s="349"/>
      <c r="O93" s="349"/>
      <c r="P93" s="349"/>
      <c r="Q93" s="349"/>
      <c r="R93" s="349"/>
      <c r="S93" s="349"/>
      <c r="T93" s="349"/>
      <c r="U93" s="349"/>
      <c r="V93" s="349"/>
    </row>
    <row r="94" spans="11:22">
      <c r="K94" s="349"/>
      <c r="L94" s="349"/>
      <c r="M94" s="349"/>
      <c r="N94" s="349"/>
      <c r="O94" s="349"/>
      <c r="P94" s="349"/>
      <c r="Q94" s="349"/>
      <c r="R94" s="6"/>
      <c r="S94" s="349"/>
      <c r="T94" s="6"/>
      <c r="U94" s="349"/>
      <c r="V94" s="349"/>
    </row>
    <row r="95" spans="11:22">
      <c r="K95" s="349"/>
      <c r="L95" s="349"/>
      <c r="M95" s="349"/>
      <c r="N95" s="349"/>
      <c r="O95" s="349"/>
      <c r="P95" s="349"/>
      <c r="Q95" s="349"/>
      <c r="R95" s="349"/>
      <c r="S95" s="349"/>
      <c r="T95" s="349"/>
      <c r="U95" s="349"/>
      <c r="V95" s="349"/>
    </row>
    <row r="96" spans="11:22">
      <c r="K96" s="349"/>
      <c r="L96" s="349"/>
      <c r="M96" s="349"/>
      <c r="N96" s="349"/>
      <c r="O96" s="349"/>
      <c r="P96" s="349"/>
      <c r="Q96" s="349"/>
      <c r="R96" s="349"/>
      <c r="S96" s="349"/>
      <c r="T96" s="6"/>
      <c r="U96" s="349"/>
      <c r="V96" s="349"/>
    </row>
    <row r="97" spans="11:22">
      <c r="K97" s="349"/>
      <c r="L97" s="349"/>
      <c r="M97" s="349"/>
      <c r="N97" s="6"/>
      <c r="O97" s="6"/>
      <c r="P97" s="6"/>
      <c r="Q97" s="349"/>
      <c r="R97" s="6"/>
      <c r="S97" s="6"/>
      <c r="T97" s="6"/>
      <c r="U97" s="349"/>
      <c r="V97" s="349"/>
    </row>
    <row r="98" spans="11:22">
      <c r="K98" s="349"/>
      <c r="L98" s="349"/>
      <c r="M98" s="349"/>
      <c r="N98" s="349"/>
      <c r="O98" s="349"/>
      <c r="P98" s="349"/>
      <c r="Q98" s="349"/>
      <c r="R98" s="349"/>
      <c r="S98" s="349"/>
      <c r="T98" s="6"/>
      <c r="U98" s="349"/>
      <c r="V98" s="349"/>
    </row>
    <row r="99" spans="11:22">
      <c r="K99" s="349"/>
      <c r="L99" s="349"/>
      <c r="M99" s="349"/>
      <c r="N99" s="349"/>
      <c r="O99" s="349"/>
      <c r="P99" s="349"/>
      <c r="Q99" s="349"/>
      <c r="R99" s="349"/>
      <c r="S99" s="349"/>
      <c r="T99" s="349"/>
      <c r="U99" s="349"/>
      <c r="V99" s="349"/>
    </row>
    <row r="100" spans="11:22">
      <c r="K100" s="349"/>
      <c r="L100" s="349"/>
      <c r="M100" s="349"/>
      <c r="N100" s="349"/>
      <c r="O100" s="349"/>
      <c r="P100" s="349"/>
      <c r="Q100" s="349"/>
      <c r="R100" s="6"/>
      <c r="S100" s="349"/>
      <c r="T100" s="6"/>
      <c r="U100" s="349"/>
      <c r="V100" s="349"/>
    </row>
    <row r="101" spans="11:22">
      <c r="K101" s="349"/>
      <c r="L101" s="349"/>
      <c r="M101" s="349"/>
      <c r="N101" s="349"/>
      <c r="O101" s="349"/>
      <c r="P101" s="349"/>
      <c r="Q101" s="349"/>
      <c r="R101" s="349"/>
      <c r="S101" s="349"/>
      <c r="T101" s="349"/>
      <c r="U101" s="349"/>
      <c r="V101" s="349"/>
    </row>
    <row r="102" spans="11:22">
      <c r="K102" s="349"/>
      <c r="L102" s="349"/>
      <c r="M102" s="349"/>
      <c r="N102" s="349"/>
      <c r="O102" s="349"/>
      <c r="P102" s="349"/>
      <c r="Q102" s="349"/>
      <c r="R102" s="349"/>
      <c r="S102" s="349"/>
      <c r="T102" s="349"/>
      <c r="U102" s="349"/>
      <c r="V102" s="349"/>
    </row>
    <row r="103" spans="11:22">
      <c r="K103" s="349"/>
      <c r="L103" s="349"/>
      <c r="M103" s="6"/>
      <c r="N103" s="6"/>
      <c r="O103" s="6"/>
      <c r="P103" s="6"/>
      <c r="Q103" s="6"/>
      <c r="R103" s="6"/>
      <c r="S103" s="6"/>
      <c r="T103" s="6"/>
      <c r="U103" s="6"/>
      <c r="V103" s="6"/>
    </row>
  </sheetData>
  <sheetProtection password="CCE3"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80" zoomScaleNormal="80" workbookViewId="0">
      <selection activeCell="O13" sqref="O13"/>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21" t="s">
        <v>727</v>
      </c>
      <c r="B1" s="521"/>
      <c r="C1" s="521"/>
      <c r="D1" s="521"/>
      <c r="E1" s="521"/>
      <c r="F1" s="521"/>
      <c r="G1" s="521"/>
      <c r="H1" s="521"/>
      <c r="I1" s="521"/>
    </row>
    <row r="2" spans="1:22" ht="39" customHeight="1">
      <c r="A2" s="55" t="s">
        <v>93</v>
      </c>
      <c r="B2" s="56" t="s">
        <v>136</v>
      </c>
      <c r="C2" s="55" t="s">
        <v>106</v>
      </c>
      <c r="D2" s="56" t="s">
        <v>110</v>
      </c>
      <c r="E2" s="55" t="s">
        <v>108</v>
      </c>
      <c r="F2" s="56" t="s">
        <v>107</v>
      </c>
      <c r="G2" s="55" t="s">
        <v>109</v>
      </c>
      <c r="H2" s="56" t="s">
        <v>137</v>
      </c>
      <c r="I2" s="57" t="s">
        <v>138</v>
      </c>
      <c r="K2" s="334"/>
      <c r="L2" s="334"/>
      <c r="N2" s="334"/>
      <c r="O2" s="334"/>
      <c r="P2" s="334"/>
      <c r="Q2" s="334"/>
      <c r="R2" s="334"/>
    </row>
    <row r="3" spans="1:22">
      <c r="A3" s="184" t="s">
        <v>728</v>
      </c>
      <c r="B3" s="131">
        <v>7194</v>
      </c>
      <c r="C3" s="131">
        <v>1679</v>
      </c>
      <c r="D3" s="131">
        <v>3579</v>
      </c>
      <c r="E3" s="131">
        <v>8855</v>
      </c>
      <c r="F3" s="131">
        <v>15170</v>
      </c>
      <c r="G3" s="131">
        <v>14426</v>
      </c>
      <c r="H3" s="131">
        <v>38598</v>
      </c>
      <c r="I3" s="484">
        <v>89501</v>
      </c>
      <c r="K3" s="6"/>
      <c r="L3" s="6"/>
      <c r="M3" s="6"/>
      <c r="N3" s="6"/>
      <c r="O3" s="6"/>
      <c r="P3" s="6"/>
      <c r="Q3" s="6"/>
      <c r="R3" s="6"/>
    </row>
    <row r="4" spans="1:22">
      <c r="K4" s="6"/>
      <c r="L4" s="6"/>
      <c r="M4" s="6"/>
      <c r="N4" s="6"/>
      <c r="O4" s="6"/>
      <c r="P4" s="6"/>
      <c r="Q4" s="6"/>
      <c r="R4" s="6"/>
      <c r="S4" s="430"/>
      <c r="T4" s="430"/>
    </row>
    <row r="5" spans="1:22">
      <c r="J5" s="340"/>
      <c r="K5" s="131"/>
      <c r="L5" s="131"/>
      <c r="M5" s="131"/>
      <c r="N5" s="131"/>
      <c r="O5" s="131"/>
      <c r="P5" s="131"/>
      <c r="Q5" s="131"/>
      <c r="R5" s="131"/>
      <c r="S5" s="6"/>
      <c r="T5" s="6"/>
    </row>
    <row r="6" spans="1:22">
      <c r="J6" s="131"/>
      <c r="K6" s="131"/>
      <c r="L6" s="131"/>
      <c r="M6" s="131"/>
      <c r="N6" s="131"/>
      <c r="O6" s="131"/>
      <c r="P6" s="131"/>
      <c r="Q6" s="131"/>
      <c r="R6" s="6"/>
      <c r="S6" s="6"/>
    </row>
    <row r="7" spans="1:22">
      <c r="K7" s="6"/>
      <c r="L7" s="131"/>
      <c r="M7" s="131"/>
      <c r="N7" s="131"/>
      <c r="O7" s="131"/>
      <c r="P7" s="131"/>
      <c r="Q7" s="131"/>
      <c r="R7" s="131"/>
      <c r="S7" s="131"/>
      <c r="T7" s="411"/>
      <c r="U7" s="411"/>
      <c r="V7" s="411"/>
    </row>
    <row r="8" spans="1:22">
      <c r="K8" s="6"/>
      <c r="L8" s="6"/>
      <c r="M8" s="6"/>
      <c r="N8" s="6"/>
      <c r="O8" s="6"/>
      <c r="P8" s="6"/>
      <c r="Q8" s="6"/>
      <c r="R8" s="6"/>
      <c r="S8" s="466"/>
      <c r="T8" s="411"/>
      <c r="U8" s="334"/>
      <c r="V8" s="411"/>
    </row>
    <row r="9" spans="1:22">
      <c r="K9" s="6"/>
      <c r="L9" s="131"/>
      <c r="M9" s="131"/>
      <c r="N9" s="131"/>
      <c r="O9" s="131"/>
      <c r="P9" s="131"/>
      <c r="Q9" s="131"/>
      <c r="R9" s="131"/>
      <c r="S9" s="6"/>
      <c r="V9" s="411"/>
    </row>
    <row r="10" spans="1:22">
      <c r="G10" s="6"/>
      <c r="H10" s="6"/>
      <c r="I10" s="6"/>
      <c r="J10" s="6"/>
      <c r="L10" s="6"/>
      <c r="M10" s="6"/>
      <c r="N10" s="6"/>
      <c r="O10" s="6"/>
      <c r="P10" s="6"/>
      <c r="Q10" s="6"/>
      <c r="R10" s="6"/>
      <c r="S10" s="6"/>
    </row>
    <row r="11" spans="1:22">
      <c r="G11" s="6"/>
      <c r="H11" s="6"/>
      <c r="I11" s="6"/>
      <c r="J11" s="6"/>
    </row>
    <row r="12" spans="1:22">
      <c r="J12" s="131"/>
      <c r="L12" s="6"/>
      <c r="M12" s="403"/>
      <c r="N12" s="403"/>
      <c r="O12" s="403"/>
      <c r="P12" s="403"/>
      <c r="Q12" s="403"/>
      <c r="R12" s="403"/>
      <c r="S12" s="403"/>
      <c r="T12" s="403"/>
    </row>
    <row r="13" spans="1:22">
      <c r="M13" s="6"/>
      <c r="N13" s="6"/>
      <c r="O13" s="6"/>
      <c r="P13" s="6"/>
      <c r="Q13" s="6"/>
      <c r="R13" s="6"/>
      <c r="S13" s="6"/>
      <c r="T13" s="6"/>
    </row>
    <row r="14" spans="1:22">
      <c r="M14" s="6"/>
    </row>
    <row r="16" spans="1:22">
      <c r="N16" s="6"/>
    </row>
    <row r="26" spans="1:2">
      <c r="A26" s="34" t="s">
        <v>102</v>
      </c>
      <c r="B26" s="34" t="s">
        <v>103</v>
      </c>
    </row>
    <row r="27" spans="1:2">
      <c r="A27" s="34" t="s">
        <v>104</v>
      </c>
      <c r="B27" s="34" t="s">
        <v>46</v>
      </c>
    </row>
  </sheetData>
  <sheetProtection password="CCE3"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2023-03-15T17:33:48Z</dcterms:modified>
</cp:coreProperties>
</file>