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P22" i="39" l="1"/>
  <c r="Q43" i="41" l="1"/>
  <c r="AC5" i="6"/>
  <c r="V5" i="6"/>
  <c r="O5" i="6"/>
  <c r="H5" i="6"/>
  <c r="P21" i="39" l="1"/>
  <c r="Q42" i="41"/>
  <c r="AC4" i="6"/>
  <c r="V4" i="6"/>
  <c r="O4" i="6"/>
  <c r="H4" i="6"/>
  <c r="G4" i="6"/>
  <c r="P20" i="39" l="1"/>
  <c r="H22" i="12" l="1"/>
  <c r="G22" i="12"/>
  <c r="D36" i="12"/>
  <c r="C36" i="12"/>
  <c r="B36" i="12"/>
  <c r="D31" i="12"/>
  <c r="C31" i="12"/>
  <c r="B31" i="12"/>
  <c r="B37" i="12" s="1"/>
  <c r="G20" i="12" s="1"/>
  <c r="D24" i="12"/>
  <c r="C24" i="12"/>
  <c r="B24" i="12"/>
  <c r="D19" i="12"/>
  <c r="D25" i="12" s="1"/>
  <c r="H12" i="12" s="1"/>
  <c r="C19" i="12"/>
  <c r="B19" i="12"/>
  <c r="D12" i="12"/>
  <c r="C12" i="12"/>
  <c r="B12" i="12"/>
  <c r="D7" i="12"/>
  <c r="D13" i="12" s="1"/>
  <c r="G12" i="12" s="1"/>
  <c r="C7" i="12"/>
  <c r="B7"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7" i="12"/>
  <c r="G8" i="12"/>
  <c r="G9" i="12"/>
  <c r="G10" i="12"/>
  <c r="G11" i="12"/>
  <c r="G3" i="12"/>
  <c r="Q41" i="41"/>
  <c r="P42" i="41"/>
  <c r="P43" i="41"/>
  <c r="P44" i="41"/>
  <c r="P45" i="41"/>
  <c r="P46" i="41"/>
  <c r="P47" i="41"/>
  <c r="P48" i="41"/>
  <c r="P49" i="41"/>
  <c r="P50" i="41"/>
  <c r="P51" i="41"/>
  <c r="P52" i="41"/>
  <c r="P41" i="41"/>
  <c r="O42" i="41"/>
  <c r="O43" i="41"/>
  <c r="O44" i="41"/>
  <c r="O45" i="41"/>
  <c r="O46" i="41"/>
  <c r="O47" i="41"/>
  <c r="O48" i="41"/>
  <c r="O49" i="41"/>
  <c r="O50" i="41"/>
  <c r="O51" i="41"/>
  <c r="O52" i="41"/>
  <c r="O41" i="41"/>
  <c r="AB15" i="6"/>
  <c r="U15" i="6"/>
  <c r="N15" i="6"/>
  <c r="G15" i="6"/>
  <c r="U5" i="40"/>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U4" i="40"/>
  <c r="G6" i="12" l="1"/>
  <c r="C25" i="12"/>
  <c r="H19" i="12" s="1"/>
  <c r="H6" i="12"/>
  <c r="C13" i="12"/>
  <c r="H18" i="12" s="1"/>
  <c r="C37" i="12"/>
  <c r="H20" i="12" s="1"/>
  <c r="B25" i="12"/>
  <c r="G19" i="12" s="1"/>
  <c r="D37" i="12"/>
  <c r="I12" i="12" s="1"/>
  <c r="B13" i="12"/>
  <c r="G18" i="12" s="1"/>
  <c r="I6" i="12"/>
  <c r="O31" i="39"/>
  <c r="N31" i="39"/>
  <c r="AB14" i="6"/>
  <c r="U14" i="6"/>
  <c r="N14" i="6"/>
  <c r="G14" i="6"/>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M31" i="39"/>
  <c r="O30" i="39"/>
  <c r="N30" i="39"/>
  <c r="M30" i="39"/>
  <c r="O29" i="39"/>
  <c r="N29" i="39"/>
  <c r="M29" i="39"/>
  <c r="O28" i="39"/>
  <c r="N28" i="39"/>
  <c r="M28" i="39"/>
  <c r="O27" i="39"/>
  <c r="N27" i="39"/>
  <c r="M27" i="39"/>
  <c r="O26" i="39"/>
  <c r="N26" i="39"/>
  <c r="M26" i="39"/>
  <c r="O25" i="39"/>
  <c r="N25" i="39"/>
  <c r="M25" i="39"/>
  <c r="O24" i="39"/>
  <c r="N24" i="39"/>
  <c r="M24" i="39"/>
  <c r="O23" i="39"/>
  <c r="N23" i="39"/>
  <c r="M23" i="39"/>
  <c r="O22" i="39"/>
  <c r="N22" i="39"/>
  <c r="M22" i="39"/>
  <c r="O21" i="39"/>
  <c r="N21" i="39"/>
  <c r="M21" i="39"/>
  <c r="M20" i="39"/>
  <c r="O20" i="39"/>
  <c r="C65" i="37"/>
  <c r="B65" i="37"/>
  <c r="P26" i="37"/>
  <c r="O26" i="37"/>
  <c r="E6" i="37"/>
  <c r="E7" i="37" s="1"/>
  <c r="E8" i="37" s="1"/>
  <c r="E9" i="37" s="1"/>
  <c r="E10" i="37" s="1"/>
  <c r="E11" i="37" s="1"/>
  <c r="E12" i="37" s="1"/>
  <c r="E13" i="37" s="1"/>
  <c r="E14" i="37" s="1"/>
  <c r="E15" i="37" s="1"/>
  <c r="E16" i="37" s="1"/>
  <c r="E17" i="37" s="1"/>
  <c r="E18" i="37" s="1"/>
  <c r="E19" i="37" s="1"/>
  <c r="E5" i="37"/>
  <c r="C5" i="37"/>
  <c r="C6" i="37" s="1"/>
  <c r="C7" i="37" s="1"/>
  <c r="C8" i="37" s="1"/>
  <c r="C9" i="37" s="1"/>
  <c r="C10" i="37" s="1"/>
  <c r="C11" i="37" s="1"/>
  <c r="C12" i="37" s="1"/>
  <c r="C13" i="37" s="1"/>
  <c r="C14" i="37" s="1"/>
  <c r="C15" i="37" s="1"/>
  <c r="C16" i="37" s="1"/>
  <c r="C17" i="37" s="1"/>
  <c r="C18" i="37" s="1"/>
  <c r="C19" i="37" s="1"/>
  <c r="H21" i="12"/>
  <c r="G21" i="12"/>
  <c r="D12" i="27"/>
  <c r="C12" i="27"/>
  <c r="B12" i="27"/>
  <c r="D7" i="27"/>
  <c r="C7" i="27"/>
  <c r="B7" i="27"/>
  <c r="I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K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N52" i="41"/>
  <c r="N51" i="41"/>
  <c r="N50" i="41"/>
  <c r="N49" i="41"/>
  <c r="N48" i="41"/>
  <c r="N47" i="41"/>
  <c r="N46" i="41"/>
  <c r="N45" i="41"/>
  <c r="N44" i="41"/>
  <c r="N43" i="41"/>
  <c r="N42" i="41"/>
  <c r="N41" i="41"/>
  <c r="AA15" i="6"/>
  <c r="T15" i="6"/>
  <c r="M15" i="6"/>
  <c r="F15" i="6"/>
  <c r="AA14" i="6"/>
  <c r="T14" i="6"/>
  <c r="M14" i="6"/>
  <c r="F14" i="6"/>
  <c r="AB13" i="6"/>
  <c r="AA13" i="6"/>
  <c r="U13" i="6"/>
  <c r="T13" i="6"/>
  <c r="N13" i="6"/>
  <c r="M13" i="6"/>
  <c r="G13" i="6"/>
  <c r="F13" i="6"/>
  <c r="AB12" i="6"/>
  <c r="AA12" i="6"/>
  <c r="U12" i="6"/>
  <c r="T12" i="6"/>
  <c r="N12" i="6"/>
  <c r="M12" i="6"/>
  <c r="G12" i="6"/>
  <c r="F12" i="6"/>
  <c r="AB11" i="6"/>
  <c r="AA11" i="6"/>
  <c r="U11" i="6"/>
  <c r="T11" i="6"/>
  <c r="N11" i="6"/>
  <c r="M11" i="6"/>
  <c r="G11" i="6"/>
  <c r="F11" i="6"/>
  <c r="AB10" i="6"/>
  <c r="AA10" i="6"/>
  <c r="U10" i="6"/>
  <c r="T10" i="6"/>
  <c r="N10" i="6"/>
  <c r="M10" i="6"/>
  <c r="G10" i="6"/>
  <c r="F10" i="6"/>
  <c r="AB6" i="6"/>
  <c r="AA6" i="6"/>
  <c r="U6" i="6"/>
  <c r="T6" i="6"/>
  <c r="N6" i="6"/>
  <c r="M6" i="6"/>
  <c r="G6" i="6"/>
  <c r="F6" i="6"/>
  <c r="AB5" i="6"/>
  <c r="AA5" i="6"/>
  <c r="U5" i="6"/>
  <c r="T5" i="6"/>
  <c r="N5" i="6"/>
  <c r="M5" i="6"/>
  <c r="G5" i="6"/>
  <c r="F5" i="6"/>
  <c r="AB4" i="6"/>
  <c r="AA4" i="6"/>
  <c r="U4" i="6"/>
  <c r="T4" i="6"/>
  <c r="N4" i="6"/>
  <c r="M4" i="6"/>
  <c r="F4" i="6"/>
  <c r="S35" i="40"/>
  <c r="Q35" i="40"/>
  <c r="O35" i="40"/>
  <c r="M35" i="40"/>
  <c r="K35" i="40"/>
  <c r="I35" i="40"/>
  <c r="G35" i="40"/>
  <c r="E35" i="40"/>
  <c r="C35" i="40"/>
  <c r="S34" i="40"/>
  <c r="Q34" i="40"/>
  <c r="O34" i="40"/>
  <c r="M34" i="40"/>
  <c r="K34" i="40"/>
  <c r="I34" i="40"/>
  <c r="G34" i="40"/>
  <c r="E34" i="40"/>
  <c r="C34" i="40"/>
  <c r="S33" i="40"/>
  <c r="Q33" i="40"/>
  <c r="O33" i="40"/>
  <c r="M33" i="40"/>
  <c r="K33" i="40"/>
  <c r="I33" i="40"/>
  <c r="G33" i="40"/>
  <c r="E33" i="40"/>
  <c r="C33" i="40"/>
  <c r="S32" i="40"/>
  <c r="Q32" i="40"/>
  <c r="O32" i="40"/>
  <c r="M32" i="40"/>
  <c r="K32" i="40"/>
  <c r="I32" i="40"/>
  <c r="G32" i="40"/>
  <c r="E32" i="40"/>
  <c r="C32" i="40"/>
  <c r="S31" i="40"/>
  <c r="Q31" i="40"/>
  <c r="O31" i="40"/>
  <c r="M31" i="40"/>
  <c r="K31" i="40"/>
  <c r="I31" i="40"/>
  <c r="G31" i="40"/>
  <c r="E31" i="40"/>
  <c r="C31" i="40"/>
  <c r="S30" i="40"/>
  <c r="Q30" i="40"/>
  <c r="O30" i="40"/>
  <c r="M30" i="40"/>
  <c r="K30" i="40"/>
  <c r="I30" i="40"/>
  <c r="G30" i="40"/>
  <c r="E30" i="40"/>
  <c r="C30" i="40"/>
  <c r="S29" i="40"/>
  <c r="Q29" i="40"/>
  <c r="O29" i="40"/>
  <c r="M29" i="40"/>
  <c r="K29" i="40"/>
  <c r="I29" i="40"/>
  <c r="G29" i="40"/>
  <c r="E29" i="40"/>
  <c r="C29" i="40"/>
  <c r="S28" i="40"/>
  <c r="Q28" i="40"/>
  <c r="O28" i="40"/>
  <c r="M28" i="40"/>
  <c r="K28" i="40"/>
  <c r="I28" i="40"/>
  <c r="G28" i="40"/>
  <c r="E28" i="40"/>
  <c r="C28" i="40"/>
  <c r="S27" i="40"/>
  <c r="Q27" i="40"/>
  <c r="O27" i="40"/>
  <c r="M27" i="40"/>
  <c r="K27" i="40"/>
  <c r="I27" i="40"/>
  <c r="G27" i="40"/>
  <c r="E27" i="40"/>
  <c r="C27" i="40"/>
  <c r="S26" i="40"/>
  <c r="Q26" i="40"/>
  <c r="O26" i="40"/>
  <c r="M26" i="40"/>
  <c r="K26" i="40"/>
  <c r="I26" i="40"/>
  <c r="G26" i="40"/>
  <c r="E26" i="40"/>
  <c r="C26" i="40"/>
  <c r="S25" i="40"/>
  <c r="Q25" i="40"/>
  <c r="O25" i="40"/>
  <c r="M25" i="40"/>
  <c r="K25" i="40"/>
  <c r="I25" i="40"/>
  <c r="G25" i="40"/>
  <c r="E25" i="40"/>
  <c r="C25" i="40"/>
  <c r="S24" i="40"/>
  <c r="Q24" i="40"/>
  <c r="O24" i="40"/>
  <c r="M24" i="40"/>
  <c r="K24" i="40"/>
  <c r="I24" i="40"/>
  <c r="G24" i="40"/>
  <c r="E24" i="40"/>
  <c r="C24" i="40"/>
  <c r="S23" i="40"/>
  <c r="Q23" i="40"/>
  <c r="O23" i="40"/>
  <c r="M23" i="40"/>
  <c r="K23" i="40"/>
  <c r="I23" i="40"/>
  <c r="G23" i="40"/>
  <c r="E23" i="40"/>
  <c r="C23" i="40"/>
  <c r="S22" i="40"/>
  <c r="Q22" i="40"/>
  <c r="O22" i="40"/>
  <c r="M22" i="40"/>
  <c r="K22" i="40"/>
  <c r="I22" i="40"/>
  <c r="G22" i="40"/>
  <c r="E22" i="40"/>
  <c r="C22" i="40"/>
  <c r="S21" i="40"/>
  <c r="Q21" i="40"/>
  <c r="O21" i="40"/>
  <c r="M21" i="40"/>
  <c r="K21" i="40"/>
  <c r="I21" i="40"/>
  <c r="G21" i="40"/>
  <c r="E21" i="40"/>
  <c r="C21" i="40"/>
  <c r="S20" i="40"/>
  <c r="Q20" i="40"/>
  <c r="O20" i="40"/>
  <c r="M20" i="40"/>
  <c r="K20" i="40"/>
  <c r="I20" i="40"/>
  <c r="G20" i="40"/>
  <c r="E20" i="40"/>
  <c r="C20" i="40"/>
  <c r="S19" i="40"/>
  <c r="Q19" i="40"/>
  <c r="O19" i="40"/>
  <c r="M19" i="40"/>
  <c r="K19" i="40"/>
  <c r="I19" i="40"/>
  <c r="G19" i="40"/>
  <c r="E19" i="40"/>
  <c r="C19" i="40"/>
  <c r="S18" i="40"/>
  <c r="Q18" i="40"/>
  <c r="O18" i="40"/>
  <c r="M18" i="40"/>
  <c r="K18" i="40"/>
  <c r="I18" i="40"/>
  <c r="G18" i="40"/>
  <c r="E18" i="40"/>
  <c r="C18" i="40"/>
  <c r="S17" i="40"/>
  <c r="Q17" i="40"/>
  <c r="O17" i="40"/>
  <c r="M17" i="40"/>
  <c r="K17" i="40"/>
  <c r="I17" i="40"/>
  <c r="G17" i="40"/>
  <c r="E17" i="40"/>
  <c r="C17" i="40"/>
  <c r="S16" i="40"/>
  <c r="Q16" i="40"/>
  <c r="O16" i="40"/>
  <c r="M16" i="40"/>
  <c r="K16" i="40"/>
  <c r="I16" i="40"/>
  <c r="G16" i="40"/>
  <c r="E16" i="40"/>
  <c r="C16" i="40"/>
  <c r="S15" i="40"/>
  <c r="Q15" i="40"/>
  <c r="O15" i="40"/>
  <c r="M15" i="40"/>
  <c r="K15" i="40"/>
  <c r="I15" i="40"/>
  <c r="G15" i="40"/>
  <c r="E15" i="40"/>
  <c r="C15" i="40"/>
  <c r="S14" i="40"/>
  <c r="Q14" i="40"/>
  <c r="O14" i="40"/>
  <c r="M14" i="40"/>
  <c r="K14" i="40"/>
  <c r="I14" i="40"/>
  <c r="G14" i="40"/>
  <c r="E14" i="40"/>
  <c r="C14" i="40"/>
  <c r="S13" i="40"/>
  <c r="Q13" i="40"/>
  <c r="O13" i="40"/>
  <c r="M13" i="40"/>
  <c r="K13" i="40"/>
  <c r="I13" i="40"/>
  <c r="G13" i="40"/>
  <c r="E13" i="40"/>
  <c r="C13" i="40"/>
  <c r="S12" i="40"/>
  <c r="Q12" i="40"/>
  <c r="O12" i="40"/>
  <c r="M12" i="40"/>
  <c r="K12" i="40"/>
  <c r="I12" i="40"/>
  <c r="G12" i="40"/>
  <c r="E12" i="40"/>
  <c r="C12" i="40"/>
  <c r="S11" i="40"/>
  <c r="Q11" i="40"/>
  <c r="O11" i="40"/>
  <c r="M11" i="40"/>
  <c r="K11" i="40"/>
  <c r="I11" i="40"/>
  <c r="G11" i="40"/>
  <c r="E11" i="40"/>
  <c r="C11" i="40"/>
  <c r="S10" i="40"/>
  <c r="Q10" i="40"/>
  <c r="O10" i="40"/>
  <c r="M10" i="40"/>
  <c r="K10" i="40"/>
  <c r="I10" i="40"/>
  <c r="G10" i="40"/>
  <c r="E10" i="40"/>
  <c r="C10" i="40"/>
  <c r="S9" i="40"/>
  <c r="Q9" i="40"/>
  <c r="O9" i="40"/>
  <c r="M9" i="40"/>
  <c r="K9" i="40"/>
  <c r="I9" i="40"/>
  <c r="G9" i="40"/>
  <c r="E9" i="40"/>
  <c r="C9" i="40"/>
  <c r="S8" i="40"/>
  <c r="Q8" i="40"/>
  <c r="O8" i="40"/>
  <c r="M8" i="40"/>
  <c r="K8" i="40"/>
  <c r="I8" i="40"/>
  <c r="G8" i="40"/>
  <c r="E8" i="40"/>
  <c r="C8" i="40"/>
  <c r="S7" i="40"/>
  <c r="Q7" i="40"/>
  <c r="O7" i="40"/>
  <c r="M7" i="40"/>
  <c r="K7" i="40"/>
  <c r="I7" i="40"/>
  <c r="G7" i="40"/>
  <c r="E7" i="40"/>
  <c r="C7" i="40"/>
  <c r="S6" i="40"/>
  <c r="Q6" i="40"/>
  <c r="O6" i="40"/>
  <c r="M6" i="40"/>
  <c r="K6" i="40"/>
  <c r="I6" i="40"/>
  <c r="G6" i="40"/>
  <c r="E6" i="40"/>
  <c r="C6" i="40"/>
  <c r="S5" i="40"/>
  <c r="Q5" i="40"/>
  <c r="O5" i="40"/>
  <c r="M5" i="40"/>
  <c r="K5" i="40"/>
  <c r="I5" i="40"/>
  <c r="G5" i="40"/>
  <c r="E5" i="40"/>
  <c r="C5" i="40"/>
  <c r="S4" i="40"/>
  <c r="Q4" i="40"/>
  <c r="O4" i="40"/>
  <c r="M4" i="40"/>
  <c r="K4" i="40"/>
  <c r="I4" i="40"/>
  <c r="G4" i="40"/>
  <c r="E4" i="40"/>
  <c r="C4" i="40"/>
  <c r="B13" i="27" l="1"/>
  <c r="N20" i="39"/>
  <c r="C13" i="27"/>
  <c r="D13" i="27"/>
</calcChain>
</file>

<file path=xl/sharedStrings.xml><?xml version="1.0" encoding="utf-8"?>
<sst xmlns="http://schemas.openxmlformats.org/spreadsheetml/2006/main" count="1726" uniqueCount="758">
  <si>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</si>
  <si>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</si>
  <si>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</si>
  <si>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</si>
  <si>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</si>
  <si>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</si>
  <si>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</si>
  <si>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</si>
  <si>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</si>
  <si>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</si>
  <si>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</si>
  <si>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</si>
  <si>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</si>
  <si>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</si>
  <si>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</si>
  <si>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</si>
  <si>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</si>
  <si>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</si>
  <si>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</si>
  <si>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</si>
  <si>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</si>
  <si>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</si>
  <si>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</si>
  <si>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</si>
  <si>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</si>
  <si>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</si>
  <si>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</si>
  <si>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</si>
  <si>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</si>
  <si>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</si>
  <si>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</si>
  <si>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</si>
  <si>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</si>
  <si>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</si>
  <si>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</si>
  <si>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</si>
  <si>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</si>
  <si>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</si>
  <si>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</si>
  <si>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</si>
  <si>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</si>
  <si>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</si>
  <si>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</si>
  <si>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</si>
  <si>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</si>
  <si>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</si>
  <si>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</si>
  <si>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</si>
  <si>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</si>
  <si>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</si>
  <si>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</si>
  <si>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</si>
  <si>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</si>
  <si>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</si>
  <si>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</si>
  <si>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</si>
  <si>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</si>
  <si>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</si>
  <si>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</si>
  <si>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</si>
  <si>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</si>
  <si>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</si>
  <si>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</si>
  <si>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</si>
  <si>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</si>
  <si>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</si>
  <si>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</si>
  <si>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</si>
  <si>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</si>
  <si>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</si>
  <si>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</si>
  <si>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</si>
  <si>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</si>
  <si>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</si>
  <si>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</si>
  <si>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</si>
  <si>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</si>
  <si>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</si>
  <si>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</si>
  <si>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</si>
  <si>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</si>
  <si>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</si>
  <si>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</si>
  <si>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</si>
  <si>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</si>
  <si>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</si>
  <si>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</si>
  <si>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</si>
  <si>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</si>
  <si>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</si>
  <si>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</si>
  <si>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</si>
  <si>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</si>
  <si>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</si>
  <si>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</si>
  <si>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</si>
  <si>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</si>
  <si>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</si>
  <si>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</si>
  <si>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</si>
  <si>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</si>
  <si>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</si>
  <si>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</si>
  <si>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</si>
  <si>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</si>
  <si>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</si>
  <si>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</si>
  <si>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</si>
  <si>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</si>
  <si>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</si>
  <si>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</si>
  <si>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</si>
  <si>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</si>
  <si>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</si>
  <si>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</si>
  <si>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</si>
  <si>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</si>
  <si>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</si>
  <si>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</si>
  <si>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</si>
  <si>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</si>
  <si>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</si>
  <si>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</si>
  <si>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</si>
  <si>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</si>
  <si>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</si>
  <si>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</si>
  <si>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</si>
  <si>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</si>
  <si>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</si>
  <si>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</si>
  <si>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</si>
  <si>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</si>
  <si>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</si>
  <si>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</si>
  <si>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</si>
  <si>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</si>
  <si>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</si>
  <si>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</si>
  <si>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</si>
  <si>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</si>
  <si>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</si>
  <si>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</si>
  <si>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</si>
  <si>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</si>
  <si>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</si>
  <si>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</si>
  <si>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</si>
  <si>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</si>
  <si>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</si>
  <si>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</si>
  <si>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</si>
  <si>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</si>
  <si>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</si>
  <si>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</si>
  <si>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</si>
  <si>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</si>
  <si>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</si>
  <si>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</si>
  <si>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</si>
  <si>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</si>
  <si>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</si>
  <si>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</si>
  <si>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</si>
  <si>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</si>
  <si>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</si>
  <si>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</si>
  <si>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</si>
  <si>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</si>
  <si>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</si>
  <si>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</si>
  <si>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</si>
  <si>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</si>
  <si>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</si>
  <si>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</si>
  <si>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</si>
  <si>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</si>
  <si>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</si>
  <si>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</si>
  <si>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</si>
  <si>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</si>
  <si>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</si>
  <si>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</si>
  <si>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</si>
  <si>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</si>
  <si>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</si>
  <si>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</si>
  <si>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</si>
  <si>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</si>
  <si>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</si>
  <si>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</si>
  <si>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</si>
  <si>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</si>
  <si>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</si>
  <si>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</si>
  <si>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</si>
  <si>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</si>
  <si>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</si>
  <si>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</si>
  <si>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</si>
  <si>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</si>
  <si>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</si>
  <si>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</si>
  <si>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</si>
  <si>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</si>
  <si>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</si>
  <si>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</si>
  <si>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</si>
  <si>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</si>
  <si>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</si>
  <si>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</si>
  <si>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</si>
  <si>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</si>
  <si>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</si>
  <si>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</si>
  <si>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</si>
  <si>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</si>
  <si>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</si>
  <si>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</si>
  <si>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</si>
  <si>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</si>
  <si>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</si>
  <si>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</si>
  <si>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</si>
  <si>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</si>
  <si>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</si>
  <si>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</si>
  <si>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</si>
  <si>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</si>
  <si>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</si>
  <si>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</si>
  <si>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</si>
  <si>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</si>
  <si>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</si>
  <si>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</si>
  <si>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</si>
  <si>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</si>
  <si>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</si>
  <si>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</si>
  <si>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</si>
  <si>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</si>
  <si>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</si>
  <si>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</si>
  <si>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</si>
  <si>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</si>
  <si>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</si>
  <si>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</si>
  <si>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</si>
  <si>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</si>
  <si>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</si>
  <si>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</si>
  <si>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</si>
  <si>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</si>
  <si>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</si>
  <si>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</si>
  <si>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</si>
  <si>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</si>
  <si>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</si>
  <si>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</si>
  <si>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</si>
  <si>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</si>
  <si>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</si>
  <si>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</si>
  <si>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</si>
  <si>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</si>
  <si>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</si>
  <si>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</si>
  <si>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</si>
  <si>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</si>
  <si>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</si>
  <si>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</si>
  <si>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</si>
  <si>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</si>
  <si>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</si>
  <si>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</si>
  <si>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</si>
  <si>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</si>
  <si>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</si>
  <si>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</si>
  <si>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</si>
  <si>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</si>
  <si>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</si>
  <si>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</si>
  <si>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</si>
  <si>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</si>
  <si>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</si>
  <si>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</si>
  <si>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</si>
  <si>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</si>
  <si>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</si>
  <si>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</si>
  <si>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</si>
  <si>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</si>
  <si>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</si>
  <si>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</si>
  <si>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</si>
  <si>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</si>
  <si>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</si>
  <si>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</si>
  <si>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</si>
  <si>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</si>
  <si>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</si>
  <si>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</si>
  <si>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</si>
  <si>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</si>
  <si>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</si>
  <si>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</si>
  <si>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</si>
  <si>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</si>
  <si>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</si>
  <si>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</si>
  <si>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</si>
  <si>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</si>
  <si>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</si>
  <si>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</si>
  <si>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</si>
  <si>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</si>
  <si>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</si>
  <si>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</si>
  <si>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</si>
  <si>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</si>
  <si>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</si>
  <si>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</si>
  <si>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</si>
  <si>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</si>
  <si>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</si>
  <si>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</si>
  <si>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</si>
  <si>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</si>
  <si>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</si>
  <si>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</si>
  <si>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</si>
  <si>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</si>
  <si>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</si>
  <si>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</si>
  <si>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</si>
  <si>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</si>
  <si>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</si>
  <si>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</si>
  <si>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</si>
  <si>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</si>
  <si>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</si>
  <si>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</si>
  <si>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</si>
  <si>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</si>
  <si>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</si>
  <si>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</si>
  <si>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</si>
  <si>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</si>
  <si>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</si>
  <si>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</si>
  <si>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</si>
  <si>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</si>
  <si>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</si>
  <si>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</si>
  <si>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</si>
  <si>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</si>
  <si>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</si>
  <si>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</si>
  <si>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</si>
  <si>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</si>
  <si>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</si>
  <si>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</si>
  <si>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</si>
  <si>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</si>
  <si>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</si>
  <si>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</si>
  <si>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</si>
  <si>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</si>
  <si>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</si>
  <si>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</si>
  <si>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</si>
  <si>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</si>
  <si>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</si>
  <si>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</si>
  <si>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</si>
  <si>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</si>
  <si>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</si>
  <si>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</si>
  <si>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</si>
  <si>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</si>
  <si>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</si>
  <si>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</si>
  <si>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</si>
  <si>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</si>
  <si>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</si>
  <si>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</si>
  <si>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</si>
  <si>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</si>
  <si>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</si>
  <si>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</si>
  <si>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</si>
  <si>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</si>
  <si>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</si>
  <si>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</si>
  <si>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</si>
  <si>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</si>
  <si>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</si>
  <si>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</si>
  <si>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</si>
  <si>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</si>
  <si>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</si>
  <si>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</si>
  <si>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</si>
  <si>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</si>
  <si>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</si>
  <si>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</si>
  <si>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</si>
  <si>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</si>
  <si>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</si>
  <si>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</si>
  <si>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</si>
  <si>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</si>
  <si>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</si>
  <si>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</si>
  <si>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</si>
  <si>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</si>
  <si>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</si>
  <si>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</si>
  <si>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</si>
  <si>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</si>
  <si>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</si>
  <si>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</si>
  <si>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</si>
  <si>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</si>
  <si>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</si>
  <si>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</si>
  <si>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</si>
  <si>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</si>
  <si>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</si>
  <si>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</si>
  <si>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</si>
  <si>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</si>
  <si>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</si>
  <si>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</si>
  <si>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</si>
  <si>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</si>
  <si>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</si>
  <si>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</si>
  <si>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</si>
  <si>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</si>
  <si>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</si>
  <si>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</si>
  <si>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</si>
  <si>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</si>
  <si>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</si>
  <si>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</si>
  <si>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</si>
  <si>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</si>
  <si>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</si>
  <si>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</si>
  <si>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</si>
  <si>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</si>
  <si>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</si>
  <si>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</si>
  <si>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</si>
  <si>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</si>
  <si>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</si>
  <si>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</si>
  <si>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</si>
  <si>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</si>
  <si>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</si>
  <si>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</si>
  <si>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</si>
  <si>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</si>
  <si>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</si>
  <si>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</si>
  <si>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</si>
  <si>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</si>
  <si>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</si>
  <si>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</si>
  <si>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</si>
  <si>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</si>
  <si>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</si>
  <si>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</si>
  <si>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</si>
  <si>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</si>
  <si>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</si>
  <si>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</si>
  <si>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</si>
  <si>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</si>
  <si>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</si>
  <si>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</si>
  <si>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</si>
  <si>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</si>
  <si>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</si>
  <si>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</si>
  <si>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</si>
  <si>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</si>
  <si>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</si>
  <si>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</si>
  <si>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</si>
  <si>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</si>
  <si>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</si>
  <si>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</si>
  <si>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</si>
  <si>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</si>
  <si>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</si>
  <si>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</si>
  <si>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</si>
  <si>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</si>
  <si>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</si>
  <si>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</si>
  <si>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</si>
  <si>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</si>
  <si>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</si>
  <si>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</si>
  <si>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</si>
  <si>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</si>
  <si>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</si>
  <si>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</si>
  <si>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</si>
  <si>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</si>
  <si>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</si>
  <si>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</si>
  <si>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</si>
  <si>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</si>
  <si>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</si>
  <si>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</si>
  <si>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</si>
  <si>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</si>
  <si>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</si>
  <si>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</si>
  <si>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</si>
  <si>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</si>
  <si>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</si>
  <si>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</si>
  <si>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</si>
  <si>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</si>
  <si>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</si>
  <si>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</si>
  <si>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</si>
  <si>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</si>
  <si>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</si>
  <si>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</si>
  <si>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</si>
  <si>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</si>
  <si>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</si>
  <si>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</si>
  <si>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</si>
  <si>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</si>
  <si>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</si>
  <si>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</si>
  <si>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</si>
  <si>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</si>
  <si>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</si>
  <si>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</si>
  <si>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</si>
  <si>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</si>
  <si>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</si>
  <si>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</si>
  <si>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</si>
  <si>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</si>
  <si>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</si>
  <si>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</si>
  <si>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</si>
  <si>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</si>
  <si>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</si>
  <si>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</si>
  <si>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</si>
  <si>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</si>
  <si>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</si>
  <si>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</si>
  <si>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</si>
  <si>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</si>
  <si>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</si>
  <si>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</si>
  <si>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</si>
  <si>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</si>
  <si>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</si>
  <si>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</si>
  <si>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</si>
  <si>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</si>
  <si>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</si>
  <si>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</si>
  <si>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</si>
  <si>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</si>
  <si>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</si>
  <si>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</si>
  <si>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</si>
  <si>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</si>
  <si>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</si>
  <si>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</si>
  <si>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</si>
  <si>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</si>
  <si>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</si>
  <si>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</si>
  <si>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</si>
  <si>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</si>
  <si>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</si>
  <si>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</si>
  <si>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</si>
  <si>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</si>
  <si>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 xml:space="preserve">      2021 Febrero</t>
  </si>
  <si>
    <t>2021/20(%)</t>
  </si>
  <si>
    <t xml:space="preserve">Comparativa Interanual de la Evolución Mensual de las Principales Variables Turísticas </t>
  </si>
  <si>
    <t>Variación Interanual 21/20%</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</si>
  <si>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</si>
  <si>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</si>
  <si>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</si>
  <si>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</si>
  <si>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</si>
  <si>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</si>
  <si>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</si>
  <si>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</si>
  <si>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</si>
  <si>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</si>
  <si>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</si>
  <si>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</si>
  <si>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</si>
  <si>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</si>
  <si>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</si>
  <si>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</si>
  <si>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</si>
  <si>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</si>
  <si>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</si>
  <si>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</si>
  <si>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</si>
  <si>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</si>
  <si>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</si>
  <si>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</si>
  <si>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</si>
  <si>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</si>
  <si>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</si>
  <si>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</si>
  <si>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</si>
  <si>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</si>
  <si>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</si>
  <si>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</si>
  <si>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</si>
  <si>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</si>
  <si>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</si>
  <si>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</si>
  <si>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</si>
  <si>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</si>
  <si>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</si>
  <si>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</si>
  <si>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</si>
  <si>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</si>
  <si>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</si>
  <si>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</si>
  <si>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</si>
  <si>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</si>
  <si>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</si>
  <si>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</si>
  <si>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</si>
  <si>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</si>
  <si>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</si>
  <si>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</si>
  <si>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</si>
  <si>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</si>
  <si>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</si>
  <si>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</si>
  <si>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</si>
  <si>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</si>
  <si>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</si>
  <si>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</si>
  <si>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</si>
  <si>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</si>
  <si>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</si>
  <si>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</si>
  <si>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</si>
  <si>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</si>
  <si>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</si>
  <si>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</si>
  <si>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</si>
  <si>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</si>
  <si>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</si>
  <si>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</si>
  <si>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</si>
  <si>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</si>
  <si>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</si>
  <si>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</si>
  <si>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</si>
  <si>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</si>
  <si>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</si>
  <si>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</si>
  <si>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</si>
  <si>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</si>
  <si>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</si>
  <si>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</si>
  <si>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</si>
  <si>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</si>
  <si>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</si>
  <si>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</si>
  <si>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</si>
  <si>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</si>
  <si>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</si>
  <si>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Variación 2021/2019%</t>
  </si>
  <si>
    <t>Paro 2019</t>
  </si>
  <si>
    <t>Paro 2020</t>
  </si>
  <si>
    <t>Paro 2021</t>
  </si>
  <si>
    <t>Variación Interanual del Paro Total Registrado en la Isla de Tenerife</t>
  </si>
  <si>
    <t xml:space="preserve">    2021M10</t>
  </si>
  <si>
    <t xml:space="preserve">      2021 Octubre</t>
  </si>
  <si>
    <t xml:space="preserve">      2021 Noviembre</t>
  </si>
  <si>
    <t>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</si>
  <si>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</si>
  <si>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2021M11</t>
  </si>
  <si>
    <t>Total 2021</t>
  </si>
  <si>
    <t>%Var. 2021/20</t>
  </si>
  <si>
    <t xml:space="preserve">      2021 Diciembre</t>
  </si>
  <si>
    <t>La Recaudación acumulada del IGIC en Canarias en el mes de noviembre 2021, presenta una variación interanual del 2,32%, lo que supone un aumento de 26.775.529,03€ respecto al año anterior.</t>
  </si>
  <si>
    <r>
      <t>Empresas Inscritas</t>
    </r>
    <r>
      <rPr>
        <b/>
        <sz val="16"/>
        <color rgb="FFFF0000"/>
        <rFont val="Arial"/>
        <family val="2"/>
      </rPr>
      <t>*</t>
    </r>
  </si>
  <si>
    <t xml:space="preserve">    2021M12</t>
  </si>
  <si>
    <t>Año 2021</t>
  </si>
  <si>
    <t>Como se observa en el gráfico la población de la Isla de Tenerife se ha incrementado en los últimos 10 años en 29.313 personas. Lo anterior da como resultado la siguiente gráfica, la cual indica un crecimiento poblacional interanual positivo durante todos los periodos considerados, excepto entre los años 2012 y 2015. Como se puede observar el crecimiento de la población se aceleró a partir del año 2015 hasta la actualidad, aunque en el año 2021 se observa una ligera reducción de las tasas de variación interanual del -0,1% con 611 personas menos que el año anterior.</t>
  </si>
  <si>
    <t xml:space="preserve">      2022 Enero</t>
  </si>
  <si>
    <t>Paro 2022</t>
  </si>
  <si>
    <t>Variación 2022/2021%</t>
  </si>
  <si>
    <t>Contratos 2022</t>
  </si>
  <si>
    <t>Var 2022/2021 %</t>
  </si>
  <si>
    <t xml:space="preserve">El Producto Interior Bruto (PIB) generado por la economía canaria registró un crecimiento interanual del 9,7% en el cuarto trimestre de 2021 en comparación con el mismo periodo del año anterior. Este dato, conocido como la variación real del PIB, fue 4,5 puntos porcentuales superior al registrado por la economía nacional. 
En términos trimestrales, el PIB canario se incrementa un 1,6% en comparación con el tercer trimestre de 2021, a nivel nacional la economía experimentó un crecimiento del 2,01%.
</t>
  </si>
  <si>
    <t>Evolución del PIB a precios de mercado  de Canarias a cuarto trimestre de cada año.</t>
  </si>
  <si>
    <t>2021 Cuarto trimestre</t>
  </si>
  <si>
    <t>4º Trimestre 2021</t>
  </si>
  <si>
    <t>4º Trimestre 2021
Año 2019</t>
  </si>
  <si>
    <t xml:space="preserve">    2022M01</t>
  </si>
  <si>
    <t>Evolución Mensual Indice de Precios de Consumo. Base 2021. Provincia Santa Cruz de Tenerife</t>
  </si>
  <si>
    <t>2021 cuarto trimestre</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</si>
  <si>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-17,3% debido a los efectos de la pandemia. En el cuarto trimestre de 2021, se observa una recuperación respecto al año anterior del 9,74%
</t>
  </si>
  <si>
    <t>E.Media</t>
  </si>
  <si>
    <t>2022/21(%)</t>
  </si>
  <si>
    <t>2021/20</t>
  </si>
  <si>
    <t>2022/21</t>
  </si>
  <si>
    <t xml:space="preserve">      2022 Febrero</t>
  </si>
  <si>
    <t>Febrero 2022</t>
  </si>
  <si>
    <t xml:space="preserve">    2022M02</t>
  </si>
  <si>
    <t>2022 Febrero (P)</t>
  </si>
  <si>
    <t xml:space="preserve">Los recientes datos de empresas inscirtas a la S.S. según según agragaciones de la actividad económica publicados por el Instituto Canario de Estadística (ISTAC), referidos al mes de febrero 2022, reflejan un aumento de 128 empresas inscritas más respecto al mes anterior, una variación entre ambos meses del 0,47%.
</t>
  </si>
  <si>
    <t xml:space="preserve"> NOVIEMBRE 2021</t>
  </si>
  <si>
    <t>febrero 2022</t>
  </si>
  <si>
    <t>Mes de Marzo 2022</t>
  </si>
  <si>
    <t xml:space="preserve">      2022 Marzo</t>
  </si>
  <si>
    <r>
      <rPr>
        <b/>
        <sz val="11"/>
        <color theme="1"/>
        <rFont val="Calibri"/>
        <family val="2"/>
        <scheme val="minor"/>
      </rPr>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t>
    </r>
    <r>
      <rPr>
        <b/>
        <sz val="11"/>
        <color rgb="FFFF0000"/>
        <rFont val="Calibri"/>
        <family val="2"/>
        <scheme val="minor"/>
      </rPr>
      <t xml:space="preserve">
</t>
    </r>
    <r>
      <rPr>
        <b/>
        <sz val="11"/>
        <color theme="1"/>
        <rFont val="Calibri"/>
        <family val="2"/>
        <scheme val="minor"/>
      </rPr>
      <t xml:space="preserve">La variación interanual en el mes de marzo 2022, en el caso de los contratos en el Sector Turístico es del 260% respecto a marzo 2021, debido a la caída de las contrataciones como consecuencia de la pandemia que afectó especialmente a este sector, que comenzó a mejorar en julio 2020 con la finalización del confinamiento domiciliario el 21 de junio de ese mismo año. </t>
    </r>
    <r>
      <rPr>
        <b/>
        <sz val="11"/>
        <color rgb="FFFF0000"/>
        <rFont val="Calibri"/>
        <family val="2"/>
        <scheme val="minor"/>
      </rPr>
      <t xml:space="preserve">
</t>
    </r>
    <r>
      <rPr>
        <b/>
        <sz val="11"/>
        <color theme="1"/>
        <rFont val="Calibri"/>
        <family val="2"/>
        <scheme val="minor"/>
      </rPr>
      <t>En el mismo sentido, los demandantes de empleo se reducen un 41,3% respecto a marzo 2021.
Esta tendencia favorable en la recuperación del mercado laboral, la podemos observar en la gráfica de la evolución mensual, donde comienza a apreciarse ya una tendencia convergente en las curvas de ambas variables, alcanzando este mes de marzo 2022 unos de los mejores datos tras la pandemia.</t>
    </r>
  </si>
  <si>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Febrero de 2022, se reduce a 87.598 personas desempleadas en Tenerife, lo que supone 1.187 desempleados menos en relación al mes anterior, representando una reducción del 1,3%.  En relación al pasado año (marzo 2021) se observa una reducción de 34.352 personas, lo que supone un descenso del paro de -28,17%.
La distribución por sexos del paro en Tenerife nos indica que el mes de marzo 2022 disminuye el paro respecto al mes anterior, tanto en las mujeres con 615 paradas menos un -1,24%, como en los hombres con 572 parados menos un 
-1,46%, ambos sexos han reducido en nivel de desempleo, sin embargo, el desempleo femenino representa el 56% frente al 44% del masculino.
A pesar de lo anterior, como se puede observa en el gráfico de la variación interanual del paro, las curvas de los años 2019 y 2022 se cruzan, llegando a alcanzar niveles de desempleo incluso más bajos a los anteriores a la pandemia, con una variación interanual en el mes de marzo entre dichos años del -1,86%. 
</t>
  </si>
  <si>
    <t>Paro registrado en la Isla de Tenerife según sectores económicos - Marzo 2022</t>
  </si>
  <si>
    <t>Marzo 2022</t>
  </si>
  <si>
    <t>Paro registrado en la Isla deTenerife según estudios terminados - Marzo 2022</t>
  </si>
  <si>
    <t>Paro registrado en la Isla de Tenerife según ocupaciones - Marzo 2022</t>
  </si>
  <si>
    <t xml:space="preserve">El número de personas desempleadas en Canarias al finalizar el mes de marzo 2022 es
de 201.753 lo que significa una disminución en -3.381 personas con relación al mes anterior, representando una reducción del -1,65%. En relación al pasado año (marzo 2021) se observa una disminución de -78.897 personas, lo que supone una reducción del paro del -28,11%.
La distribución por sexos del paro en Canarias nos indica que se reduce el paro en las mujeres en -1.810 (-1,56%), en los hombres disminuye en -1.571 (-1,76%) respecto al mes anterior. En relación al año anterior (marzo 2021), en los hombres desciende el paro en -39.927 (-31,27%) y en las mujeres disminuye en -38.970 (-25,47%).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</si>
  <si>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febrero 2022 se observa una variación interanual del 97% respecto a marzo 2021, sin embargo, si comparamos con las contrataciones registradas en marzo de 2019 sin los efectos de la pandemia, podemos comprobar que volvemos a tener una variación interanual positiva entre enero 2022 y 2019 del 14,5%, con niveles de contratación superiores a los registrados con anterioridad a la crisis pandémica.</t>
  </si>
  <si>
    <t>Contratos registrados en la Isla de Tenerife según sectores económicos - Marzo 2022</t>
  </si>
  <si>
    <t>Contratos registrados en la Isla deTenerife según estudios terminados  -  Marzo 2022</t>
  </si>
  <si>
    <t>Contratos registrados en la Isla de Tenerife según ocupaciones  - Marzo 2022</t>
  </si>
  <si>
    <r>
      <rPr>
        <b/>
        <sz val="11"/>
        <rFont val="Calibri"/>
        <family val="2"/>
        <scheme val="minor"/>
      </rPr>
      <t xml:space="preserve"> Durante el mes de marzo de 2022 se observa un aumento en las contrataciones respecto al mes anterior, con 10.541 contratos más registrados, lo que supone un incremento del 45,2% en las contrataciónes respecto a febrero 2022.  La variación interanual en el mes de marzo 2022, es del 97% respecto a febrero 2021 debido aún a los efectos de la pandemia sobre las contrataciones en dicho mes de 2021, sin embargo, a pesar de mejorar respecto al año anterior, corresponde comparar el dato respecto al marzo 2019, sin los efectos de la pandemia, donde tenemos una variación 14,5%, lo que se traduce en pequeño avance en la recuperación.</t>
    </r>
    <r>
      <rPr>
        <b/>
        <sz val="11"/>
        <color rgb="FFFF0000"/>
        <rFont val="Calibri"/>
        <family val="2"/>
        <scheme val="minor"/>
      </rPr>
      <t xml:space="preserve">
</t>
    </r>
    <r>
      <rPr>
        <b/>
        <sz val="11"/>
        <rFont val="Calibri"/>
        <family val="2"/>
        <scheme val="minor"/>
      </rPr>
      <t xml:space="preserve">En cuanto a la distribución de las contrataciones teniendo en cuenta el sexo, 17.289 fueron firmadas por hombres (51%), mientras que fueron contratadas 16.580 mujeres (49%), lo que supone una diferencia en las contrataciones por sexo de 709 contratos en favor del sexo masculino. </t>
    </r>
    <r>
      <rPr>
        <b/>
        <sz val="11"/>
        <color rgb="FFFF0000"/>
        <rFont val="Calibri"/>
        <family val="2"/>
        <scheme val="minor"/>
      </rPr>
      <t xml:space="preserve">
</t>
    </r>
    <r>
      <rPr>
        <b/>
        <sz val="11"/>
        <rFont val="Calibri"/>
        <family val="2"/>
        <scheme val="minor"/>
      </rPr>
      <t>Por otro lado, se observa gran diferencia en la tipología de contratos ya que de los 33.869 registrados en marzo 2022, la contratación temporal representó el 65%, frente al 35% de las contrataciones indefinidas. A pesar de ello, las contrataciones indefinidas, aumentan un 76% respecto al mes anterior.</t>
    </r>
    <r>
      <rPr>
        <b/>
        <sz val="11"/>
        <color rgb="FFFF0000"/>
        <rFont val="Calibri"/>
        <family val="2"/>
        <scheme val="minor"/>
      </rPr>
      <t xml:space="preserve">
</t>
    </r>
  </si>
  <si>
    <t>SITUACIÓN DE AFILIADOS EN ALTA POR REGÍMENES, PROVINCIAS Y AUTONOMÍAS A 31 DE MARZO 2022</t>
  </si>
  <si>
    <t>AFILIACIONES EN ALTA POR REGÍMENES, GÉNERO, PROVINCIAS Y COMUNIDADES AUTÓNOMAS A 31 DE MARZO 2022</t>
  </si>
  <si>
    <t>2022 Marzo (P)</t>
  </si>
  <si>
    <t xml:space="preserve">Los recientes datos provisionales, de afiliaciones según situaciones laborales publicados por el Instituto Canario de Estadística (ISTAC), referidos al mes de marzo 2022, reflejan un aumento de 3.230 afiliaciones respecto al mes anterior febrero 2022, una variación entre ambos meses del 0,9%.
</t>
  </si>
  <si>
    <t>2022 Marzo (p)</t>
  </si>
  <si>
    <t>Indice de Precios de Consumo. Base 2021 Marzo 2022</t>
  </si>
  <si>
    <t xml:space="preserve">    2022M03</t>
  </si>
  <si>
    <t xml:space="preserve">La tasa de variación interanual del IPC en la Provincia de Santa Cruz de Tenerife se sitúa en el 8,3% en marzo de 2022, 1,5 puntos por encima del registrado el mes anterior. La tasa de variación interanual a nivel estatal  toma el valor 9,8%.
La tasa de variación mensual de marzo se situó en el 2,2% y deja la variación en lo que va de año en el 2,4%.
</t>
  </si>
  <si>
    <t xml:space="preserve">Afiliaciones Residentes </t>
  </si>
  <si>
    <r>
      <t>Mes de Marzo 2022 (P</t>
    </r>
    <r>
      <rPr>
        <b/>
        <sz val="12"/>
        <color rgb="FFFF0000"/>
        <rFont val="Arial"/>
        <family val="2"/>
      </rPr>
      <t>*</t>
    </r>
    <r>
      <rPr>
        <b/>
        <sz val="12"/>
        <color theme="0"/>
        <rFont val="Arial"/>
        <family val="2"/>
      </rPr>
      <t>)</t>
    </r>
  </si>
  <si>
    <t xml:space="preserve">* Datos de afiliados provisionales (P)
* Datos de empresas actualizados a febrero 2022 como último dato disponible en la fuente
</t>
  </si>
  <si>
    <t>Mayo 2021 (ERTES  provincias Mar22)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</si>
</sst>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0.000000"/>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5">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4" fillId="0" borderId="71" xfId="22" applyFont="1" applyFill="1" applyBorder="1" applyAlignment="1">
      <alignment horizontal="left" wrapText="1"/>
    </xf>
    <xf numFmtId="0" fontId="54" fillId="0" borderId="72" xfId="22" applyFont="1" applyFill="1" applyBorder="1" applyAlignment="1">
      <alignment horizontal="left" wrapText="1"/>
    </xf>
    <xf numFmtId="0" fontId="54" fillId="0" borderId="73" xfId="22" applyFont="1" applyFill="1" applyBorder="1" applyAlignment="1">
      <alignment horizontal="left"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82" xfId="6" applyNumberFormat="1" applyFont="1" applyBorder="1" applyAlignment="1">
      <alignment horizontal="right"/>
    </xf>
    <xf numFmtId="3" fontId="48"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173" fontId="7" fillId="0" borderId="0" xfId="1" applyNumberFormat="1" applyFont="1" applyBorder="1" applyProtection="1"/>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2" fontId="13" fillId="0" borderId="6"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174" fontId="87" fillId="0" borderId="0" xfId="0" applyNumberFormat="1" applyFont="1" applyAlignment="1">
      <alignment vertical="center" wrapText="1"/>
    </xf>
    <xf numFmtId="3" fontId="13" fillId="0" borderId="6" xfId="0" applyNumberFormat="1" applyFont="1" applyFill="1" applyBorder="1" applyAlignment="1">
      <alignment horizontal="center"/>
    </xf>
    <xf numFmtId="3" fontId="14"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4" fontId="13" fillId="0" borderId="6" xfId="0" applyNumberFormat="1" applyFont="1" applyFill="1" applyBorder="1" applyAlignment="1"/>
    <xf numFmtId="169" fontId="13" fillId="14" borderId="0" xfId="0" applyNumberFormat="1" applyFont="1" applyFill="1" applyBorder="1" applyAlignment="1"/>
    <xf numFmtId="0" fontId="0" fillId="0" borderId="0" xfId="0"/>
    <xf numFmtId="3" fontId="10" fillId="0" borderId="6" xfId="14" applyNumberFormat="1" applyFont="1" applyBorder="1"/>
    <xf numFmtId="169" fontId="13" fillId="0" borderId="6" xfId="0" applyNumberFormat="1" applyFont="1" applyFill="1" applyBorder="1" applyAlignment="1"/>
    <xf numFmtId="4" fontId="13" fillId="14" borderId="0" xfId="0" applyNumberFormat="1" applyFont="1" applyFill="1" applyBorder="1" applyAlignment="1"/>
    <xf numFmtId="169" fontId="13" fillId="0" borderId="6" xfId="0" applyNumberFormat="1" applyFont="1" applyBorder="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0" fontId="0" fillId="0" borderId="0" xfId="0"/>
    <xf numFmtId="3" fontId="7" fillId="0" borderId="7" xfId="14" applyNumberFormat="1" applyFont="1" applyBorder="1"/>
    <xf numFmtId="169" fontId="13" fillId="0" borderId="0" xfId="0" applyNumberFormat="1" applyFont="1" applyFill="1" applyBorder="1" applyAlignment="1"/>
    <xf numFmtId="3" fontId="14" fillId="0" borderId="6" xfId="0" applyNumberFormat="1" applyFont="1" applyBorder="1"/>
    <xf numFmtId="0" fontId="0" fillId="0" borderId="0" xfId="0"/>
    <xf numFmtId="168" fontId="25" fillId="0" borderId="0" xfId="16" applyNumberFormat="1" applyAlignment="1">
      <alignment vertical="top"/>
    </xf>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2" fillId="0" borderId="0" xfId="0" applyFont="1" applyAlignment="1">
      <alignment horizontal="left" wrapText="1"/>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7"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(DEMOGRAFÍA_1!$B$35,DEMOGRAFÍA_1!$D$35,DEMOGRAFÍA_1!$F$35,DEMOGRAFÍA_1!$H$35,DEMOGRAFÍA_1!$J$35,DEMOGRAFÍA_1!$L$35,DEMOGRAFÍA_1!$N$35,DEMOGRAFÍA_1!$P$35,DEMOGRAFÍA_1!$R$35,DEMOGRAFÍA_1!$T$35)</c:f>
              <c:numCache>
                <c:formatCode>#,##0</c:formatCode>
                <c:ptCount val="10"/>
                <c:pt idx="0">
                  <c:v>898680</c:v>
                </c:pt>
                <c:pt idx="1">
                  <c:v>897582</c:v>
                </c:pt>
                <c:pt idx="2">
                  <c:v>889936</c:v>
                </c:pt>
                <c:pt idx="3">
                  <c:v>888184</c:v>
                </c:pt>
                <c:pt idx="4">
                  <c:v>891111</c:v>
                </c:pt>
                <c:pt idx="5">
                  <c:v>894636</c:v>
                </c:pt>
                <c:pt idx="6">
                  <c:v>904713</c:v>
                </c:pt>
                <c:pt idx="7">
                  <c:v>917841</c:v>
                </c:pt>
                <c:pt idx="8">
                  <c:v>928604</c:v>
                </c:pt>
                <c:pt idx="9">
                  <c:v>927993</c:v>
                </c:pt>
              </c:numCache>
            </c:numRef>
          </c:val>
          <c:smooth val="0"/>
          <c:extLst>
            <c:ext xmlns:c16="http://schemas.microsoft.com/office/drawing/2014/chart" uri="{C3380CC4-5D6E-409C-BE32-E72D297353CC}">
              <c16:uniqueId val="{00000000-EA3D-4CAB-AB00-D0A42FEA508B}"/>
            </c:ext>
          </c:extLst>
        </c:ser>
        <c:dLbls>
          <c:showLegendKey val="0"/>
          <c:showVal val="0"/>
          <c:showCatName val="0"/>
          <c:showSerName val="0"/>
          <c:showPercent val="0"/>
          <c:showBubbleSize val="0"/>
        </c:dLbls>
        <c:smooth val="0"/>
        <c:axId val="201792000"/>
        <c:axId val="199776448"/>
      </c:lineChart>
      <c:catAx>
        <c:axId val="201792000"/>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199776448"/>
        <c:crosses val="autoZero"/>
        <c:auto val="1"/>
        <c:lblAlgn val="ctr"/>
        <c:lblOffset val="100"/>
        <c:noMultiLvlLbl val="0"/>
      </c:catAx>
      <c:valAx>
        <c:axId val="19977644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17920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1434-460F-8E23-D6C3102DFA7D}"/>
            </c:ext>
          </c:extLst>
        </c:ser>
        <c:dLbls>
          <c:showLegendKey val="0"/>
          <c:showVal val="0"/>
          <c:showCatName val="0"/>
          <c:showSerName val="0"/>
          <c:showPercent val="0"/>
          <c:showBubbleSize val="0"/>
        </c:dLbls>
        <c:smooth val="0"/>
        <c:axId val="206464512"/>
        <c:axId val="206773568"/>
      </c:lineChart>
      <c:catAx>
        <c:axId val="20646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6773568"/>
        <c:crosses val="autoZero"/>
        <c:auto val="1"/>
        <c:lblAlgn val="ctr"/>
        <c:lblOffset val="100"/>
        <c:noMultiLvlLbl val="0"/>
      </c:catAx>
      <c:valAx>
        <c:axId val="206773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4645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TURISMO_3!$T$12:$T$24</c:f>
              <c:strCache>
                <c:ptCount val="13"/>
                <c:pt idx="0">
                  <c:v>      2021 Marzo</c:v>
                </c:pt>
                <c:pt idx="1">
                  <c:v>      2021 Abril</c:v>
                </c:pt>
                <c:pt idx="2">
                  <c:v>      2021 Mayo</c:v>
                </c:pt>
                <c:pt idx="3">
                  <c:v>      2021 Junio </c:v>
                </c:pt>
                <c:pt idx="4">
                  <c:v>      2021 Julio </c:v>
                </c:pt>
                <c:pt idx="5">
                  <c:v>      2021 Agosto</c:v>
                </c:pt>
                <c:pt idx="6">
                  <c:v>      2021 Septiembre</c:v>
                </c:pt>
                <c:pt idx="7">
                  <c:v>      2021 Octubre</c:v>
                </c:pt>
                <c:pt idx="8">
                  <c:v>      2021 Noviembre</c:v>
                </c:pt>
                <c:pt idx="9">
                  <c:v>      2021 Diciembre</c:v>
                </c:pt>
                <c:pt idx="10">
                  <c:v>      2022 Enero</c:v>
                </c:pt>
                <c:pt idx="11">
                  <c:v>      2022 Febrero</c:v>
                </c:pt>
                <c:pt idx="12">
                  <c:v>      2022 Marzo</c:v>
                </c:pt>
              </c:strCache>
            </c:strRef>
          </c:cat>
          <c:val>
            <c:numRef>
              <c:f>TURISMO_3!$U$12:$U$24</c:f>
              <c:numCache>
                <c:formatCode>#,##0</c:formatCode>
                <c:ptCount val="13"/>
                <c:pt idx="0">
                  <c:v>67340</c:v>
                </c:pt>
                <c:pt idx="1">
                  <c:v>67121</c:v>
                </c:pt>
                <c:pt idx="2">
                  <c:v>67593</c:v>
                </c:pt>
                <c:pt idx="3">
                  <c:v>67172</c:v>
                </c:pt>
                <c:pt idx="4">
                  <c:v>69094</c:v>
                </c:pt>
                <c:pt idx="5">
                  <c:v>70123</c:v>
                </c:pt>
                <c:pt idx="6">
                  <c:v>72856</c:v>
                </c:pt>
                <c:pt idx="7">
                  <c:v>76257</c:v>
                </c:pt>
                <c:pt idx="8">
                  <c:v>77571</c:v>
                </c:pt>
                <c:pt idx="9">
                  <c:v>77861</c:v>
                </c:pt>
                <c:pt idx="10">
                  <c:v>76418</c:v>
                </c:pt>
                <c:pt idx="11">
                  <c:v>78244</c:v>
                </c:pt>
                <c:pt idx="12">
                  <c:v>79652</c:v>
                </c:pt>
              </c:numCache>
            </c:numRef>
          </c:val>
          <c:extLst>
            <c:ext xmlns:c16="http://schemas.microsoft.com/office/drawing/2014/chart" uri="{C3380CC4-5D6E-409C-BE32-E72D297353CC}">
              <c16:uniqueId val="{00000000-E47C-4D7D-B084-CD3F981FF901}"/>
            </c:ext>
          </c:extLst>
        </c:ser>
        <c:dLbls>
          <c:showLegendKey val="0"/>
          <c:showVal val="0"/>
          <c:showCatName val="0"/>
          <c:showSerName val="0"/>
          <c:showPercent val="0"/>
          <c:showBubbleSize val="0"/>
        </c:dLbls>
        <c:gapWidth val="220"/>
        <c:axId val="206466560"/>
        <c:axId val="207078528"/>
      </c:barChart>
      <c:catAx>
        <c:axId val="206466560"/>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078528"/>
        <c:crosses val="autoZero"/>
        <c:auto val="1"/>
        <c:lblAlgn val="ctr"/>
        <c:lblOffset val="100"/>
        <c:noMultiLvlLbl val="0"/>
      </c:catAx>
      <c:valAx>
        <c:axId val="20707852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6466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TURISMO_3!$T$11:$T$23</c:f>
              <c:strCache>
                <c:ptCount val="13"/>
                <c:pt idx="0">
                  <c:v>      2021 Febrero</c:v>
                </c:pt>
                <c:pt idx="1">
                  <c:v>      2021 Marzo</c:v>
                </c:pt>
                <c:pt idx="2">
                  <c:v>      2021 Abril</c:v>
                </c:pt>
                <c:pt idx="3">
                  <c:v>      2021 Mayo</c:v>
                </c:pt>
                <c:pt idx="4">
                  <c:v>      2021 Junio </c:v>
                </c:pt>
                <c:pt idx="5">
                  <c:v>      2021 Julio </c:v>
                </c:pt>
                <c:pt idx="6">
                  <c:v>      2021 Agosto</c:v>
                </c:pt>
                <c:pt idx="7">
                  <c:v>      2021 Septiembre</c:v>
                </c:pt>
                <c:pt idx="8">
                  <c:v>      2021 Octubre</c:v>
                </c:pt>
                <c:pt idx="9">
                  <c:v>      2021 Noviembre</c:v>
                </c:pt>
                <c:pt idx="10">
                  <c:v>      2021 Diciembre</c:v>
                </c:pt>
                <c:pt idx="11">
                  <c:v>      2022 Enero</c:v>
                </c:pt>
                <c:pt idx="12">
                  <c:v>      2022 Febrero</c:v>
                </c:pt>
              </c:strCache>
            </c:strRef>
          </c:cat>
          <c:val>
            <c:numRef>
              <c:f>TURISMO_3!$V$11:$V$23</c:f>
              <c:numCache>
                <c:formatCode>#,##0</c:formatCode>
                <c:ptCount val="13"/>
                <c:pt idx="0">
                  <c:v>5902</c:v>
                </c:pt>
                <c:pt idx="1">
                  <c:v>5862</c:v>
                </c:pt>
                <c:pt idx="2">
                  <c:v>5855</c:v>
                </c:pt>
                <c:pt idx="3">
                  <c:v>5947</c:v>
                </c:pt>
                <c:pt idx="4">
                  <c:v>5947</c:v>
                </c:pt>
                <c:pt idx="5">
                  <c:v>6039</c:v>
                </c:pt>
                <c:pt idx="6">
                  <c:v>6055</c:v>
                </c:pt>
                <c:pt idx="7">
                  <c:v>6181</c:v>
                </c:pt>
                <c:pt idx="8">
                  <c:v>6337</c:v>
                </c:pt>
                <c:pt idx="9">
                  <c:v>6413</c:v>
                </c:pt>
                <c:pt idx="10">
                  <c:v>6486</c:v>
                </c:pt>
                <c:pt idx="11">
                  <c:v>6412</c:v>
                </c:pt>
                <c:pt idx="12">
                  <c:v>6446</c:v>
                </c:pt>
              </c:numCache>
            </c:numRef>
          </c:val>
          <c:smooth val="0"/>
          <c:extLst>
            <c:ext xmlns:c16="http://schemas.microsoft.com/office/drawing/2014/chart" uri="{C3380CC4-5D6E-409C-BE32-E72D297353CC}">
              <c16:uniqueId val="{00000000-CF37-4AC5-838B-321781B86912}"/>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07237120"/>
        <c:axId val="207080256"/>
      </c:lineChart>
      <c:catAx>
        <c:axId val="2072371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7080256"/>
        <c:crosses val="autoZero"/>
        <c:auto val="1"/>
        <c:lblAlgn val="ctr"/>
        <c:lblOffset val="100"/>
        <c:noMultiLvlLbl val="0"/>
      </c:catAx>
      <c:valAx>
        <c:axId val="207080256"/>
        <c:scaling>
          <c:orientation val="minMax"/>
        </c:scaling>
        <c:delete val="1"/>
        <c:axPos val="l"/>
        <c:numFmt formatCode="#,##0" sourceLinked="1"/>
        <c:majorTickMark val="none"/>
        <c:minorTickMark val="none"/>
        <c:tickLblPos val="nextTo"/>
        <c:crossAx val="20723712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PARO_1!$F$6:$F$17</c:f>
              <c:numCache>
                <c:formatCode>#,##0</c:formatCode>
                <c:ptCount val="12"/>
                <c:pt idx="0">
                  <c:v>89501</c:v>
                </c:pt>
                <c:pt idx="1">
                  <c:v>88785</c:v>
                </c:pt>
                <c:pt idx="2">
                  <c:v>87598</c:v>
                </c:pt>
              </c:numCache>
            </c:numRef>
          </c:val>
          <c:extLst>
            <c:ext xmlns:c16="http://schemas.microsoft.com/office/drawing/2014/chart" uri="{C3380CC4-5D6E-409C-BE32-E72D297353CC}">
              <c16:uniqueId val="{00000000-BE5F-45CB-A764-99D834128A3C}"/>
            </c:ext>
          </c:extLst>
        </c:ser>
        <c:dLbls>
          <c:showLegendKey val="0"/>
          <c:showVal val="0"/>
          <c:showCatName val="0"/>
          <c:showSerName val="0"/>
          <c:showPercent val="0"/>
          <c:showBubbleSize val="0"/>
        </c:dLbls>
        <c:gapWidth val="326"/>
        <c:overlap val="-58"/>
        <c:axId val="173504512"/>
        <c:axId val="207081984"/>
      </c:barChart>
      <c:dateAx>
        <c:axId val="17350451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081984"/>
        <c:crosses val="autoZero"/>
        <c:auto val="1"/>
        <c:lblOffset val="100"/>
        <c:baseTimeUnit val="months"/>
      </c:dateAx>
      <c:valAx>
        <c:axId val="20708198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3504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PARO_1!$B$6:$B$17</c:f>
              <c:numCache>
                <c:formatCode>#,##0</c:formatCode>
                <c:ptCount val="12"/>
                <c:pt idx="0">
                  <c:v>39466</c:v>
                </c:pt>
                <c:pt idx="1">
                  <c:v>39202</c:v>
                </c:pt>
                <c:pt idx="2">
                  <c:v>38630</c:v>
                </c:pt>
              </c:numCache>
            </c:numRef>
          </c:val>
          <c:extLst>
            <c:ext xmlns:c16="http://schemas.microsoft.com/office/drawing/2014/chart" uri="{C3380CC4-5D6E-409C-BE32-E72D297353CC}">
              <c16:uniqueId val="{00000000-8F86-439B-B90C-0704BF060688}"/>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PARO_1!$C$6:$C$17</c:f>
              <c:numCache>
                <c:formatCode>#,##0</c:formatCode>
                <c:ptCount val="12"/>
                <c:pt idx="0">
                  <c:v>50035</c:v>
                </c:pt>
                <c:pt idx="1">
                  <c:v>49583</c:v>
                </c:pt>
                <c:pt idx="2">
                  <c:v>48968</c:v>
                </c:pt>
              </c:numCache>
            </c:numRef>
          </c:val>
          <c:extLst>
            <c:ext xmlns:c16="http://schemas.microsoft.com/office/drawing/2014/chart" uri="{C3380CC4-5D6E-409C-BE32-E72D297353CC}">
              <c16:uniqueId val="{00000001-8F86-439B-B90C-0704BF060688}"/>
            </c:ext>
          </c:extLst>
        </c:ser>
        <c:dLbls>
          <c:showLegendKey val="0"/>
          <c:showVal val="0"/>
          <c:showCatName val="0"/>
          <c:showSerName val="0"/>
          <c:showPercent val="0"/>
          <c:showBubbleSize val="0"/>
        </c:dLbls>
        <c:gapWidth val="164"/>
        <c:overlap val="-35"/>
        <c:axId val="207446528"/>
        <c:axId val="207083712"/>
      </c:barChart>
      <c:dateAx>
        <c:axId val="207446528"/>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083712"/>
        <c:crosses val="autoZero"/>
        <c:auto val="1"/>
        <c:lblOffset val="100"/>
        <c:baseTimeUnit val="months"/>
      </c:dateAx>
      <c:valAx>
        <c:axId val="2070837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446528"/>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PARO_1!$J$6:$J$17</c:f>
              <c:numCache>
                <c:formatCode>#,##0</c:formatCode>
                <c:ptCount val="12"/>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numCache>
            </c:numRef>
          </c:yVal>
          <c:smooth val="0"/>
          <c:extLst>
            <c:ext xmlns:c16="http://schemas.microsoft.com/office/drawing/2014/chart" uri="{C3380CC4-5D6E-409C-BE32-E72D297353CC}">
              <c16:uniqueId val="{00000000-A46D-47EC-A2F5-2F8F63B9D16F}"/>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A46D-47EC-A2F5-2F8F63B9D16F}"/>
              </c:ext>
            </c:extLst>
          </c:dPt>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PARO_1!$K$6:$K$17</c:f>
              <c:numCache>
                <c:formatCode>#,##0</c:formatCode>
                <c:ptCount val="12"/>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numCache>
            </c:numRef>
          </c:yVal>
          <c:smooth val="0"/>
          <c:extLst>
            <c:ext xmlns:c16="http://schemas.microsoft.com/office/drawing/2014/chart" uri="{C3380CC4-5D6E-409C-BE32-E72D297353CC}">
              <c16:uniqueId val="{00000002-A46D-47EC-A2F5-2F8F63B9D16F}"/>
            </c:ext>
          </c:extLst>
        </c:ser>
        <c:dLbls>
          <c:showLegendKey val="0"/>
          <c:showVal val="0"/>
          <c:showCatName val="0"/>
          <c:showSerName val="0"/>
          <c:showPercent val="0"/>
          <c:showBubbleSize val="0"/>
        </c:dLbls>
        <c:axId val="207569472"/>
        <c:axId val="207570048"/>
      </c:scatterChart>
      <c:valAx>
        <c:axId val="20756947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570048"/>
        <c:crosses val="autoZero"/>
        <c:crossBetween val="midCat"/>
      </c:valAx>
      <c:valAx>
        <c:axId val="20757004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5694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cat>
          <c:val>
            <c:numRef>
              <c:f>PARO_1!$N$6:$N$17</c:f>
              <c:numCache>
                <c:formatCode>#,##0</c:formatCode>
                <c:ptCount val="12"/>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numCache>
            </c:numRef>
          </c:val>
          <c:extLst>
            <c:ext xmlns:c16="http://schemas.microsoft.com/office/drawing/2014/chart" uri="{C3380CC4-5D6E-409C-BE32-E72D297353CC}">
              <c16:uniqueId val="{00000000-D884-407D-B92D-06AAF5ED5543}"/>
            </c:ext>
          </c:extLst>
        </c:ser>
        <c:dLbls>
          <c:showLegendKey val="0"/>
          <c:showVal val="0"/>
          <c:showCatName val="0"/>
          <c:showSerName val="0"/>
          <c:showPercent val="0"/>
          <c:showBubbleSize val="0"/>
        </c:dLbls>
        <c:gapWidth val="355"/>
        <c:overlap val="-70"/>
        <c:axId val="207449088"/>
        <c:axId val="207572352"/>
      </c:barChart>
      <c:catAx>
        <c:axId val="2074490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572352"/>
        <c:crosses val="autoZero"/>
        <c:auto val="1"/>
        <c:lblAlgn val="ctr"/>
        <c:lblOffset val="100"/>
        <c:noMultiLvlLbl val="0"/>
      </c:catAx>
      <c:valAx>
        <c:axId val="207572352"/>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49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2019</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B436-4369-B49F-0D3E3205E8B0}"/>
            </c:ext>
          </c:extLst>
        </c:ser>
        <c:ser>
          <c:idx val="1"/>
          <c:order val="1"/>
          <c:tx>
            <c:strRef>
              <c:f>PARO_1!$K$40</c:f>
              <c:strCache>
                <c:ptCount val="1"/>
                <c:pt idx="0">
                  <c:v>Paro 2020</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B436-4369-B49F-0D3E3205E8B0}"/>
            </c:ext>
          </c:extLst>
        </c:ser>
        <c:ser>
          <c:idx val="3"/>
          <c:order val="2"/>
          <c:tx>
            <c:v>Paro 2021</c:v>
          </c:tx>
          <c:marker>
            <c:symbol val="none"/>
          </c:marker>
          <c:val>
            <c:numRef>
              <c:f>PARO_1!$L$41:$L$52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2-B436-4369-B49F-0D3E3205E8B0}"/>
            </c:ext>
          </c:extLst>
        </c:ser>
        <c:ser>
          <c:idx val="2"/>
          <c:order val="3"/>
          <c:tx>
            <c:strRef>
              <c:f>PARO_1!$M$40</c:f>
              <c:strCache>
                <c:ptCount val="1"/>
                <c:pt idx="0">
                  <c:v>Paro 2022</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89501</c:v>
                </c:pt>
                <c:pt idx="1">
                  <c:v>88785</c:v>
                </c:pt>
                <c:pt idx="2">
                  <c:v>87598</c:v>
                </c:pt>
              </c:numCache>
            </c:numRef>
          </c:val>
          <c:smooth val="0"/>
          <c:extLst>
            <c:ext xmlns:c16="http://schemas.microsoft.com/office/drawing/2014/chart" uri="{C3380CC4-5D6E-409C-BE32-E72D297353CC}">
              <c16:uniqueId val="{00000003-B436-4369-B49F-0D3E3205E8B0}"/>
            </c:ext>
          </c:extLst>
        </c:ser>
        <c:dLbls>
          <c:showLegendKey val="0"/>
          <c:showVal val="0"/>
          <c:showCatName val="0"/>
          <c:showSerName val="0"/>
          <c:showPercent val="0"/>
          <c:showBubbleSize val="0"/>
        </c:dLbls>
        <c:smooth val="0"/>
        <c:axId val="207449600"/>
        <c:axId val="207574080"/>
      </c:lineChart>
      <c:catAx>
        <c:axId val="207449600"/>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07574080"/>
        <c:crosses val="autoZero"/>
        <c:auto val="1"/>
        <c:lblAlgn val="ctr"/>
        <c:lblOffset val="100"/>
        <c:noMultiLvlLbl val="0"/>
      </c:catAx>
      <c:valAx>
        <c:axId val="207574080"/>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07449600"/>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0-DE54-420E-B3C1-050F16711D32}"/>
            </c:ext>
          </c:extLst>
        </c:ser>
        <c:ser>
          <c:idx val="1"/>
          <c:order val="1"/>
          <c:tx>
            <c:strRef>
              <c:f>PARO_2!$J$2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1-DE54-420E-B3C1-050F16711D32}"/>
            </c:ext>
          </c:extLst>
        </c:ser>
        <c:dLbls>
          <c:showLegendKey val="0"/>
          <c:showVal val="0"/>
          <c:showCatName val="0"/>
          <c:showSerName val="0"/>
          <c:showPercent val="0"/>
          <c:showBubbleSize val="0"/>
        </c:dLbls>
        <c:gapWidth val="150"/>
        <c:axId val="206590976"/>
        <c:axId val="207576384"/>
      </c:barChart>
      <c:catAx>
        <c:axId val="206590976"/>
        <c:scaling>
          <c:orientation val="minMax"/>
        </c:scaling>
        <c:delete val="0"/>
        <c:axPos val="b"/>
        <c:numFmt formatCode="General" sourceLinked="1"/>
        <c:majorTickMark val="out"/>
        <c:minorTickMark val="none"/>
        <c:tickLblPos val="nextTo"/>
        <c:crossAx val="207576384"/>
        <c:crosses val="autoZero"/>
        <c:auto val="1"/>
        <c:lblAlgn val="ctr"/>
        <c:lblOffset val="100"/>
        <c:noMultiLvlLbl val="0"/>
      </c:catAx>
      <c:valAx>
        <c:axId val="207576384"/>
        <c:scaling>
          <c:orientation val="minMax"/>
        </c:scaling>
        <c:delete val="0"/>
        <c:axPos val="l"/>
        <c:majorGridlines/>
        <c:numFmt formatCode="#,##0" sourceLinked="1"/>
        <c:majorTickMark val="out"/>
        <c:minorTickMark val="none"/>
        <c:tickLblPos val="nextTo"/>
        <c:crossAx val="20659097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a:t>
            </a:r>
            <a:r>
              <a:rPr lang="es-ES">
                <a:solidFill>
                  <a:schemeClr val="accent5">
                    <a:lumMod val="50000"/>
                  </a:schemeClr>
                </a:solidFill>
              </a:rPr>
              <a:t>2022</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Marzo 2022</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FC5-4852-AFFB-20B48D68463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FC5-4852-AFFB-20B48D68463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FFC5-4852-AFFB-20B48D68463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FFC5-4852-AFFB-20B48D68463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FFC5-4852-AFFB-20B48D68463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FFC5-4852-AFFB-20B48D68463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FFC5-4852-AFFB-20B48D68463B}"/>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C5-4852-AFFB-20B48D68463B}"/>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FC5-4852-AFFB-20B48D68463B}"/>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FC5-4852-AFFB-20B48D68463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7349</c:v>
                </c:pt>
                <c:pt idx="1">
                  <c:v>1591</c:v>
                </c:pt>
                <c:pt idx="2">
                  <c:v>3565</c:v>
                </c:pt>
                <c:pt idx="3">
                  <c:v>8466</c:v>
                </c:pt>
                <c:pt idx="4">
                  <c:v>15162</c:v>
                </c:pt>
                <c:pt idx="5">
                  <c:v>13518</c:v>
                </c:pt>
                <c:pt idx="6">
                  <c:v>37947</c:v>
                </c:pt>
              </c:numCache>
            </c:numRef>
          </c:val>
          <c:extLst>
            <c:ext xmlns:c16="http://schemas.microsoft.com/office/drawing/2014/chart" uri="{C3380CC4-5D6E-409C-BE32-E72D297353CC}">
              <c16:uniqueId val="{0000000E-FFC5-4852-AFFB-20B48D68463B}"/>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FFC5-4852-AFFB-20B48D68463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FFC5-4852-AFFB-20B48D68463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FFC5-4852-AFFB-20B48D68463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FFC5-4852-AFFB-20B48D68463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FFC5-4852-AFFB-20B48D68463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FFC5-4852-AFFB-20B48D68463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FFC5-4852-AFFB-20B48D68463B}"/>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FFC5-4852-AFFB-20B48D68463B}"/>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3F2D-4EC6-9AE4-82B6E2E703C6}"/>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3F2D-4EC6-9AE4-82B6E2E703C6}"/>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2-3F2D-4EC6-9AE4-82B6E2E703C6}"/>
            </c:ext>
          </c:extLst>
        </c:ser>
        <c:ser>
          <c:idx val="3"/>
          <c:order val="3"/>
          <c:tx>
            <c:strRef>
              <c:f>TURISMO_2!$E$3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253428</c:v>
                </c:pt>
                <c:pt idx="1">
                  <c:v>323103</c:v>
                </c:pt>
              </c:numCache>
            </c:numRef>
          </c:val>
          <c:smooth val="0"/>
          <c:extLst>
            <c:ext xmlns:c16="http://schemas.microsoft.com/office/drawing/2014/chart" uri="{C3380CC4-5D6E-409C-BE32-E72D297353CC}">
              <c16:uniqueId val="{00000003-3F2D-4EC6-9AE4-82B6E2E703C6}"/>
            </c:ext>
          </c:extLst>
        </c:ser>
        <c:dLbls>
          <c:showLegendKey val="0"/>
          <c:showVal val="0"/>
          <c:showCatName val="0"/>
          <c:showSerName val="0"/>
          <c:showPercent val="0"/>
          <c:showBubbleSize val="0"/>
        </c:dLbls>
        <c:marker val="1"/>
        <c:smooth val="0"/>
        <c:axId val="201611264"/>
        <c:axId val="201302592"/>
      </c:lineChart>
      <c:catAx>
        <c:axId val="201611264"/>
        <c:scaling>
          <c:orientation val="minMax"/>
        </c:scaling>
        <c:delete val="0"/>
        <c:axPos val="b"/>
        <c:numFmt formatCode="General" sourceLinked="1"/>
        <c:majorTickMark val="out"/>
        <c:minorTickMark val="none"/>
        <c:tickLblPos val="nextTo"/>
        <c:crossAx val="201302592"/>
        <c:crosses val="autoZero"/>
        <c:auto val="1"/>
        <c:lblAlgn val="ctr"/>
        <c:lblOffset val="100"/>
        <c:noMultiLvlLbl val="0"/>
      </c:catAx>
      <c:valAx>
        <c:axId val="201302592"/>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1611264"/>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a:t>
            </a:r>
            <a:r>
              <a:rPr lang="en-US">
                <a:solidFill>
                  <a:schemeClr val="accent5">
                    <a:lumMod val="50000"/>
                  </a:schemeClr>
                </a:solidFill>
              </a:rPr>
              <a:t> 2022</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Marzo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CEE-4F90-8BAF-3535F3FD78B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CEE-4F90-8BAF-3535F3FD78B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CEE-4F90-8BAF-3535F3FD78B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CEE-4F90-8BAF-3535F3FD78B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CEE-4F90-8BAF-3535F3FD78BF}"/>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EE-4F90-8BAF-3535F3FD78BF}"/>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CEE-4F90-8BAF-3535F3FD78BF}"/>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76</c:v>
                </c:pt>
                <c:pt idx="1">
                  <c:v>48485</c:v>
                </c:pt>
                <c:pt idx="2">
                  <c:v>28878</c:v>
                </c:pt>
                <c:pt idx="3">
                  <c:v>5127</c:v>
                </c:pt>
                <c:pt idx="4">
                  <c:v>5032</c:v>
                </c:pt>
              </c:numCache>
            </c:numRef>
          </c:val>
          <c:extLst>
            <c:ext xmlns:c16="http://schemas.microsoft.com/office/drawing/2014/chart" uri="{C3380CC4-5D6E-409C-BE32-E72D297353CC}">
              <c16:uniqueId val="{0000000A-2CEE-4F90-8BAF-3535F3FD78BF}"/>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Marzo</a:t>
            </a:r>
            <a:r>
              <a:rPr lang="en-US" sz="1500">
                <a:solidFill>
                  <a:schemeClr val="accent5">
                    <a:lumMod val="50000"/>
                  </a:schemeClr>
                </a:solidFill>
              </a:rPr>
              <a:t> 2022</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Marzo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98D-477B-9F26-532D6B8FE7E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98D-477B-9F26-532D6B8FE7E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98D-477B-9F26-532D6B8FE7E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98D-477B-9F26-532D6B8FE7E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98D-477B-9F26-532D6B8FE7E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98D-477B-9F26-532D6B8FE7E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98D-477B-9F26-532D6B8FE7E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98D-477B-9F26-532D6B8FE7E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98D-477B-9F26-532D6B8FE7E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98D-477B-9F26-532D6B8FE7EA}"/>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D-477B-9F26-532D6B8FE7EA}"/>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D-477B-9F26-532D6B8FE7EA}"/>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8D-477B-9F26-532D6B8FE7EA}"/>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8D-477B-9F26-532D6B8FE7EA}"/>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98D-477B-9F26-532D6B8FE7EA}"/>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98D-477B-9F26-532D6B8FE7EA}"/>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8D-477B-9F26-532D6B8FE7EA}"/>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98D-477B-9F26-532D6B8FE7EA}"/>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98D-477B-9F26-532D6B8FE7EA}"/>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98D-477B-9F26-532D6B8FE7EA}"/>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52</c:v>
                </c:pt>
                <c:pt idx="1">
                  <c:v>421</c:v>
                </c:pt>
                <c:pt idx="2">
                  <c:v>4670</c:v>
                </c:pt>
                <c:pt idx="3">
                  <c:v>4919</c:v>
                </c:pt>
                <c:pt idx="4">
                  <c:v>9223</c:v>
                </c:pt>
                <c:pt idx="5">
                  <c:v>30824</c:v>
                </c:pt>
                <c:pt idx="6">
                  <c:v>1083</c:v>
                </c:pt>
                <c:pt idx="7">
                  <c:v>8573</c:v>
                </c:pt>
                <c:pt idx="8">
                  <c:v>3157</c:v>
                </c:pt>
                <c:pt idx="9">
                  <c:v>24676</c:v>
                </c:pt>
              </c:numCache>
            </c:numRef>
          </c:val>
          <c:extLst>
            <c:ext xmlns:c16="http://schemas.microsoft.com/office/drawing/2014/chart" uri="{C3380CC4-5D6E-409C-BE32-E72D297353CC}">
              <c16:uniqueId val="{00000014-198D-477B-9F26-532D6B8FE7EA}"/>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2022</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4606</c:v>
                </c:pt>
                <c:pt idx="1">
                  <c:v>3631</c:v>
                </c:pt>
                <c:pt idx="2">
                  <c:v>36507</c:v>
                </c:pt>
                <c:pt idx="3">
                  <c:v>634</c:v>
                </c:pt>
                <c:pt idx="4">
                  <c:v>3285</c:v>
                </c:pt>
                <c:pt idx="5">
                  <c:v>449</c:v>
                </c:pt>
                <c:pt idx="6">
                  <c:v>38630</c:v>
                </c:pt>
              </c:numCache>
            </c:numRef>
          </c:val>
          <c:extLst>
            <c:ext xmlns:c16="http://schemas.microsoft.com/office/drawing/2014/chart" uri="{C3380CC4-5D6E-409C-BE32-E72D297353CC}">
              <c16:uniqueId val="{00000000-31B6-416A-A4EC-E022FEBEF4CB}"/>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6108</c:v>
                </c:pt>
                <c:pt idx="1">
                  <c:v>4706</c:v>
                </c:pt>
                <c:pt idx="2">
                  <c:v>48845</c:v>
                </c:pt>
                <c:pt idx="3">
                  <c:v>673</c:v>
                </c:pt>
                <c:pt idx="4">
                  <c:v>4281</c:v>
                </c:pt>
                <c:pt idx="5">
                  <c:v>430</c:v>
                </c:pt>
                <c:pt idx="6">
                  <c:v>48968</c:v>
                </c:pt>
              </c:numCache>
            </c:numRef>
          </c:val>
          <c:extLst>
            <c:ext xmlns:c16="http://schemas.microsoft.com/office/drawing/2014/chart" uri="{C3380CC4-5D6E-409C-BE32-E72D297353CC}">
              <c16:uniqueId val="{00000001-31B6-416A-A4EC-E022FEBEF4CB}"/>
            </c:ext>
          </c:extLst>
        </c:ser>
        <c:dLbls>
          <c:dLblPos val="outEnd"/>
          <c:showLegendKey val="0"/>
          <c:showVal val="1"/>
          <c:showCatName val="0"/>
          <c:showSerName val="0"/>
          <c:showPercent val="0"/>
          <c:showBubbleSize val="0"/>
        </c:dLbls>
        <c:gapWidth val="100"/>
        <c:overlap val="-24"/>
        <c:axId val="208996352"/>
        <c:axId val="208057408"/>
      </c:barChart>
      <c:catAx>
        <c:axId val="2089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057408"/>
        <c:crosses val="autoZero"/>
        <c:auto val="1"/>
        <c:lblAlgn val="ctr"/>
        <c:lblOffset val="100"/>
        <c:noMultiLvlLbl val="0"/>
      </c:catAx>
      <c:valAx>
        <c:axId val="20805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99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11415</c:v>
                </c:pt>
                <c:pt idx="1">
                  <c:v>8656</c:v>
                </c:pt>
                <c:pt idx="2">
                  <c:v>92632</c:v>
                </c:pt>
                <c:pt idx="3">
                  <c:v>112703</c:v>
                </c:pt>
                <c:pt idx="4">
                  <c:v>1607</c:v>
                </c:pt>
                <c:pt idx="5">
                  <c:v>8449</c:v>
                </c:pt>
                <c:pt idx="6">
                  <c:v>892</c:v>
                </c:pt>
                <c:pt idx="7">
                  <c:v>92050</c:v>
                </c:pt>
                <c:pt idx="8">
                  <c:v>102998</c:v>
                </c:pt>
                <c:pt idx="9">
                  <c:v>215701</c:v>
                </c:pt>
              </c:numCache>
            </c:numRef>
          </c:val>
          <c:extLst>
            <c:ext xmlns:c16="http://schemas.microsoft.com/office/drawing/2014/chart" uri="{C3380CC4-5D6E-409C-BE32-E72D297353CC}">
              <c16:uniqueId val="{00000000-A011-46AC-98E8-3A832E1133E1}"/>
            </c:ext>
          </c:extLst>
        </c:ser>
        <c:ser>
          <c:idx val="1"/>
          <c:order val="1"/>
          <c:tx>
            <c:strRef>
              <c:f>PARO_8!$H$2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1-A011-46AC-98E8-3A832E1133E1}"/>
            </c:ext>
          </c:extLst>
        </c:ser>
        <c:ser>
          <c:idx val="2"/>
          <c:order val="2"/>
          <c:tx>
            <c:strRef>
              <c:f>PARO_8!$I$2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2-A011-46AC-98E8-3A832E1133E1}"/>
            </c:ext>
          </c:extLst>
        </c:ser>
        <c:ser>
          <c:idx val="3"/>
          <c:order val="3"/>
          <c:tx>
            <c:strRef>
              <c:f>PARO_8!$J$2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3-A011-46AC-98E8-3A832E1133E1}"/>
            </c:ext>
          </c:extLst>
        </c:ser>
        <c:ser>
          <c:idx val="4"/>
          <c:order val="4"/>
          <c:tx>
            <c:strRef>
              <c:f>PARO_8!$K$2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4-A011-46AC-98E8-3A832E1133E1}"/>
            </c:ext>
          </c:extLst>
        </c:ser>
        <c:dLbls>
          <c:showLegendKey val="0"/>
          <c:showVal val="0"/>
          <c:showCatName val="0"/>
          <c:showSerName val="0"/>
          <c:showPercent val="0"/>
          <c:showBubbleSize val="0"/>
        </c:dLbls>
        <c:gapWidth val="150"/>
        <c:axId val="208289792"/>
        <c:axId val="208059712"/>
      </c:barChart>
      <c:catAx>
        <c:axId val="208289792"/>
        <c:scaling>
          <c:orientation val="minMax"/>
        </c:scaling>
        <c:delete val="0"/>
        <c:axPos val="b"/>
        <c:numFmt formatCode="General" sourceLinked="1"/>
        <c:majorTickMark val="out"/>
        <c:minorTickMark val="none"/>
        <c:tickLblPos val="nextTo"/>
        <c:crossAx val="208059712"/>
        <c:crosses val="autoZero"/>
        <c:auto val="1"/>
        <c:lblAlgn val="ctr"/>
        <c:lblOffset val="100"/>
        <c:noMultiLvlLbl val="0"/>
      </c:catAx>
      <c:valAx>
        <c:axId val="208059712"/>
        <c:scaling>
          <c:orientation val="minMax"/>
        </c:scaling>
        <c:delete val="0"/>
        <c:axPos val="l"/>
        <c:majorGridlines/>
        <c:numFmt formatCode="#,##0" sourceLinked="1"/>
        <c:majorTickMark val="out"/>
        <c:minorTickMark val="none"/>
        <c:tickLblPos val="nextTo"/>
        <c:crossAx val="20828979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PARO_8!$G$18:$G$22</c:f>
              <c:numCache>
                <c:formatCode>#,##0</c:formatCode>
                <c:ptCount val="5"/>
                <c:pt idx="0">
                  <c:v>95554</c:v>
                </c:pt>
                <c:pt idx="1">
                  <c:v>91894</c:v>
                </c:pt>
                <c:pt idx="2">
                  <c:v>93623</c:v>
                </c:pt>
                <c:pt idx="3">
                  <c:v>127504</c:v>
                </c:pt>
                <c:pt idx="4">
                  <c:v>90242</c:v>
                </c:pt>
              </c:numCache>
            </c:numRef>
          </c:val>
          <c:extLst>
            <c:ext xmlns:c16="http://schemas.microsoft.com/office/drawing/2014/chart" uri="{C3380CC4-5D6E-409C-BE32-E72D297353CC}">
              <c16:uniqueId val="{00000000-AC16-4B7D-A51F-B6C626C2F1C7}"/>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PARO_8!$H$18:$H$22</c:f>
              <c:numCache>
                <c:formatCode>#,##0</c:formatCode>
                <c:ptCount val="5"/>
                <c:pt idx="0">
                  <c:v>120147</c:v>
                </c:pt>
                <c:pt idx="1">
                  <c:v>117525</c:v>
                </c:pt>
                <c:pt idx="2">
                  <c:v>117541</c:v>
                </c:pt>
                <c:pt idx="3">
                  <c:v>151726</c:v>
                </c:pt>
                <c:pt idx="4">
                  <c:v>116914</c:v>
                </c:pt>
              </c:numCache>
            </c:numRef>
          </c:val>
          <c:extLst>
            <c:ext xmlns:c16="http://schemas.microsoft.com/office/drawing/2014/chart" uri="{C3380CC4-5D6E-409C-BE32-E72D297353CC}">
              <c16:uniqueId val="{00000001-AC16-4B7D-A51F-B6C626C2F1C7}"/>
            </c:ext>
          </c:extLst>
        </c:ser>
        <c:dLbls>
          <c:showLegendKey val="0"/>
          <c:showVal val="0"/>
          <c:showCatName val="0"/>
          <c:showSerName val="0"/>
          <c:showPercent val="0"/>
          <c:showBubbleSize val="0"/>
        </c:dLbls>
        <c:gapWidth val="100"/>
        <c:overlap val="-24"/>
        <c:axId val="209237504"/>
        <c:axId val="208692928"/>
      </c:barChart>
      <c:catAx>
        <c:axId val="20923750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692928"/>
        <c:crosses val="autoZero"/>
        <c:auto val="1"/>
        <c:lblAlgn val="ctr"/>
        <c:lblOffset val="100"/>
        <c:noMultiLvlLbl val="0"/>
      </c:catAx>
      <c:valAx>
        <c:axId val="208692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237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0C5-4877-87EA-EF72F8109DC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0C5-4877-87EA-EF72F8109DC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0C5-4877-87EA-EF72F8109DC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60C5-4877-87EA-EF72F8109DC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60C5-4877-87EA-EF72F8109DC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60C5-4877-87EA-EF72F8109DC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60C5-4877-87EA-EF72F8109DCF}"/>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60C5-4877-87EA-EF72F8109DCF}"/>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60C5-4877-87EA-EF72F8109DCF}"/>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60C5-4877-87EA-EF72F8109DCF}"/>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60C5-4877-87EA-EF72F8109DCF}"/>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60C5-4877-87EA-EF72F8109DCF}"/>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60C5-4877-87EA-EF72F8109DCF}"/>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60C5-4877-87EA-EF72F8109DCF}"/>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60C5-4877-87EA-EF72F8109DCF}"/>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60C5-4877-87EA-EF72F8109DCF}"/>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60C5-4877-87EA-EF72F8109DCF}"/>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60C5-4877-87EA-EF72F8109DCF}"/>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60C5-4877-87EA-EF72F8109DCF}"/>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60C5-4877-87EA-EF72F8109DCF}"/>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60C5-4877-87EA-EF72F8109DCF}"/>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60C5-4877-87EA-EF72F8109DCF}"/>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60C5-4877-87EA-EF72F8109DCF}"/>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60C5-4877-87EA-EF72F8109DCF}"/>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60C5-4877-87EA-EF72F8109DCF}"/>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60C5-4877-87EA-EF72F8109DCF}"/>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60C5-4877-87EA-EF72F8109DCF}"/>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60C5-4877-87EA-EF72F8109DCF}"/>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60C5-4877-87EA-EF72F8109DCF}"/>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60C5-4877-87EA-EF72F8109DCF}"/>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60C5-4877-87EA-EF72F8109DC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60C5-4877-87EA-EF72F8109DCF}"/>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C5-4877-87EA-EF72F8109DCF}"/>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C5-4877-87EA-EF72F8109DC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60C5-4877-87EA-EF72F8109DC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60C5-4877-87EA-EF72F8109DC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60C5-4877-87EA-EF72F8109DCF}"/>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C5-4877-87EA-EF72F8109DCF}"/>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C5-4877-87EA-EF72F8109DCF}"/>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C5-4877-87EA-EF72F8109DCF}"/>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0C5-4877-87EA-EF72F8109DCF}"/>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0C5-4877-87EA-EF72F8109DCF}"/>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60C5-4877-87EA-EF72F8109DCF}"/>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60C5-4877-87EA-EF72F8109DCF}"/>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60C5-4877-87EA-EF72F8109DCF}"/>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0C5-4877-87EA-EF72F8109DCF}"/>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0C5-4877-87EA-EF72F8109DCF}"/>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60C5-4877-87EA-EF72F8109DCF}"/>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60C5-4877-87EA-EF72F8109DCF}"/>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60C5-4877-87EA-EF72F8109DCF}"/>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60C5-4877-87EA-EF72F8109DCF}"/>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60C5-4877-87EA-EF72F8109DCF}"/>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0C5-4877-87EA-EF72F8109DCF}"/>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60C5-4877-87EA-EF72F8109DCF}"/>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0C5-4877-87EA-EF72F8109DCF}"/>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0C5-4877-87EA-EF72F8109DCF}"/>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0C5-4877-87EA-EF72F8109DCF}"/>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0C5-4877-87EA-EF72F8109DCF}"/>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0C5-4877-87EA-EF72F8109DCF}"/>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0C5-4877-87EA-EF72F8109DCF}"/>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0C5-4877-87EA-EF72F8109DCF}"/>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0C5-4877-87EA-EF72F8109DCF}"/>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60C5-4877-87EA-EF72F8109DCF}"/>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F6F5-4A18-87CD-10886B89FCB1}"/>
            </c:ext>
          </c:extLst>
        </c:ser>
        <c:dLbls>
          <c:showLegendKey val="0"/>
          <c:showVal val="0"/>
          <c:showCatName val="0"/>
          <c:showSerName val="0"/>
          <c:showPercent val="0"/>
          <c:showBubbleSize val="0"/>
        </c:dLbls>
        <c:smooth val="0"/>
        <c:axId val="210128896"/>
        <c:axId val="208696384"/>
      </c:lineChart>
      <c:dateAx>
        <c:axId val="210128896"/>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696384"/>
        <c:crosses val="autoZero"/>
        <c:auto val="1"/>
        <c:lblOffset val="100"/>
        <c:baseTimeUnit val="months"/>
      </c:dateAx>
      <c:valAx>
        <c:axId val="20869638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128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A7C4-404F-9928-8E5FC094E20A}"/>
            </c:ext>
          </c:extLst>
        </c:ser>
        <c:dLbls>
          <c:showLegendKey val="0"/>
          <c:showVal val="0"/>
          <c:showCatName val="0"/>
          <c:showSerName val="0"/>
          <c:showPercent val="0"/>
          <c:showBubbleSize val="0"/>
        </c:dLbls>
        <c:smooth val="0"/>
        <c:axId val="210129408"/>
        <c:axId val="208698112"/>
      </c:lineChart>
      <c:dateAx>
        <c:axId val="21012940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08698112"/>
        <c:crosses val="autoZero"/>
        <c:auto val="1"/>
        <c:lblOffset val="100"/>
        <c:baseTimeUnit val="months"/>
      </c:dateAx>
      <c:valAx>
        <c:axId val="20869811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1294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1EA6-4D72-9063-675F12E80FA2}"/>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1EA6-4D72-9063-675F12E80FA2}"/>
            </c:ext>
          </c:extLst>
        </c:ser>
        <c:dLbls>
          <c:showLegendKey val="0"/>
          <c:showVal val="0"/>
          <c:showCatName val="0"/>
          <c:showSerName val="0"/>
          <c:showPercent val="0"/>
          <c:showBubbleSize val="0"/>
        </c:dLbls>
        <c:gapWidth val="150"/>
        <c:axId val="210130432"/>
        <c:axId val="210577088"/>
      </c:barChart>
      <c:catAx>
        <c:axId val="210130432"/>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0577088"/>
        <c:crosses val="autoZero"/>
        <c:auto val="1"/>
        <c:lblAlgn val="ctr"/>
        <c:lblOffset val="100"/>
        <c:noMultiLvlLbl val="0"/>
      </c:catAx>
      <c:valAx>
        <c:axId val="210577088"/>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0130432"/>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CONTRATOS_1!$B$3:$B$14</c:f>
              <c:numCache>
                <c:formatCode>#,##0</c:formatCode>
                <c:ptCount val="12"/>
                <c:pt idx="0">
                  <c:v>11835</c:v>
                </c:pt>
                <c:pt idx="1">
                  <c:v>11776</c:v>
                </c:pt>
                <c:pt idx="2">
                  <c:v>17289</c:v>
                </c:pt>
              </c:numCache>
            </c:numRef>
          </c:val>
          <c:extLst>
            <c:ext xmlns:c16="http://schemas.microsoft.com/office/drawing/2014/chart" uri="{C3380CC4-5D6E-409C-BE32-E72D297353CC}">
              <c16:uniqueId val="{00000000-22E6-4B5E-8858-D1CFC2D7CC4F}"/>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CONTRATOS_1!$C$3:$C$14</c:f>
              <c:numCache>
                <c:formatCode>#,##0</c:formatCode>
                <c:ptCount val="12"/>
                <c:pt idx="0">
                  <c:v>11881</c:v>
                </c:pt>
                <c:pt idx="1">
                  <c:v>11552</c:v>
                </c:pt>
                <c:pt idx="2">
                  <c:v>16580</c:v>
                </c:pt>
              </c:numCache>
            </c:numRef>
          </c:val>
          <c:extLst>
            <c:ext xmlns:c16="http://schemas.microsoft.com/office/drawing/2014/chart" uri="{C3380CC4-5D6E-409C-BE32-E72D297353CC}">
              <c16:uniqueId val="{00000001-22E6-4B5E-8858-D1CFC2D7CC4F}"/>
            </c:ext>
          </c:extLst>
        </c:ser>
        <c:dLbls>
          <c:showLegendKey val="0"/>
          <c:showVal val="0"/>
          <c:showCatName val="0"/>
          <c:showSerName val="0"/>
          <c:showPercent val="0"/>
          <c:showBubbleSize val="0"/>
        </c:dLbls>
        <c:gapWidth val="80"/>
        <c:overlap val="25"/>
        <c:axId val="209918464"/>
        <c:axId val="210578816"/>
      </c:barChart>
      <c:dateAx>
        <c:axId val="20991846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0578816"/>
        <c:crosses val="autoZero"/>
        <c:auto val="1"/>
        <c:lblOffset val="100"/>
        <c:baseTimeUnit val="months"/>
      </c:dateAx>
      <c:valAx>
        <c:axId val="21057881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0991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0B6E-4D77-BC6E-49463A322A56}"/>
            </c:ext>
          </c:extLst>
        </c:ser>
        <c:ser>
          <c:idx val="1"/>
          <c:order val="1"/>
          <c:tx>
            <c:strRef>
              <c:f>TURISMO_2!$J$3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0B6E-4D77-BC6E-49463A322A56}"/>
            </c:ext>
          </c:extLst>
        </c:ser>
        <c:ser>
          <c:idx val="2"/>
          <c:order val="2"/>
          <c:tx>
            <c:strRef>
              <c:f>TURISMO_2!$K$3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2-0B6E-4D77-BC6E-49463A322A56}"/>
            </c:ext>
          </c:extLst>
        </c:ser>
        <c:ser>
          <c:idx val="3"/>
          <c:order val="3"/>
          <c:tx>
            <c:strRef>
              <c:f>TURISMO_2!$L$3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1876995</c:v>
                </c:pt>
                <c:pt idx="1">
                  <c:v>2070779</c:v>
                </c:pt>
              </c:numCache>
            </c:numRef>
          </c:val>
          <c:extLst>
            <c:ext xmlns:c16="http://schemas.microsoft.com/office/drawing/2014/chart" uri="{C3380CC4-5D6E-409C-BE32-E72D297353CC}">
              <c16:uniqueId val="{00000003-0B6E-4D77-BC6E-49463A322A56}"/>
            </c:ext>
          </c:extLst>
        </c:ser>
        <c:dLbls>
          <c:showLegendKey val="0"/>
          <c:showVal val="0"/>
          <c:showCatName val="0"/>
          <c:showSerName val="0"/>
          <c:showPercent val="0"/>
          <c:showBubbleSize val="0"/>
        </c:dLbls>
        <c:gapWidth val="150"/>
        <c:axId val="201612800"/>
        <c:axId val="201304320"/>
      </c:barChart>
      <c:catAx>
        <c:axId val="201612800"/>
        <c:scaling>
          <c:orientation val="minMax"/>
        </c:scaling>
        <c:delete val="0"/>
        <c:axPos val="b"/>
        <c:numFmt formatCode="General" sourceLinked="1"/>
        <c:majorTickMark val="out"/>
        <c:minorTickMark val="none"/>
        <c:tickLblPos val="nextTo"/>
        <c:crossAx val="201304320"/>
        <c:crosses val="autoZero"/>
        <c:auto val="1"/>
        <c:lblAlgn val="ctr"/>
        <c:lblOffset val="100"/>
        <c:noMultiLvlLbl val="0"/>
      </c:catAx>
      <c:valAx>
        <c:axId val="201304320"/>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1612800"/>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CONTRATOS_1!$D$3:$D$14</c:f>
              <c:numCache>
                <c:formatCode>#,##0</c:formatCode>
                <c:ptCount val="12"/>
                <c:pt idx="0">
                  <c:v>4525</c:v>
                </c:pt>
                <c:pt idx="1">
                  <c:v>6702</c:v>
                </c:pt>
                <c:pt idx="2">
                  <c:v>11817</c:v>
                </c:pt>
              </c:numCache>
            </c:numRef>
          </c:val>
          <c:extLst>
            <c:ext xmlns:c16="http://schemas.microsoft.com/office/drawing/2014/chart" uri="{C3380CC4-5D6E-409C-BE32-E72D297353CC}">
              <c16:uniqueId val="{00000000-8CFB-42C0-A943-DCB5D2613AB4}"/>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CONTRATOS_1!$E$3:$E$14</c:f>
              <c:numCache>
                <c:formatCode>#,##0</c:formatCode>
                <c:ptCount val="12"/>
                <c:pt idx="0">
                  <c:v>19191</c:v>
                </c:pt>
                <c:pt idx="1">
                  <c:v>16626</c:v>
                </c:pt>
                <c:pt idx="2">
                  <c:v>22052</c:v>
                </c:pt>
              </c:numCache>
            </c:numRef>
          </c:val>
          <c:extLst>
            <c:ext xmlns:c16="http://schemas.microsoft.com/office/drawing/2014/chart" uri="{C3380CC4-5D6E-409C-BE32-E72D297353CC}">
              <c16:uniqueId val="{00000001-8CFB-42C0-A943-DCB5D2613AB4}"/>
            </c:ext>
          </c:extLst>
        </c:ser>
        <c:dLbls>
          <c:showLegendKey val="0"/>
          <c:showVal val="0"/>
          <c:showCatName val="0"/>
          <c:showSerName val="0"/>
          <c:showPercent val="0"/>
          <c:showBubbleSize val="0"/>
        </c:dLbls>
        <c:gapWidth val="100"/>
        <c:overlap val="-24"/>
        <c:axId val="209850368"/>
        <c:axId val="210580544"/>
      </c:barChart>
      <c:dateAx>
        <c:axId val="20985036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580544"/>
        <c:crosses val="autoZero"/>
        <c:auto val="1"/>
        <c:lblOffset val="100"/>
        <c:baseTimeUnit val="months"/>
      </c:dateAx>
      <c:valAx>
        <c:axId val="2105805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85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xVal>
          <c:yVal>
            <c:numRef>
              <c:f>CONTRATOS_1!$F$3:$F$14</c:f>
              <c:numCache>
                <c:formatCode>#,##0</c:formatCode>
                <c:ptCount val="12"/>
                <c:pt idx="0">
                  <c:v>23716</c:v>
                </c:pt>
                <c:pt idx="1">
                  <c:v>23328</c:v>
                </c:pt>
                <c:pt idx="2">
                  <c:v>33869</c:v>
                </c:pt>
              </c:numCache>
            </c:numRef>
          </c:yVal>
          <c:smooth val="0"/>
          <c:extLst>
            <c:ext xmlns:c16="http://schemas.microsoft.com/office/drawing/2014/chart" uri="{C3380CC4-5D6E-409C-BE32-E72D297353CC}">
              <c16:uniqueId val="{00000000-408A-4FF2-83A5-5AEFA5B0369C}"/>
            </c:ext>
          </c:extLst>
        </c:ser>
        <c:dLbls>
          <c:showLegendKey val="0"/>
          <c:showVal val="0"/>
          <c:showCatName val="0"/>
          <c:showSerName val="0"/>
          <c:showPercent val="0"/>
          <c:showBubbleSize val="0"/>
        </c:dLbls>
        <c:axId val="210582848"/>
        <c:axId val="211353600"/>
      </c:scatterChart>
      <c:valAx>
        <c:axId val="21058284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1353600"/>
        <c:crosses val="autoZero"/>
        <c:crossBetween val="midCat"/>
      </c:valAx>
      <c:valAx>
        <c:axId val="211353600"/>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058284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2019</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1ECC-4A82-81E2-2FE84DA54BE1}"/>
            </c:ext>
          </c:extLst>
        </c:ser>
        <c:ser>
          <c:idx val="1"/>
          <c:order val="1"/>
          <c:tx>
            <c:v>2020</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1ECC-4A82-81E2-2FE84DA54BE1}"/>
            </c:ext>
          </c:extLst>
        </c:ser>
        <c:ser>
          <c:idx val="2"/>
          <c:order val="2"/>
          <c:tx>
            <c:v>2021</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2-1ECC-4A82-81E2-2FE84DA54BE1}"/>
            </c:ext>
          </c:extLst>
        </c:ser>
        <c:ser>
          <c:idx val="3"/>
          <c:order val="3"/>
          <c:tx>
            <c:v>2022</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23716</c:v>
                </c:pt>
                <c:pt idx="1">
                  <c:v>23328</c:v>
                </c:pt>
                <c:pt idx="2">
                  <c:v>33869</c:v>
                </c:pt>
              </c:numCache>
            </c:numRef>
          </c:val>
          <c:smooth val="0"/>
          <c:extLst>
            <c:ext xmlns:c16="http://schemas.microsoft.com/office/drawing/2014/chart" uri="{C3380CC4-5D6E-409C-BE32-E72D297353CC}">
              <c16:uniqueId val="{00000003-1ECC-4A82-81E2-2FE84DA54BE1}"/>
            </c:ext>
          </c:extLst>
        </c:ser>
        <c:dLbls>
          <c:showLegendKey val="0"/>
          <c:showVal val="0"/>
          <c:showCatName val="0"/>
          <c:showSerName val="0"/>
          <c:showPercent val="0"/>
          <c:showBubbleSize val="0"/>
        </c:dLbls>
        <c:smooth val="0"/>
        <c:axId val="209850880"/>
        <c:axId val="211355328"/>
      </c:lineChart>
      <c:catAx>
        <c:axId val="2098508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355328"/>
        <c:crosses val="autoZero"/>
        <c:auto val="1"/>
        <c:lblAlgn val="ctr"/>
        <c:lblOffset val="100"/>
        <c:noMultiLvlLbl val="1"/>
      </c:catAx>
      <c:valAx>
        <c:axId val="21135532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850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a:t>
            </a:r>
            <a:r>
              <a:rPr lang="en-US">
                <a:solidFill>
                  <a:schemeClr val="accent5">
                    <a:lumMod val="50000"/>
                  </a:schemeClr>
                </a:solidFill>
              </a:rPr>
              <a:t>2022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32B-4A4E-98C5-916DF3AF4C1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32B-4A4E-98C5-916DF3AF4C1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32B-4A4E-98C5-916DF3AF4C1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32B-4A4E-98C5-916DF3AF4C1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332B-4A4E-98C5-916DF3AF4C1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332B-4A4E-98C5-916DF3AF4C17}"/>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2B-4A4E-98C5-916DF3AF4C17}"/>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32B-4A4E-98C5-916DF3AF4C17}"/>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B-4A4E-98C5-916DF3AF4C17}"/>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32B-4A4E-98C5-916DF3AF4C17}"/>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32B-4A4E-98C5-916DF3AF4C17}"/>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32B-4A4E-98C5-916DF3AF4C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670</c:v>
                </c:pt>
                <c:pt idx="1">
                  <c:v>1016</c:v>
                </c:pt>
                <c:pt idx="2">
                  <c:v>1812</c:v>
                </c:pt>
                <c:pt idx="3">
                  <c:v>4243</c:v>
                </c:pt>
                <c:pt idx="4">
                  <c:v>10164</c:v>
                </c:pt>
                <c:pt idx="5">
                  <c:v>15964</c:v>
                </c:pt>
              </c:numCache>
            </c:numRef>
          </c:val>
          <c:extLst>
            <c:ext xmlns:c16="http://schemas.microsoft.com/office/drawing/2014/chart" uri="{C3380CC4-5D6E-409C-BE32-E72D297353CC}">
              <c16:uniqueId val="{0000000C-332B-4A4E-98C5-916DF3AF4C1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MARZO 2022</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Marzo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801-4083-BC74-63A2C15157C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801-4083-BC74-63A2C15157C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801-4083-BC74-63A2C15157C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801-4083-BC74-63A2C15157C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801-4083-BC74-63A2C15157C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801-4083-BC74-63A2C15157C8}"/>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1-4083-BC74-63A2C15157C8}"/>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801-4083-BC74-63A2C15157C8}"/>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801-4083-BC74-63A2C15157C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958</c:v>
                </c:pt>
                <c:pt idx="1">
                  <c:v>9301</c:v>
                </c:pt>
                <c:pt idx="2">
                  <c:v>19261</c:v>
                </c:pt>
                <c:pt idx="3">
                  <c:v>3156</c:v>
                </c:pt>
                <c:pt idx="4">
                  <c:v>1165</c:v>
                </c:pt>
                <c:pt idx="5" formatCode="General">
                  <c:v>28</c:v>
                </c:pt>
              </c:numCache>
            </c:numRef>
          </c:val>
          <c:extLst>
            <c:ext xmlns:c16="http://schemas.microsoft.com/office/drawing/2014/chart" uri="{C3380CC4-5D6E-409C-BE32-E72D297353CC}">
              <c16:uniqueId val="{0000000C-F801-4083-BC74-63A2C15157C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marzo 2022</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Marzo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1C7-4A87-9AED-9718CFF029F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1C7-4A87-9AED-9718CFF029F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1C7-4A87-9AED-9718CFF029F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1C7-4A87-9AED-9718CFF029F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1C7-4A87-9AED-9718CFF029F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1C7-4A87-9AED-9718CFF029F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1C7-4A87-9AED-9718CFF029F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1C7-4A87-9AED-9718CFF029F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1C7-4A87-9AED-9718CFF029F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1C7-4A87-9AED-9718CFF029FA}"/>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C7-4A87-9AED-9718CFF029FA}"/>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C7-4A87-9AED-9718CFF029FA}"/>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C7-4A87-9AED-9718CFF029FA}"/>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C7-4A87-9AED-9718CFF029FA}"/>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C7-4A87-9AED-9718CFF029FA}"/>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C7-4A87-9AED-9718CFF029FA}"/>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C7-4A87-9AED-9718CFF029FA}"/>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1C7-4A87-9AED-9718CFF029FA}"/>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C7-4A87-9AED-9718CFF029FA}"/>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C7-4A87-9AED-9718CFF029FA}"/>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113</c:v>
                </c:pt>
                <c:pt idx="2">
                  <c:v>4132</c:v>
                </c:pt>
                <c:pt idx="3">
                  <c:v>2910</c:v>
                </c:pt>
                <c:pt idx="4">
                  <c:v>2481</c:v>
                </c:pt>
                <c:pt idx="5">
                  <c:v>11003</c:v>
                </c:pt>
                <c:pt idx="6">
                  <c:v>132</c:v>
                </c:pt>
                <c:pt idx="7">
                  <c:v>2254</c:v>
                </c:pt>
                <c:pt idx="8">
                  <c:v>1516</c:v>
                </c:pt>
                <c:pt idx="9">
                  <c:v>9326</c:v>
                </c:pt>
              </c:numCache>
            </c:numRef>
          </c:val>
          <c:extLst>
            <c:ext xmlns:c16="http://schemas.microsoft.com/office/drawing/2014/chart" uri="{C3380CC4-5D6E-409C-BE32-E72D297353CC}">
              <c16:uniqueId val="{00000014-C1C7-4A87-9AED-9718CFF029FA}"/>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2022M03</c:v>
                </c:pt>
                <c:pt idx="1">
                  <c:v>    2022M02</c:v>
                </c:pt>
                <c:pt idx="2">
                  <c:v>    2022M01</c:v>
                </c:pt>
                <c:pt idx="3">
                  <c:v>    2021M12</c:v>
                </c:pt>
                <c:pt idx="4">
                  <c:v>    2021M11</c:v>
                </c:pt>
                <c:pt idx="5">
                  <c:v>    2021M10</c:v>
                </c:pt>
                <c:pt idx="6">
                  <c:v>    2021M09</c:v>
                </c:pt>
                <c:pt idx="7">
                  <c:v>    2021M08</c:v>
                </c:pt>
                <c:pt idx="8">
                  <c:v>    2021M07</c:v>
                </c:pt>
                <c:pt idx="9">
                  <c:v>    2021M06</c:v>
                </c:pt>
                <c:pt idx="10">
                  <c:v>    2021M05</c:v>
                </c:pt>
                <c:pt idx="11">
                  <c:v>    2021M04</c:v>
                </c:pt>
                <c:pt idx="12">
                  <c:v>    2021M03</c:v>
                </c:pt>
              </c:strCache>
            </c:strRef>
          </c:cat>
          <c:val>
            <c:numRef>
              <c:f>IPC_2!$B$5:$B$17</c:f>
              <c:numCache>
                <c:formatCode>#,##0.000</c:formatCode>
                <c:ptCount val="13"/>
                <c:pt idx="0">
                  <c:v>106.33199999999999</c:v>
                </c:pt>
                <c:pt idx="1">
                  <c:v>104.00700000000001</c:v>
                </c:pt>
                <c:pt idx="2">
                  <c:v>103.2</c:v>
                </c:pt>
                <c:pt idx="3">
                  <c:v>111.255</c:v>
                </c:pt>
                <c:pt idx="4">
                  <c:v>110.155</c:v>
                </c:pt>
                <c:pt idx="5">
                  <c:v>109.589</c:v>
                </c:pt>
                <c:pt idx="6">
                  <c:v>107.68600000000001</c:v>
                </c:pt>
                <c:pt idx="7">
                  <c:v>106.89400000000001</c:v>
                </c:pt>
                <c:pt idx="8">
                  <c:v>106.319</c:v>
                </c:pt>
                <c:pt idx="9">
                  <c:v>106.869</c:v>
                </c:pt>
                <c:pt idx="10">
                  <c:v>106.639</c:v>
                </c:pt>
                <c:pt idx="11">
                  <c:v>106.086</c:v>
                </c:pt>
                <c:pt idx="12">
                  <c:v>105.20399999999999</c:v>
                </c:pt>
              </c:numCache>
            </c:numRef>
          </c:val>
          <c:extLst>
            <c:ext xmlns:c16="http://schemas.microsoft.com/office/drawing/2014/chart" uri="{C3380CC4-5D6E-409C-BE32-E72D297353CC}">
              <c16:uniqueId val="{00000000-CE49-4BE7-9AD0-A69BEBDD74F7}"/>
            </c:ext>
          </c:extLst>
        </c:ser>
        <c:dLbls>
          <c:showLegendKey val="0"/>
          <c:showVal val="0"/>
          <c:showCatName val="0"/>
          <c:showSerName val="0"/>
          <c:showPercent val="0"/>
          <c:showBubbleSize val="0"/>
        </c:dLbls>
        <c:gapWidth val="182"/>
        <c:axId val="211807744"/>
        <c:axId val="211281024"/>
      </c:barChart>
      <c:catAx>
        <c:axId val="211807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281024"/>
        <c:crosses val="autoZero"/>
        <c:auto val="1"/>
        <c:lblAlgn val="ctr"/>
        <c:lblOffset val="100"/>
        <c:noMultiLvlLbl val="0"/>
      </c:catAx>
      <c:valAx>
        <c:axId val="211281024"/>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8077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A1-493A-9BC7-914D13C5390C}"/>
                </c:ext>
              </c:extLst>
            </c:dLbl>
            <c:dLbl>
              <c:idx val="1"/>
              <c:delete val="1"/>
              <c:extLst>
                <c:ext xmlns:c15="http://schemas.microsoft.com/office/drawing/2012/chart" uri="{CE6537A1-D6FC-4f65-9D91-7224C49458BB}"/>
                <c:ext xmlns:c16="http://schemas.microsoft.com/office/drawing/2014/chart" uri="{C3380CC4-5D6E-409C-BE32-E72D297353CC}">
                  <c16:uniqueId val="{00000001-21A1-493A-9BC7-914D13C5390C}"/>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A1-493A-9BC7-914D13C5390C}"/>
                </c:ext>
              </c:extLst>
            </c:dLbl>
            <c:dLbl>
              <c:idx val="3"/>
              <c:delete val="1"/>
              <c:extLst>
                <c:ext xmlns:c15="http://schemas.microsoft.com/office/drawing/2012/chart" uri="{CE6537A1-D6FC-4f65-9D91-7224C49458BB}"/>
                <c:ext xmlns:c16="http://schemas.microsoft.com/office/drawing/2014/chart" uri="{C3380CC4-5D6E-409C-BE32-E72D297353CC}">
                  <c16:uniqueId val="{00000003-21A1-493A-9BC7-914D13C5390C}"/>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21A1-493A-9BC7-914D13C5390C}"/>
                </c:ext>
              </c:extLst>
            </c:dLbl>
            <c:dLbl>
              <c:idx val="5"/>
              <c:delete val="1"/>
              <c:extLst>
                <c:ext xmlns:c15="http://schemas.microsoft.com/office/drawing/2012/chart" uri="{CE6537A1-D6FC-4f65-9D91-7224C49458BB}"/>
                <c:ext xmlns:c16="http://schemas.microsoft.com/office/drawing/2014/chart" uri="{C3380CC4-5D6E-409C-BE32-E72D297353CC}">
                  <c16:uniqueId val="{00000005-21A1-493A-9BC7-914D13C5390C}"/>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A1-493A-9BC7-914D13C5390C}"/>
                </c:ext>
              </c:extLst>
            </c:dLbl>
            <c:dLbl>
              <c:idx val="7"/>
              <c:delete val="1"/>
              <c:extLst>
                <c:ext xmlns:c15="http://schemas.microsoft.com/office/drawing/2012/chart" uri="{CE6537A1-D6FC-4f65-9D91-7224C49458BB}"/>
                <c:ext xmlns:c16="http://schemas.microsoft.com/office/drawing/2014/chart" uri="{C3380CC4-5D6E-409C-BE32-E72D297353CC}">
                  <c16:uniqueId val="{00000007-21A1-493A-9BC7-914D13C5390C}"/>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A1-493A-9BC7-914D13C5390C}"/>
                </c:ext>
              </c:extLst>
            </c:dLbl>
            <c:dLbl>
              <c:idx val="9"/>
              <c:delete val="1"/>
              <c:extLst>
                <c:ext xmlns:c15="http://schemas.microsoft.com/office/drawing/2012/chart" uri="{CE6537A1-D6FC-4f65-9D91-7224C49458BB}"/>
                <c:ext xmlns:c16="http://schemas.microsoft.com/office/drawing/2014/chart" uri="{C3380CC4-5D6E-409C-BE32-E72D297353CC}">
                  <c16:uniqueId val="{00000009-21A1-493A-9BC7-914D13C5390C}"/>
                </c:ext>
              </c:extLst>
            </c:dLbl>
            <c:dLbl>
              <c:idx val="10"/>
              <c:layout>
                <c:manualLayout>
                  <c:x val="-5.1492408557626108E-2"/>
                  <c:y val="-4.055792866375545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A1-493A-9BC7-914D13C5390C}"/>
                </c:ext>
              </c:extLst>
            </c:dLbl>
            <c:dLbl>
              <c:idx val="11"/>
              <c:delete val="1"/>
              <c:extLst>
                <c:ext xmlns:c15="http://schemas.microsoft.com/office/drawing/2012/chart" uri="{CE6537A1-D6FC-4f65-9D91-7224C49458BB}"/>
                <c:ext xmlns:c16="http://schemas.microsoft.com/office/drawing/2014/chart" uri="{C3380CC4-5D6E-409C-BE32-E72D297353CC}">
                  <c16:uniqueId val="{0000000B-21A1-493A-9BC7-914D13C539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21A1-493A-9BC7-914D13C5390C}"/>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A1-493A-9BC7-914D13C5390C}"/>
                </c:ext>
              </c:extLst>
            </c:dLbl>
            <c:dLbl>
              <c:idx val="1"/>
              <c:delete val="1"/>
              <c:extLst>
                <c:ext xmlns:c15="http://schemas.microsoft.com/office/drawing/2012/chart" uri="{CE6537A1-D6FC-4f65-9D91-7224C49458BB}"/>
                <c:ext xmlns:c16="http://schemas.microsoft.com/office/drawing/2014/chart" uri="{C3380CC4-5D6E-409C-BE32-E72D297353CC}">
                  <c16:uniqueId val="{0000000E-21A1-493A-9BC7-914D13C5390C}"/>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A1-493A-9BC7-914D13C5390C}"/>
                </c:ext>
              </c:extLst>
            </c:dLbl>
            <c:dLbl>
              <c:idx val="3"/>
              <c:delete val="1"/>
              <c:extLst>
                <c:ext xmlns:c15="http://schemas.microsoft.com/office/drawing/2012/chart" uri="{CE6537A1-D6FC-4f65-9D91-7224C49458BB}"/>
                <c:ext xmlns:c16="http://schemas.microsoft.com/office/drawing/2014/chart" uri="{C3380CC4-5D6E-409C-BE32-E72D297353CC}">
                  <c16:uniqueId val="{00000010-21A1-493A-9BC7-914D13C5390C}"/>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A1-493A-9BC7-914D13C5390C}"/>
                </c:ext>
              </c:extLst>
            </c:dLbl>
            <c:dLbl>
              <c:idx val="5"/>
              <c:delete val="1"/>
              <c:extLst>
                <c:ext xmlns:c15="http://schemas.microsoft.com/office/drawing/2012/chart" uri="{CE6537A1-D6FC-4f65-9D91-7224C49458BB}"/>
                <c:ext xmlns:c16="http://schemas.microsoft.com/office/drawing/2014/chart" uri="{C3380CC4-5D6E-409C-BE32-E72D297353CC}">
                  <c16:uniqueId val="{00000012-21A1-493A-9BC7-914D13C5390C}"/>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A1-493A-9BC7-914D13C5390C}"/>
                </c:ext>
              </c:extLst>
            </c:dLbl>
            <c:dLbl>
              <c:idx val="7"/>
              <c:delete val="1"/>
              <c:extLst>
                <c:ext xmlns:c15="http://schemas.microsoft.com/office/drawing/2012/chart" uri="{CE6537A1-D6FC-4f65-9D91-7224C49458BB}"/>
                <c:ext xmlns:c16="http://schemas.microsoft.com/office/drawing/2014/chart" uri="{C3380CC4-5D6E-409C-BE32-E72D297353CC}">
                  <c16:uniqueId val="{00000014-21A1-493A-9BC7-914D13C5390C}"/>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A1-493A-9BC7-914D13C5390C}"/>
                </c:ext>
              </c:extLst>
            </c:dLbl>
            <c:dLbl>
              <c:idx val="9"/>
              <c:delete val="1"/>
              <c:extLst>
                <c:ext xmlns:c15="http://schemas.microsoft.com/office/drawing/2012/chart" uri="{CE6537A1-D6FC-4f65-9D91-7224C49458BB}"/>
                <c:ext xmlns:c16="http://schemas.microsoft.com/office/drawing/2014/chart" uri="{C3380CC4-5D6E-409C-BE32-E72D297353CC}">
                  <c16:uniqueId val="{00000016-21A1-493A-9BC7-914D13C5390C}"/>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1A1-493A-9BC7-914D13C5390C}"/>
                </c:ext>
              </c:extLst>
            </c:dLbl>
            <c:dLbl>
              <c:idx val="11"/>
              <c:delete val="1"/>
              <c:extLst>
                <c:ext xmlns:c15="http://schemas.microsoft.com/office/drawing/2012/chart" uri="{CE6537A1-D6FC-4f65-9D91-7224C49458BB}"/>
                <c:ext xmlns:c16="http://schemas.microsoft.com/office/drawing/2014/chart" uri="{C3380CC4-5D6E-409C-BE32-E72D297353CC}">
                  <c16:uniqueId val="{00000018-21A1-493A-9BC7-914D13C539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21A1-493A-9BC7-914D13C5390C}"/>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1A1-493A-9BC7-914D13C5390C}"/>
                </c:ext>
              </c:extLst>
            </c:dLbl>
            <c:dLbl>
              <c:idx val="1"/>
              <c:delete val="1"/>
              <c:extLst>
                <c:ext xmlns:c15="http://schemas.microsoft.com/office/drawing/2012/chart" uri="{CE6537A1-D6FC-4f65-9D91-7224C49458BB}"/>
                <c:ext xmlns:c16="http://schemas.microsoft.com/office/drawing/2014/chart" uri="{C3380CC4-5D6E-409C-BE32-E72D297353CC}">
                  <c16:uniqueId val="{0000001B-21A1-493A-9BC7-914D13C5390C}"/>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1A1-493A-9BC7-914D13C5390C}"/>
                </c:ext>
              </c:extLst>
            </c:dLbl>
            <c:dLbl>
              <c:idx val="3"/>
              <c:delete val="1"/>
              <c:extLst>
                <c:ext xmlns:c15="http://schemas.microsoft.com/office/drawing/2012/chart" uri="{CE6537A1-D6FC-4f65-9D91-7224C49458BB}"/>
                <c:ext xmlns:c16="http://schemas.microsoft.com/office/drawing/2014/chart" uri="{C3380CC4-5D6E-409C-BE32-E72D297353CC}">
                  <c16:uniqueId val="{0000001D-21A1-493A-9BC7-914D13C5390C}"/>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1A1-493A-9BC7-914D13C5390C}"/>
                </c:ext>
              </c:extLst>
            </c:dLbl>
            <c:dLbl>
              <c:idx val="5"/>
              <c:delete val="1"/>
              <c:extLst>
                <c:ext xmlns:c15="http://schemas.microsoft.com/office/drawing/2012/chart" uri="{CE6537A1-D6FC-4f65-9D91-7224C49458BB}"/>
                <c:ext xmlns:c16="http://schemas.microsoft.com/office/drawing/2014/chart" uri="{C3380CC4-5D6E-409C-BE32-E72D297353CC}">
                  <c16:uniqueId val="{0000001F-21A1-493A-9BC7-914D13C5390C}"/>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1A1-493A-9BC7-914D13C5390C}"/>
                </c:ext>
              </c:extLst>
            </c:dLbl>
            <c:dLbl>
              <c:idx val="7"/>
              <c:delete val="1"/>
              <c:extLst>
                <c:ext xmlns:c15="http://schemas.microsoft.com/office/drawing/2012/chart" uri="{CE6537A1-D6FC-4f65-9D91-7224C49458BB}"/>
                <c:ext xmlns:c16="http://schemas.microsoft.com/office/drawing/2014/chart" uri="{C3380CC4-5D6E-409C-BE32-E72D297353CC}">
                  <c16:uniqueId val="{00000021-21A1-493A-9BC7-914D13C5390C}"/>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1A1-493A-9BC7-914D13C5390C}"/>
                </c:ext>
              </c:extLst>
            </c:dLbl>
            <c:dLbl>
              <c:idx val="9"/>
              <c:delete val="1"/>
              <c:extLst>
                <c:ext xmlns:c15="http://schemas.microsoft.com/office/drawing/2012/chart" uri="{CE6537A1-D6FC-4f65-9D91-7224C49458BB}"/>
                <c:ext xmlns:c16="http://schemas.microsoft.com/office/drawing/2014/chart" uri="{C3380CC4-5D6E-409C-BE32-E72D297353CC}">
                  <c16:uniqueId val="{00000023-21A1-493A-9BC7-914D13C5390C}"/>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1A1-493A-9BC7-914D13C5390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pt idx="10">
                  <c:v>1181573108.5799999</c:v>
                </c:pt>
              </c:numCache>
            </c:numRef>
          </c:val>
          <c:smooth val="0"/>
          <c:extLst>
            <c:ext xmlns:c16="http://schemas.microsoft.com/office/drawing/2014/chart" uri="{C3380CC4-5D6E-409C-BE32-E72D297353CC}">
              <c16:uniqueId val="{00000025-21A1-493A-9BC7-914D13C5390C}"/>
            </c:ext>
          </c:extLst>
        </c:ser>
        <c:dLbls>
          <c:showLegendKey val="0"/>
          <c:showVal val="0"/>
          <c:showCatName val="0"/>
          <c:showSerName val="0"/>
          <c:showPercent val="0"/>
          <c:showBubbleSize val="0"/>
        </c:dLbls>
        <c:smooth val="0"/>
        <c:axId val="208196096"/>
        <c:axId val="211282176"/>
      </c:lineChart>
      <c:catAx>
        <c:axId val="2081960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1282176"/>
        <c:crosses val="autoZero"/>
        <c:auto val="1"/>
        <c:lblAlgn val="ctr"/>
        <c:lblOffset val="100"/>
        <c:noMultiLvlLbl val="0"/>
      </c:catAx>
      <c:valAx>
        <c:axId val="2112821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8196096"/>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numCache>
            </c:numRef>
          </c:xVal>
          <c:yVal>
            <c:numRef>
              <c:f>PIB!$B$5:$B$24</c:f>
              <c:numCache>
                <c:formatCode>#,##0</c:formatCode>
                <c:ptCount val="20"/>
                <c:pt idx="0">
                  <c:v>20688463</c:v>
                </c:pt>
                <c:pt idx="1">
                  <c:v>20117895</c:v>
                </c:pt>
                <c:pt idx="2">
                  <c:v>19469317</c:v>
                </c:pt>
                <c:pt idx="3">
                  <c:v>18444378</c:v>
                </c:pt>
                <c:pt idx="4">
                  <c:v>17936027</c:v>
                </c:pt>
                <c:pt idx="5">
                  <c:v>17172968</c:v>
                </c:pt>
                <c:pt idx="6">
                  <c:v>17010544</c:v>
                </c:pt>
                <c:pt idx="7">
                  <c:v>17283334</c:v>
                </c:pt>
                <c:pt idx="8">
                  <c:v>17836532</c:v>
                </c:pt>
                <c:pt idx="9">
                  <c:v>17913125</c:v>
                </c:pt>
                <c:pt idx="10">
                  <c:v>17294711</c:v>
                </c:pt>
                <c:pt idx="11">
                  <c:v>18370162</c:v>
                </c:pt>
                <c:pt idx="12">
                  <c:v>18007815</c:v>
                </c:pt>
                <c:pt idx="13">
                  <c:v>16828963</c:v>
                </c:pt>
                <c:pt idx="14">
                  <c:v>15832506</c:v>
                </c:pt>
                <c:pt idx="15">
                  <c:v>14590939</c:v>
                </c:pt>
                <c:pt idx="16">
                  <c:v>13559487</c:v>
                </c:pt>
                <c:pt idx="17">
                  <c:v>12601912</c:v>
                </c:pt>
                <c:pt idx="18">
                  <c:v>11723287</c:v>
                </c:pt>
                <c:pt idx="19">
                  <c:v>10755822</c:v>
                </c:pt>
              </c:numCache>
            </c:numRef>
          </c:yVal>
          <c:smooth val="0"/>
          <c:extLst>
            <c:ext xmlns:c16="http://schemas.microsoft.com/office/drawing/2014/chart" uri="{C3380CC4-5D6E-409C-BE32-E72D297353CC}">
              <c16:uniqueId val="{00000000-6CBF-413B-8075-BE995C116ED1}"/>
            </c:ext>
          </c:extLst>
        </c:ser>
        <c:dLbls>
          <c:showLegendKey val="0"/>
          <c:showVal val="0"/>
          <c:showCatName val="0"/>
          <c:showSerName val="0"/>
          <c:showPercent val="0"/>
          <c:showBubbleSize val="0"/>
        </c:dLbls>
        <c:axId val="211284480"/>
        <c:axId val="211285056"/>
      </c:scatterChart>
      <c:valAx>
        <c:axId val="21128448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1285056"/>
        <c:crosses val="autoZero"/>
        <c:crossBetween val="midCat"/>
      </c:valAx>
      <c:valAx>
        <c:axId val="211285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12844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9.74</c:v>
                </c:pt>
                <c:pt idx="1">
                  <c:v>-17.29</c:v>
                </c:pt>
                <c:pt idx="2">
                  <c:v>2.29</c:v>
                </c:pt>
                <c:pt idx="3">
                  <c:v>1.35</c:v>
                </c:pt>
                <c:pt idx="4">
                  <c:v>4.03</c:v>
                </c:pt>
                <c:pt idx="5">
                  <c:v>2.84</c:v>
                </c:pt>
                <c:pt idx="6">
                  <c:v>3.14</c:v>
                </c:pt>
                <c:pt idx="7">
                  <c:v>1.43</c:v>
                </c:pt>
                <c:pt idx="8">
                  <c:v>0.01</c:v>
                </c:pt>
                <c:pt idx="9">
                  <c:v>-2.85</c:v>
                </c:pt>
                <c:pt idx="10">
                  <c:v>-1.78</c:v>
                </c:pt>
                <c:pt idx="11">
                  <c:v>0.77</c:v>
                </c:pt>
                <c:pt idx="12">
                  <c:v>-2.74</c:v>
                </c:pt>
                <c:pt idx="13">
                  <c:v>-3.13</c:v>
                </c:pt>
              </c:numCache>
            </c:numRef>
          </c:val>
          <c:extLst>
            <c:ext xmlns:c16="http://schemas.microsoft.com/office/drawing/2014/chart" uri="{C3380CC4-5D6E-409C-BE32-E72D297353CC}">
              <c16:uniqueId val="{00000000-B9E8-4052-8DC4-1B9BBD267533}"/>
            </c:ext>
          </c:extLst>
        </c:ser>
        <c:dLbls>
          <c:showLegendKey val="0"/>
          <c:showVal val="0"/>
          <c:showCatName val="0"/>
          <c:showSerName val="0"/>
          <c:showPercent val="0"/>
          <c:showBubbleSize val="0"/>
        </c:dLbls>
        <c:gapWidth val="100"/>
        <c:overlap val="-24"/>
        <c:axId val="212366848"/>
        <c:axId val="211286784"/>
      </c:barChart>
      <c:catAx>
        <c:axId val="21236684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286784"/>
        <c:crosses val="autoZero"/>
        <c:auto val="1"/>
        <c:lblAlgn val="ctr"/>
        <c:lblOffset val="100"/>
        <c:noMultiLvlLbl val="0"/>
      </c:catAx>
      <c:valAx>
        <c:axId val="21128678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3668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TURISMO_2!$I$5</c:f>
              <c:numCache>
                <c:formatCode>#,##0_);\(#,##0\)</c:formatCode>
                <c:ptCount val="1"/>
                <c:pt idx="0">
                  <c:v>3371575</c:v>
                </c:pt>
              </c:numCache>
            </c:numRef>
          </c:val>
          <c:extLst>
            <c:ext xmlns:c16="http://schemas.microsoft.com/office/drawing/2014/chart" uri="{C3380CC4-5D6E-409C-BE32-E72D297353CC}">
              <c16:uniqueId val="{00000000-DC97-49DC-ADDA-82995B5A84D2}"/>
            </c:ext>
          </c:extLst>
        </c:ser>
        <c:ser>
          <c:idx val="1"/>
          <c:order val="1"/>
          <c:tx>
            <c:strRef>
              <c:f>TURISMO_2!$J$3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97-49DC-ADDA-82995B5A84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TURISMO_2!$J$5</c:f>
              <c:numCache>
                <c:formatCode>#,##0_);\(#,##0\)</c:formatCode>
                <c:ptCount val="1"/>
                <c:pt idx="0">
                  <c:v>3525167</c:v>
                </c:pt>
              </c:numCache>
            </c:numRef>
          </c:val>
          <c:extLst>
            <c:ext xmlns:c16="http://schemas.microsoft.com/office/drawing/2014/chart" uri="{C3380CC4-5D6E-409C-BE32-E72D297353CC}">
              <c16:uniqueId val="{00000002-DC97-49DC-ADDA-82995B5A84D2}"/>
            </c:ext>
          </c:extLst>
        </c:ser>
        <c:ser>
          <c:idx val="2"/>
          <c:order val="2"/>
          <c:tx>
            <c:strRef>
              <c:f>TURISMO_2!$K$3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97-49DC-ADDA-82995B5A84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TURISMO_2!$K$5</c:f>
              <c:numCache>
                <c:formatCode>#,##0_);\(#,##0\)</c:formatCode>
                <c:ptCount val="1"/>
                <c:pt idx="0">
                  <c:v>248236</c:v>
                </c:pt>
              </c:numCache>
            </c:numRef>
          </c:val>
          <c:extLst>
            <c:ext xmlns:c16="http://schemas.microsoft.com/office/drawing/2014/chart" uri="{C3380CC4-5D6E-409C-BE32-E72D297353CC}">
              <c16:uniqueId val="{00000004-DC97-49DC-ADDA-82995B5A84D2}"/>
            </c:ext>
          </c:extLst>
        </c:ser>
        <c:ser>
          <c:idx val="3"/>
          <c:order val="3"/>
          <c:tx>
            <c:strRef>
              <c:f>TURISMO_2!$L$3</c:f>
              <c:strCache>
                <c:ptCount val="1"/>
                <c:pt idx="0">
                  <c:v>2022</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TURISMO_2!$L$5</c:f>
              <c:numCache>
                <c:formatCode>#,##0_);\(#,##0\)</c:formatCode>
                <c:ptCount val="1"/>
                <c:pt idx="0">
                  <c:v>2070779</c:v>
                </c:pt>
              </c:numCache>
            </c:numRef>
          </c:val>
          <c:extLst>
            <c:ext xmlns:c16="http://schemas.microsoft.com/office/drawing/2014/chart" uri="{C3380CC4-5D6E-409C-BE32-E72D297353CC}">
              <c16:uniqueId val="{00000005-DC97-49DC-ADDA-82995B5A84D2}"/>
            </c:ext>
          </c:extLst>
        </c:ser>
        <c:dLbls>
          <c:dLblPos val="inEnd"/>
          <c:showLegendKey val="0"/>
          <c:showVal val="1"/>
          <c:showCatName val="0"/>
          <c:showSerName val="0"/>
          <c:showPercent val="0"/>
          <c:showBubbleSize val="0"/>
        </c:dLbls>
        <c:gapWidth val="164"/>
        <c:overlap val="-35"/>
        <c:axId val="201712640"/>
        <c:axId val="201306624"/>
      </c:barChart>
      <c:catAx>
        <c:axId val="201712640"/>
        <c:scaling>
          <c:orientation val="minMax"/>
        </c:scaling>
        <c:delete val="1"/>
        <c:axPos val="b"/>
        <c:numFmt formatCode="#,##0_);\(#,##0\)" sourceLinked="1"/>
        <c:majorTickMark val="none"/>
        <c:minorTickMark val="none"/>
        <c:tickLblPos val="nextTo"/>
        <c:crossAx val="201306624"/>
        <c:crosses val="autoZero"/>
        <c:auto val="1"/>
        <c:lblAlgn val="ctr"/>
        <c:lblOffset val="100"/>
        <c:noMultiLvlLbl val="0"/>
      </c:catAx>
      <c:valAx>
        <c:axId val="201306624"/>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17126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5E52-486B-8F3C-9818957C2AC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5E52-486B-8F3C-9818957C2AC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5E52-486B-8F3C-9818957C2AC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5E52-486B-8F3C-9818957C2AC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5E52-486B-8F3C-9818957C2AC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5E52-486B-8F3C-9818957C2AC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5E52-486B-8F3C-9818957C2AC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5E52-486B-8F3C-9818957C2AC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5E52-486B-8F3C-9818957C2AC6}"/>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5E52-486B-8F3C-9818957C2AC6}"/>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5E52-486B-8F3C-9818957C2AC6}"/>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5E52-486B-8F3C-9818957C2AC6}"/>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5E52-486B-8F3C-9818957C2AC6}"/>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5E52-486B-8F3C-9818957C2AC6}"/>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5E52-486B-8F3C-9818957C2AC6}"/>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5E52-486B-8F3C-9818957C2AC6}"/>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5E52-486B-8F3C-9818957C2AC6}"/>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5E52-486B-8F3C-9818957C2AC6}"/>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5E52-486B-8F3C-9818957C2AC6}"/>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5E52-486B-8F3C-9818957C2AC6}"/>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5E52-486B-8F3C-9818957C2AC6}"/>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5E52-486B-8F3C-9818957C2AC6}"/>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5E52-486B-8F3C-9818957C2AC6}"/>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5E52-486B-8F3C-9818957C2AC6}"/>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5E52-486B-8F3C-9818957C2AC6}"/>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5E52-486B-8F3C-9818957C2AC6}"/>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5E52-486B-8F3C-9818957C2AC6}"/>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5E52-486B-8F3C-9818957C2AC6}"/>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5E52-486B-8F3C-9818957C2AC6}"/>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5E52-486B-8F3C-9818957C2AC6}"/>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5E52-486B-8F3C-9818957C2AC6}"/>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5E52-486B-8F3C-9818957C2AC6}"/>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5E52-486B-8F3C-9818957C2AC6}"/>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5E52-486B-8F3C-9818957C2AC6}"/>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5E52-486B-8F3C-9818957C2AC6}"/>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E52-486B-8F3C-9818957C2AC6}"/>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E52-486B-8F3C-9818957C2AC6}"/>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E52-486B-8F3C-9818957C2A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19881</c:v>
                </c:pt>
                <c:pt idx="1">
                  <c:v>2214</c:v>
                </c:pt>
                <c:pt idx="2">
                  <c:v>3331</c:v>
                </c:pt>
                <c:pt idx="3">
                  <c:v>32571</c:v>
                </c:pt>
                <c:pt idx="4">
                  <c:v>1703</c:v>
                </c:pt>
                <c:pt idx="5">
                  <c:v>11097</c:v>
                </c:pt>
                <c:pt idx="6">
                  <c:v>1088</c:v>
                </c:pt>
                <c:pt idx="7">
                  <c:v>1664</c:v>
                </c:pt>
                <c:pt idx="8">
                  <c:v>21406</c:v>
                </c:pt>
                <c:pt idx="9">
                  <c:v>1999</c:v>
                </c:pt>
                <c:pt idx="10">
                  <c:v>8787</c:v>
                </c:pt>
                <c:pt idx="11">
                  <c:v>8159</c:v>
                </c:pt>
                <c:pt idx="12">
                  <c:v>8012</c:v>
                </c:pt>
                <c:pt idx="13">
                  <c:v>60877</c:v>
                </c:pt>
                <c:pt idx="14">
                  <c:v>3550</c:v>
                </c:pt>
                <c:pt idx="15">
                  <c:v>16075</c:v>
                </c:pt>
                <c:pt idx="16">
                  <c:v>9641</c:v>
                </c:pt>
                <c:pt idx="17">
                  <c:v>14204</c:v>
                </c:pt>
                <c:pt idx="18">
                  <c:v>7310</c:v>
                </c:pt>
                <c:pt idx="19">
                  <c:v>1821</c:v>
                </c:pt>
                <c:pt idx="20">
                  <c:v>8951</c:v>
                </c:pt>
                <c:pt idx="21">
                  <c:v>74940</c:v>
                </c:pt>
                <c:pt idx="22">
                  <c:v>5767</c:v>
                </c:pt>
                <c:pt idx="23">
                  <c:v>4036</c:v>
                </c:pt>
                <c:pt idx="24">
                  <c:v>3429</c:v>
                </c:pt>
                <c:pt idx="25">
                  <c:v>1626</c:v>
                </c:pt>
                <c:pt idx="26">
                  <c:v>9255</c:v>
                </c:pt>
                <c:pt idx="27" formatCode="General">
                  <c:v>1027</c:v>
                </c:pt>
                <c:pt idx="28">
                  <c:v>4768</c:v>
                </c:pt>
                <c:pt idx="29">
                  <c:v>3373</c:v>
                </c:pt>
                <c:pt idx="30" formatCode="General">
                  <c:v>706</c:v>
                </c:pt>
              </c:numCache>
            </c:numRef>
          </c:val>
          <c:extLst>
            <c:ext xmlns:c16="http://schemas.microsoft.com/office/drawing/2014/chart" uri="{C3380CC4-5D6E-409C-BE32-E72D297353CC}">
              <c16:uniqueId val="{0000003E-5E52-486B-8F3C-9818957C2AC6}"/>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0.43813895263926561</c:v>
                </c:pt>
                <c:pt idx="1">
                  <c:v>3.7735849056603774</c:v>
                </c:pt>
                <c:pt idx="2">
                  <c:v>0.38365304420350294</c:v>
                </c:pt>
                <c:pt idx="3">
                  <c:v>1.7114914425427872</c:v>
                </c:pt>
                <c:pt idx="4">
                  <c:v>5.4362598532209837E-2</c:v>
                </c:pt>
                <c:pt idx="5">
                  <c:v>1.1103278110680297</c:v>
                </c:pt>
                <c:pt idx="6">
                  <c:v>8.55876509246523E-2</c:v>
                </c:pt>
                <c:pt idx="7">
                  <c:v>0.91400757166035695</c:v>
                </c:pt>
                <c:pt idx="8">
                  <c:v>2.0598476229875549</c:v>
                </c:pt>
                <c:pt idx="9">
                  <c:v>-0.50922978994271162</c:v>
                </c:pt>
                <c:pt idx="10">
                  <c:v>-1.1627906976744187</c:v>
                </c:pt>
                <c:pt idx="11">
                  <c:v>0.44809559372666169</c:v>
                </c:pt>
                <c:pt idx="12">
                  <c:v>0.60772773797338797</c:v>
                </c:pt>
                <c:pt idx="13">
                  <c:v>-0.97034053460270964</c:v>
                </c:pt>
                <c:pt idx="14">
                  <c:v>4.0138197337668933</c:v>
                </c:pt>
                <c:pt idx="15">
                  <c:v>1.7968086532874448</c:v>
                </c:pt>
                <c:pt idx="16">
                  <c:v>0.50023754296733092</c:v>
                </c:pt>
                <c:pt idx="17">
                  <c:v>0.74083535572870096</c:v>
                </c:pt>
                <c:pt idx="18">
                  <c:v>2.0894491452253496</c:v>
                </c:pt>
                <c:pt idx="19">
                  <c:v>0.36400404448938323</c:v>
                </c:pt>
                <c:pt idx="20">
                  <c:v>0</c:v>
                </c:pt>
              </c:numCache>
            </c:numRef>
          </c:val>
          <c:extLst>
            <c:ext xmlns:c16="http://schemas.microsoft.com/office/drawing/2014/chart" uri="{C3380CC4-5D6E-409C-BE32-E72D297353CC}">
              <c16:uniqueId val="{00000000-1125-4979-B57A-A9AA5F121A7F}"/>
            </c:ext>
          </c:extLst>
        </c:ser>
        <c:dLbls>
          <c:showLegendKey val="0"/>
          <c:showVal val="0"/>
          <c:showCatName val="0"/>
          <c:showSerName val="0"/>
          <c:showPercent val="0"/>
          <c:showBubbleSize val="0"/>
        </c:dLbls>
        <c:gapWidth val="100"/>
        <c:overlap val="-24"/>
        <c:axId val="209915392"/>
        <c:axId val="21228921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1125-4979-B57A-A9AA5F121A7F}"/>
                  </c:ext>
                </c:extLst>
              </c15:ser>
            </c15:filteredBarSeries>
          </c:ext>
        </c:extLst>
      </c:barChart>
      <c:catAx>
        <c:axId val="20991539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2289216"/>
        <c:crosses val="autoZero"/>
        <c:auto val="1"/>
        <c:lblAlgn val="ctr"/>
        <c:lblOffset val="100"/>
        <c:noMultiLvlLbl val="0"/>
      </c:catAx>
      <c:valAx>
        <c:axId val="21228921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099153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2022</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53E-4446-8F2B-9260199DEF9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53E-4446-8F2B-9260199DEF9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53E-4446-8F2B-9260199DEF9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53E-4446-8F2B-9260199DEF9E}"/>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53E-4446-8F2B-9260199DEF9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1000</c:v>
                </c:pt>
                <c:pt idx="1">
                  <c:v>1317</c:v>
                </c:pt>
                <c:pt idx="2">
                  <c:v>2470</c:v>
                </c:pt>
                <c:pt idx="3">
                  <c:v>22196</c:v>
                </c:pt>
              </c:numCache>
            </c:numRef>
          </c:val>
          <c:extLst>
            <c:ext xmlns:c16="http://schemas.microsoft.com/office/drawing/2014/chart" uri="{C3380CC4-5D6E-409C-BE32-E72D297353CC}">
              <c16:uniqueId val="{00000008-553E-4446-8F2B-9260199DEF9E}"/>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2022</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915</c:v>
                </c:pt>
                <c:pt idx="1">
                  <c:v>1507</c:v>
                </c:pt>
                <c:pt idx="2">
                  <c:v>4150</c:v>
                </c:pt>
                <c:pt idx="3">
                  <c:v>1272</c:v>
                </c:pt>
                <c:pt idx="4">
                  <c:v>68</c:v>
                </c:pt>
                <c:pt idx="5">
                  <c:v>16</c:v>
                </c:pt>
                <c:pt idx="6">
                  <c:v>235</c:v>
                </c:pt>
                <c:pt idx="7">
                  <c:v>29</c:v>
                </c:pt>
                <c:pt idx="8">
                  <c:v>4658</c:v>
                </c:pt>
                <c:pt idx="9">
                  <c:v>34</c:v>
                </c:pt>
                <c:pt idx="10">
                  <c:v>112</c:v>
                </c:pt>
                <c:pt idx="11">
                  <c:v>65</c:v>
                </c:pt>
                <c:pt idx="12">
                  <c:v>275</c:v>
                </c:pt>
                <c:pt idx="13">
                  <c:v>41</c:v>
                </c:pt>
                <c:pt idx="14">
                  <c:v>52</c:v>
                </c:pt>
                <c:pt idx="15">
                  <c:v>233</c:v>
                </c:pt>
                <c:pt idx="16">
                  <c:v>803</c:v>
                </c:pt>
                <c:pt idx="17">
                  <c:v>1074</c:v>
                </c:pt>
                <c:pt idx="18">
                  <c:v>244</c:v>
                </c:pt>
                <c:pt idx="19">
                  <c:v>37</c:v>
                </c:pt>
                <c:pt idx="20">
                  <c:v>172</c:v>
                </c:pt>
                <c:pt idx="21">
                  <c:v>284</c:v>
                </c:pt>
                <c:pt idx="22">
                  <c:v>221</c:v>
                </c:pt>
                <c:pt idx="23">
                  <c:v>39</c:v>
                </c:pt>
                <c:pt idx="24">
                  <c:v>178</c:v>
                </c:pt>
                <c:pt idx="25">
                  <c:v>966</c:v>
                </c:pt>
                <c:pt idx="26">
                  <c:v>0</c:v>
                </c:pt>
                <c:pt idx="27">
                  <c:v>658</c:v>
                </c:pt>
                <c:pt idx="28">
                  <c:v>788</c:v>
                </c:pt>
                <c:pt idx="29">
                  <c:v>194</c:v>
                </c:pt>
                <c:pt idx="30">
                  <c:v>206</c:v>
                </c:pt>
                <c:pt idx="31">
                  <c:v>491</c:v>
                </c:pt>
                <c:pt idx="32">
                  <c:v>383</c:v>
                </c:pt>
                <c:pt idx="33">
                  <c:v>105</c:v>
                </c:pt>
                <c:pt idx="34">
                  <c:v>1178</c:v>
                </c:pt>
                <c:pt idx="35">
                  <c:v>507</c:v>
                </c:pt>
                <c:pt idx="36">
                  <c:v>6</c:v>
                </c:pt>
              </c:numCache>
            </c:numRef>
          </c:val>
          <c:extLst>
            <c:ext xmlns:c16="http://schemas.microsoft.com/office/drawing/2014/chart" uri="{C3380CC4-5D6E-409C-BE32-E72D297353CC}">
              <c16:uniqueId val="{00000000-3729-4998-BBD5-7B09AB9CACDA}"/>
            </c:ext>
          </c:extLst>
        </c:ser>
        <c:dLbls>
          <c:showLegendKey val="0"/>
          <c:showVal val="0"/>
          <c:showCatName val="0"/>
          <c:showSerName val="0"/>
          <c:showPercent val="0"/>
          <c:showBubbleSize val="0"/>
        </c:dLbls>
        <c:gapWidth val="100"/>
        <c:axId val="213161472"/>
        <c:axId val="212292672"/>
      </c:barChart>
      <c:catAx>
        <c:axId val="21316147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2292672"/>
        <c:crosses val="autoZero"/>
        <c:auto val="1"/>
        <c:lblAlgn val="ctr"/>
        <c:lblOffset val="100"/>
        <c:noMultiLvlLbl val="0"/>
      </c:catAx>
      <c:valAx>
        <c:axId val="21229267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3161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Marzo 2022</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650</c:v>
                </c:pt>
                <c:pt idx="1">
                  <c:v>66</c:v>
                </c:pt>
                <c:pt idx="2">
                  <c:v>90</c:v>
                </c:pt>
                <c:pt idx="3">
                  <c:v>5467</c:v>
                </c:pt>
                <c:pt idx="4">
                  <c:v>4697</c:v>
                </c:pt>
                <c:pt idx="5">
                  <c:v>143</c:v>
                </c:pt>
                <c:pt idx="6">
                  <c:v>275</c:v>
                </c:pt>
                <c:pt idx="7">
                  <c:v>165</c:v>
                </c:pt>
                <c:pt idx="8">
                  <c:v>490</c:v>
                </c:pt>
                <c:pt idx="9">
                  <c:v>41</c:v>
                </c:pt>
                <c:pt idx="10">
                  <c:v>26</c:v>
                </c:pt>
                <c:pt idx="11">
                  <c:v>602</c:v>
                </c:pt>
              </c:numCache>
            </c:numRef>
          </c:val>
          <c:extLst>
            <c:ext xmlns:c16="http://schemas.microsoft.com/office/drawing/2014/chart" uri="{C3380CC4-5D6E-409C-BE32-E72D297353CC}">
              <c16:uniqueId val="{00000000-282C-4D7A-9D80-45A8725E46C2}"/>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1327</c:v>
                </c:pt>
                <c:pt idx="1">
                  <c:v>171</c:v>
                </c:pt>
                <c:pt idx="2">
                  <c:v>175</c:v>
                </c:pt>
                <c:pt idx="3">
                  <c:v>3900</c:v>
                </c:pt>
                <c:pt idx="4">
                  <c:v>9618</c:v>
                </c:pt>
                <c:pt idx="5">
                  <c:v>657</c:v>
                </c:pt>
                <c:pt idx="6">
                  <c:v>508</c:v>
                </c:pt>
                <c:pt idx="7">
                  <c:v>293</c:v>
                </c:pt>
                <c:pt idx="8">
                  <c:v>490</c:v>
                </c:pt>
                <c:pt idx="9">
                  <c:v>60</c:v>
                </c:pt>
                <c:pt idx="10">
                  <c:v>115</c:v>
                </c:pt>
                <c:pt idx="11">
                  <c:v>1071</c:v>
                </c:pt>
              </c:numCache>
            </c:numRef>
          </c:val>
          <c:extLst>
            <c:ext xmlns:c16="http://schemas.microsoft.com/office/drawing/2014/chart" uri="{C3380CC4-5D6E-409C-BE32-E72D297353CC}">
              <c16:uniqueId val="{00000001-282C-4D7A-9D80-45A8725E46C2}"/>
            </c:ext>
          </c:extLst>
        </c:ser>
        <c:dLbls>
          <c:showLegendKey val="0"/>
          <c:showVal val="0"/>
          <c:showCatName val="0"/>
          <c:showSerName val="0"/>
          <c:showPercent val="0"/>
          <c:showBubbleSize val="0"/>
        </c:dLbls>
        <c:gapWidth val="182"/>
        <c:axId val="199243776"/>
        <c:axId val="201308928"/>
      </c:barChart>
      <c:catAx>
        <c:axId val="199243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308928"/>
        <c:crosses val="autoZero"/>
        <c:auto val="1"/>
        <c:lblAlgn val="ctr"/>
        <c:lblOffset val="100"/>
        <c:noMultiLvlLbl val="0"/>
      </c:catAx>
      <c:valAx>
        <c:axId val="20130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4377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Marzo 2022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B836-4B46-9405-94728AFBF8A3}"/>
              </c:ext>
            </c:extLst>
          </c:dPt>
          <c:dPt>
            <c:idx val="1"/>
            <c:bubble3D val="0"/>
            <c:spPr>
              <a:solidFill>
                <a:srgbClr val="ED7D31"/>
              </a:solidFill>
              <a:ln w="25400">
                <a:noFill/>
              </a:ln>
            </c:spPr>
            <c:extLst>
              <c:ext xmlns:c16="http://schemas.microsoft.com/office/drawing/2014/chart" uri="{C3380CC4-5D6E-409C-BE32-E72D297353CC}">
                <c16:uniqueId val="{00000003-B836-4B46-9405-94728AFBF8A3}"/>
              </c:ext>
            </c:extLst>
          </c:dPt>
          <c:dPt>
            <c:idx val="2"/>
            <c:bubble3D val="0"/>
            <c:spPr>
              <a:solidFill>
                <a:srgbClr val="A5A5A5"/>
              </a:solidFill>
              <a:ln w="25400">
                <a:noFill/>
              </a:ln>
            </c:spPr>
            <c:extLst>
              <c:ext xmlns:c16="http://schemas.microsoft.com/office/drawing/2014/chart" uri="{C3380CC4-5D6E-409C-BE32-E72D297353CC}">
                <c16:uniqueId val="{00000005-B836-4B46-9405-94728AFBF8A3}"/>
              </c:ext>
            </c:extLst>
          </c:dPt>
          <c:dPt>
            <c:idx val="3"/>
            <c:bubble3D val="0"/>
            <c:spPr>
              <a:solidFill>
                <a:srgbClr val="FFC000"/>
              </a:solidFill>
              <a:ln w="25400">
                <a:noFill/>
              </a:ln>
            </c:spPr>
            <c:extLst>
              <c:ext xmlns:c16="http://schemas.microsoft.com/office/drawing/2014/chart" uri="{C3380CC4-5D6E-409C-BE32-E72D297353CC}">
                <c16:uniqueId val="{00000007-B836-4B46-9405-94728AFBF8A3}"/>
              </c:ext>
            </c:extLst>
          </c:dPt>
          <c:dPt>
            <c:idx val="4"/>
            <c:bubble3D val="0"/>
            <c:spPr>
              <a:solidFill>
                <a:srgbClr val="4472C4"/>
              </a:solidFill>
              <a:ln w="25400">
                <a:noFill/>
              </a:ln>
            </c:spPr>
            <c:extLst>
              <c:ext xmlns:c16="http://schemas.microsoft.com/office/drawing/2014/chart" uri="{C3380CC4-5D6E-409C-BE32-E72D297353CC}">
                <c16:uniqueId val="{00000009-B836-4B46-9405-94728AFBF8A3}"/>
              </c:ext>
            </c:extLst>
          </c:dPt>
          <c:dPt>
            <c:idx val="5"/>
            <c:bubble3D val="0"/>
            <c:spPr>
              <a:solidFill>
                <a:srgbClr val="70AD47"/>
              </a:solidFill>
              <a:ln w="25400">
                <a:noFill/>
              </a:ln>
            </c:spPr>
            <c:extLst>
              <c:ext xmlns:c16="http://schemas.microsoft.com/office/drawing/2014/chart" uri="{C3380CC4-5D6E-409C-BE32-E72D297353CC}">
                <c16:uniqueId val="{0000000B-B836-4B46-9405-94728AFBF8A3}"/>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B836-4B46-9405-94728AFBF8A3}"/>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B836-4B46-9405-94728AFBF8A3}"/>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B836-4B46-9405-94728AFBF8A3}"/>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B836-4B46-9405-94728AFBF8A3}"/>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25513</c:v>
                </c:pt>
                <c:pt idx="1">
                  <c:v>33696</c:v>
                </c:pt>
                <c:pt idx="2">
                  <c:v>0</c:v>
                </c:pt>
                <c:pt idx="3">
                  <c:v>6803</c:v>
                </c:pt>
                <c:pt idx="4">
                  <c:v>1219</c:v>
                </c:pt>
                <c:pt idx="5">
                  <c:v>2725</c:v>
                </c:pt>
                <c:pt idx="6">
                  <c:v>1071</c:v>
                </c:pt>
                <c:pt idx="7">
                  <c:v>2182</c:v>
                </c:pt>
                <c:pt idx="8">
                  <c:v>1938</c:v>
                </c:pt>
                <c:pt idx="9">
                  <c:v>4505</c:v>
                </c:pt>
              </c:numCache>
            </c:numRef>
          </c:val>
          <c:extLst>
            <c:ext xmlns:c16="http://schemas.microsoft.com/office/drawing/2014/chart" uri="{C3380CC4-5D6E-409C-BE32-E72D297353CC}">
              <c16:uniqueId val="{00000014-B836-4B46-9405-94728AFBF8A3}"/>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2022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5A0F-426F-BB3F-389BCBB65D5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5A0F-426F-BB3F-389BCBB65D5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5A0F-426F-BB3F-389BCBB65D55}"/>
              </c:ext>
            </c:extLst>
          </c:dPt>
          <c:dPt>
            <c:idx val="3"/>
            <c:bubble3D val="0"/>
            <c:spPr>
              <a:solidFill>
                <a:srgbClr val="FFC000"/>
              </a:solidFill>
              <a:ln>
                <a:noFill/>
              </a:ln>
              <a:effectLst/>
            </c:spPr>
            <c:extLst>
              <c:ext xmlns:c16="http://schemas.microsoft.com/office/drawing/2014/chart" uri="{C3380CC4-5D6E-409C-BE32-E72D297353CC}">
                <c16:uniqueId val="{00000007-5A0F-426F-BB3F-389BCBB65D55}"/>
              </c:ext>
            </c:extLst>
          </c:dPt>
          <c:dPt>
            <c:idx val="4"/>
            <c:bubble3D val="0"/>
            <c:spPr>
              <a:solidFill>
                <a:srgbClr val="92D050"/>
              </a:solidFill>
              <a:ln>
                <a:noFill/>
              </a:ln>
              <a:effectLst/>
            </c:spPr>
            <c:extLst>
              <c:ext xmlns:c16="http://schemas.microsoft.com/office/drawing/2014/chart" uri="{C3380CC4-5D6E-409C-BE32-E72D297353CC}">
                <c16:uniqueId val="{00000009-5A0F-426F-BB3F-389BCBB65D5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5A0F-426F-BB3F-389BCBB65D5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5A0F-426F-BB3F-389BCBB65D5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5A0F-426F-BB3F-389BCBB65D5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5A0F-426F-BB3F-389BCBB65D5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5A0F-426F-BB3F-389BCBB65D5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429</c:v>
                </c:pt>
                <c:pt idx="1">
                  <c:v>4229</c:v>
                </c:pt>
                <c:pt idx="2" formatCode="General">
                  <c:v>0</c:v>
                </c:pt>
                <c:pt idx="3" formatCode="General">
                  <c:v>888</c:v>
                </c:pt>
                <c:pt idx="4" formatCode="General">
                  <c:v>61</c:v>
                </c:pt>
                <c:pt idx="5" formatCode="General">
                  <c:v>42</c:v>
                </c:pt>
                <c:pt idx="6" formatCode="General">
                  <c:v>90</c:v>
                </c:pt>
                <c:pt idx="7" formatCode="General">
                  <c:v>178</c:v>
                </c:pt>
                <c:pt idx="8" formatCode="General">
                  <c:v>119</c:v>
                </c:pt>
                <c:pt idx="9" formatCode="General">
                  <c:v>410</c:v>
                </c:pt>
              </c:numCache>
            </c:numRef>
          </c:val>
          <c:extLst>
            <c:ext xmlns:c16="http://schemas.microsoft.com/office/drawing/2014/chart" uri="{C3380CC4-5D6E-409C-BE32-E72D297353CC}">
              <c16:uniqueId val="{00000014-5A0F-426F-BB3F-389BCBB65D5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2020 Marzo</c:v>
                </c:pt>
                <c:pt idx="1">
                  <c:v>      2020 Abril</c:v>
                </c:pt>
                <c:pt idx="2">
                  <c:v>      2020 Mayo</c:v>
                </c:pt>
                <c:pt idx="3">
                  <c:v>      2020 Junio</c:v>
                </c:pt>
                <c:pt idx="4">
                  <c:v>      2020 Julio</c:v>
                </c:pt>
                <c:pt idx="5">
                  <c:v>      2020 Agosto</c:v>
                </c:pt>
                <c:pt idx="6">
                  <c:v>      2020 Septiembre</c:v>
                </c:pt>
                <c:pt idx="7">
                  <c:v>      2020 Octubre</c:v>
                </c:pt>
                <c:pt idx="8">
                  <c:v>      2020 Noviembre</c:v>
                </c:pt>
                <c:pt idx="9">
                  <c:v>      2020 Diciembre</c:v>
                </c:pt>
                <c:pt idx="10">
                  <c:v>      2021 Enero</c:v>
                </c:pt>
                <c:pt idx="11">
                  <c:v>      2021 Febrero</c:v>
                </c:pt>
                <c:pt idx="12">
                  <c:v>      2021 Marzo</c:v>
                </c:pt>
                <c:pt idx="13">
                  <c:v>      2021 Abril</c:v>
                </c:pt>
                <c:pt idx="14">
                  <c:v>      2021 Mayo</c:v>
                </c:pt>
                <c:pt idx="15">
                  <c:v>      2021 Junio</c:v>
                </c:pt>
                <c:pt idx="16">
                  <c:v>      2021 Julio</c:v>
                </c:pt>
                <c:pt idx="17">
                  <c:v>      2021 Agosto</c:v>
                </c:pt>
                <c:pt idx="18">
                  <c:v>      2021 Septiembre</c:v>
                </c:pt>
                <c:pt idx="19">
                  <c:v>      2021 Octubre</c:v>
                </c:pt>
                <c:pt idx="20">
                  <c:v>      2021 Noviembre</c:v>
                </c:pt>
                <c:pt idx="21">
                  <c:v>      2021 Diciembre</c:v>
                </c:pt>
                <c:pt idx="22">
                  <c:v>      2022 Enero</c:v>
                </c:pt>
                <c:pt idx="23">
                  <c:v>      2022 Febrero</c:v>
                </c:pt>
                <c:pt idx="24">
                  <c:v>      2022 Marzo</c:v>
                </c:pt>
              </c:strCache>
            </c:strRef>
          </c:cat>
          <c:val>
            <c:numRef>
              <c:f>TURISMO_3!$M$7:$M$31</c:f>
              <c:numCache>
                <c:formatCode>#,##0</c:formatCode>
                <c:ptCount val="25"/>
                <c:pt idx="0">
                  <c:v>6636</c:v>
                </c:pt>
                <c:pt idx="1">
                  <c:v>604</c:v>
                </c:pt>
                <c:pt idx="2">
                  <c:v>788</c:v>
                </c:pt>
                <c:pt idx="3">
                  <c:v>2087</c:v>
                </c:pt>
                <c:pt idx="4">
                  <c:v>3688</c:v>
                </c:pt>
                <c:pt idx="5">
                  <c:v>3548</c:v>
                </c:pt>
                <c:pt idx="6">
                  <c:v>3913</c:v>
                </c:pt>
                <c:pt idx="7">
                  <c:v>3490</c:v>
                </c:pt>
                <c:pt idx="8">
                  <c:v>3136</c:v>
                </c:pt>
                <c:pt idx="9">
                  <c:v>2950</c:v>
                </c:pt>
                <c:pt idx="10">
                  <c:v>2208</c:v>
                </c:pt>
                <c:pt idx="11">
                  <c:v>2564</c:v>
                </c:pt>
                <c:pt idx="12">
                  <c:v>3532</c:v>
                </c:pt>
                <c:pt idx="13">
                  <c:v>3056</c:v>
                </c:pt>
                <c:pt idx="14">
                  <c:v>4116</c:v>
                </c:pt>
                <c:pt idx="15">
                  <c:v>5517</c:v>
                </c:pt>
                <c:pt idx="16">
                  <c:v>6589</c:v>
                </c:pt>
                <c:pt idx="17">
                  <c:v>7960</c:v>
                </c:pt>
                <c:pt idx="18">
                  <c:v>9719</c:v>
                </c:pt>
                <c:pt idx="19">
                  <c:v>11492</c:v>
                </c:pt>
                <c:pt idx="20">
                  <c:v>12804</c:v>
                </c:pt>
                <c:pt idx="21">
                  <c:v>9201</c:v>
                </c:pt>
                <c:pt idx="22">
                  <c:v>7342</c:v>
                </c:pt>
                <c:pt idx="23">
                  <c:v>9116</c:v>
                </c:pt>
                <c:pt idx="24">
                  <c:v>12712</c:v>
                </c:pt>
              </c:numCache>
            </c:numRef>
          </c:val>
          <c:smooth val="0"/>
          <c:extLst>
            <c:ext xmlns:c16="http://schemas.microsoft.com/office/drawing/2014/chart" uri="{C3380CC4-5D6E-409C-BE32-E72D297353CC}">
              <c16:uniqueId val="{00000000-F7BF-4ECE-A908-1089620740DA}"/>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2020 Marzo</c:v>
                </c:pt>
                <c:pt idx="1">
                  <c:v>      2020 Abril</c:v>
                </c:pt>
                <c:pt idx="2">
                  <c:v>      2020 Mayo</c:v>
                </c:pt>
                <c:pt idx="3">
                  <c:v>      2020 Junio</c:v>
                </c:pt>
                <c:pt idx="4">
                  <c:v>      2020 Julio</c:v>
                </c:pt>
                <c:pt idx="5">
                  <c:v>      2020 Agosto</c:v>
                </c:pt>
                <c:pt idx="6">
                  <c:v>      2020 Septiembre</c:v>
                </c:pt>
                <c:pt idx="7">
                  <c:v>      2020 Octubre</c:v>
                </c:pt>
                <c:pt idx="8">
                  <c:v>      2020 Noviembre</c:v>
                </c:pt>
                <c:pt idx="9">
                  <c:v>      2020 Diciembre</c:v>
                </c:pt>
                <c:pt idx="10">
                  <c:v>      2021 Enero</c:v>
                </c:pt>
                <c:pt idx="11">
                  <c:v>      2021 Febrero</c:v>
                </c:pt>
                <c:pt idx="12">
                  <c:v>      2021 Marzo</c:v>
                </c:pt>
                <c:pt idx="13">
                  <c:v>      2021 Abril</c:v>
                </c:pt>
                <c:pt idx="14">
                  <c:v>      2021 Mayo</c:v>
                </c:pt>
                <c:pt idx="15">
                  <c:v>      2021 Junio</c:v>
                </c:pt>
                <c:pt idx="16">
                  <c:v>      2021 Julio</c:v>
                </c:pt>
                <c:pt idx="17">
                  <c:v>      2021 Agosto</c:v>
                </c:pt>
                <c:pt idx="18">
                  <c:v>      2021 Septiembre</c:v>
                </c:pt>
                <c:pt idx="19">
                  <c:v>      2021 Octubre</c:v>
                </c:pt>
                <c:pt idx="20">
                  <c:v>      2021 Noviembre</c:v>
                </c:pt>
                <c:pt idx="21">
                  <c:v>      2021 Diciembre</c:v>
                </c:pt>
                <c:pt idx="22">
                  <c:v>      2022 Enero</c:v>
                </c:pt>
                <c:pt idx="23">
                  <c:v>      2022 Febrero</c:v>
                </c:pt>
                <c:pt idx="24">
                  <c:v>      2022 Marzo</c:v>
                </c:pt>
              </c:strCache>
            </c:strRef>
          </c:cat>
          <c:val>
            <c:numRef>
              <c:f>TURISMO_3!$N$7:$N$31</c:f>
              <c:numCache>
                <c:formatCode>#,##0</c:formatCode>
                <c:ptCount val="25"/>
                <c:pt idx="0">
                  <c:v>24951</c:v>
                </c:pt>
                <c:pt idx="1">
                  <c:v>29121</c:v>
                </c:pt>
                <c:pt idx="2">
                  <c:v>29874</c:v>
                </c:pt>
                <c:pt idx="3">
                  <c:v>29817</c:v>
                </c:pt>
                <c:pt idx="4">
                  <c:v>28751</c:v>
                </c:pt>
                <c:pt idx="5">
                  <c:v>28413</c:v>
                </c:pt>
                <c:pt idx="6">
                  <c:v>28199</c:v>
                </c:pt>
                <c:pt idx="7">
                  <c:v>29323</c:v>
                </c:pt>
                <c:pt idx="8">
                  <c:v>30095</c:v>
                </c:pt>
                <c:pt idx="9">
                  <c:v>30324</c:v>
                </c:pt>
                <c:pt idx="10">
                  <c:v>31282</c:v>
                </c:pt>
                <c:pt idx="11">
                  <c:v>31640</c:v>
                </c:pt>
                <c:pt idx="12">
                  <c:v>31328</c:v>
                </c:pt>
                <c:pt idx="13">
                  <c:v>31238</c:v>
                </c:pt>
                <c:pt idx="14">
                  <c:v>30397</c:v>
                </c:pt>
                <c:pt idx="15">
                  <c:v>29863</c:v>
                </c:pt>
                <c:pt idx="16">
                  <c:v>26844</c:v>
                </c:pt>
                <c:pt idx="17">
                  <c:v>23866</c:v>
                </c:pt>
                <c:pt idx="18">
                  <c:v>20960</c:v>
                </c:pt>
                <c:pt idx="19">
                  <c:v>19636</c:v>
                </c:pt>
                <c:pt idx="20">
                  <c:v>19255</c:v>
                </c:pt>
                <c:pt idx="21">
                  <c:v>18853</c:v>
                </c:pt>
                <c:pt idx="22">
                  <c:v>19438</c:v>
                </c:pt>
                <c:pt idx="23">
                  <c:v>18845</c:v>
                </c:pt>
                <c:pt idx="24">
                  <c:v>18385</c:v>
                </c:pt>
              </c:numCache>
            </c:numRef>
          </c:val>
          <c:smooth val="0"/>
          <c:extLst>
            <c:ext xmlns:c16="http://schemas.microsoft.com/office/drawing/2014/chart" uri="{C3380CC4-5D6E-409C-BE32-E72D297353CC}">
              <c16:uniqueId val="{00000001-F7BF-4ECE-A908-1089620740DA}"/>
            </c:ext>
          </c:extLst>
        </c:ser>
        <c:dLbls>
          <c:showLegendKey val="0"/>
          <c:showVal val="0"/>
          <c:showCatName val="0"/>
          <c:showSerName val="0"/>
          <c:showPercent val="0"/>
          <c:showBubbleSize val="0"/>
        </c:dLbls>
        <c:axId val="206463488"/>
        <c:axId val="206769536"/>
        <c:axId val="199738624"/>
      </c:line3DChart>
      <c:catAx>
        <c:axId val="2064634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6769536"/>
        <c:crosses val="autoZero"/>
        <c:auto val="1"/>
        <c:lblAlgn val="ctr"/>
        <c:lblOffset val="100"/>
        <c:noMultiLvlLbl val="0"/>
      </c:catAx>
      <c:valAx>
        <c:axId val="206769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463488"/>
        <c:crosses val="autoZero"/>
        <c:crossBetween val="between"/>
      </c:valAx>
      <c:serAx>
        <c:axId val="199738624"/>
        <c:scaling>
          <c:orientation val="minMax"/>
        </c:scaling>
        <c:delete val="1"/>
        <c:axPos val="b"/>
        <c:majorTickMark val="out"/>
        <c:minorTickMark val="none"/>
        <c:tickLblPos val="nextTo"/>
        <c:crossAx val="20676953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B06F-4FD1-B79E-338B1E33E9B1}"/>
            </c:ext>
          </c:extLst>
        </c:ser>
        <c:dLbls>
          <c:showLegendKey val="0"/>
          <c:showVal val="0"/>
          <c:showCatName val="0"/>
          <c:showSerName val="0"/>
          <c:showPercent val="0"/>
          <c:showBubbleSize val="0"/>
        </c:dLbls>
        <c:gapWidth val="150"/>
        <c:axId val="206464000"/>
        <c:axId val="206771840"/>
      </c:barChart>
      <c:catAx>
        <c:axId val="20646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6771840"/>
        <c:crosses val="autoZero"/>
        <c:auto val="1"/>
        <c:lblAlgn val="ctr"/>
        <c:lblOffset val="100"/>
        <c:noMultiLvlLbl val="0"/>
      </c:catAx>
      <c:valAx>
        <c:axId val="20677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46400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700768</xdr:colOff>
      <xdr:row>15</xdr:row>
      <xdr:rowOff>19729</xdr:rowOff>
    </xdr:from>
    <xdr:to>
      <xdr:col>13</xdr:col>
      <xdr:colOff>170090</xdr:colOff>
      <xdr:row>32</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392908</xdr:colOff>
      <xdr:row>44</xdr:row>
      <xdr:rowOff>119064</xdr:rowOff>
    </xdr:from>
    <xdr:to>
      <xdr:col>13</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1072114" y="971129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175948</xdr:colOff>
      <xdr:row>36</xdr:row>
      <xdr:rowOff>82020</xdr:rowOff>
    </xdr:from>
    <xdr:to>
      <xdr:col>10</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7986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21</xdr:col>
      <xdr:colOff>142875</xdr:colOff>
      <xdr:row>2</xdr:row>
      <xdr:rowOff>238125</xdr:rowOff>
    </xdr:from>
    <xdr:to>
      <xdr:col>28</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43656</xdr:colOff>
      <xdr:row>56</xdr:row>
      <xdr:rowOff>26458</xdr:rowOff>
    </xdr:from>
    <xdr:to>
      <xdr:col>10</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7690870" y="10694458"/>
          <a:ext cx="8011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616906"/>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709272</xdr:colOff>
      <xdr:row>50</xdr:row>
      <xdr:rowOff>146445</xdr:rowOff>
    </xdr:from>
    <xdr:to>
      <xdr:col>24</xdr:col>
      <xdr:colOff>476249</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107155</xdr:colOff>
      <xdr:row>17</xdr:row>
      <xdr:rowOff>146448</xdr:rowOff>
    </xdr:from>
    <xdr:to>
      <xdr:col>15</xdr:col>
      <xdr:colOff>1273969</xdr:colOff>
      <xdr:row>36</xdr:row>
      <xdr:rowOff>95250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Q29" sqref="Q29"/>
    </sheetView>
  </sheetViews>
  <sheetFormatPr baseColWidth="10" defaultRowHeight="15"/>
  <cols>
    <col min="1" max="1" width="26.5703125" style="416" customWidth="1"/>
    <col min="2" max="2" width="11.42578125" style="172" customWidth="1"/>
    <col min="3" max="15" width="11.42578125" style="172"/>
    <col min="16" max="16" width="43.28515625" style="434" bestFit="1" customWidth="1"/>
    <col min="17" max="16384" width="11.42578125" style="172"/>
  </cols>
  <sheetData>
    <row r="1" spans="1:16" ht="45.75" customHeight="1">
      <c r="A1" s="499"/>
      <c r="B1" s="499"/>
      <c r="C1" s="499"/>
      <c r="D1" s="499"/>
      <c r="E1" s="499"/>
      <c r="F1" s="499"/>
      <c r="G1" s="499"/>
      <c r="H1" s="499"/>
      <c r="I1" s="499"/>
      <c r="J1" s="499"/>
      <c r="K1" s="499"/>
      <c r="L1" s="499"/>
      <c r="M1" s="499"/>
      <c r="N1" s="499"/>
      <c r="O1" s="499"/>
      <c r="P1" s="499"/>
    </row>
    <row r="2" spans="1:16" ht="32.25" customHeight="1">
      <c r="A2" s="411" t="s">
        <v>683</v>
      </c>
      <c r="B2" s="500" t="s">
        <v>682</v>
      </c>
      <c r="C2" s="500"/>
      <c r="D2" s="500"/>
      <c r="E2" s="500"/>
      <c r="F2" s="500"/>
      <c r="G2" s="500"/>
      <c r="H2" s="500"/>
      <c r="I2" s="500"/>
      <c r="J2" s="500"/>
      <c r="K2" s="500"/>
      <c r="L2" s="500"/>
      <c r="M2" s="500"/>
      <c r="N2" s="500"/>
      <c r="O2" s="410"/>
      <c r="P2" s="431" t="s">
        <v>681</v>
      </c>
    </row>
    <row r="3" spans="1:16" s="421" customFormat="1" ht="18" customHeight="1">
      <c r="A3" s="417" t="s">
        <v>495</v>
      </c>
      <c r="B3" s="418" t="s">
        <v>450</v>
      </c>
      <c r="C3" s="419"/>
      <c r="D3" s="420"/>
      <c r="E3" s="420"/>
      <c r="F3" s="420"/>
      <c r="G3" s="420"/>
      <c r="H3" s="420"/>
      <c r="I3" s="420"/>
      <c r="J3" s="420"/>
      <c r="K3" s="420"/>
      <c r="L3" s="420"/>
      <c r="M3" s="420"/>
      <c r="N3" s="420"/>
      <c r="O3" s="420"/>
      <c r="P3" s="436" t="s">
        <v>705</v>
      </c>
    </row>
    <row r="4" spans="1:16" s="421" customFormat="1" ht="18" customHeight="1">
      <c r="A4" s="417" t="s">
        <v>496</v>
      </c>
      <c r="B4" s="418" t="s">
        <v>43</v>
      </c>
      <c r="C4" s="419"/>
      <c r="D4" s="420"/>
      <c r="E4" s="420"/>
      <c r="F4" s="420"/>
      <c r="G4" s="420"/>
      <c r="H4" s="420"/>
      <c r="I4" s="420"/>
      <c r="J4" s="420"/>
      <c r="K4" s="420"/>
      <c r="L4" s="420"/>
      <c r="M4" s="420"/>
      <c r="N4" s="420"/>
      <c r="O4" s="420"/>
      <c r="P4" s="436" t="s">
        <v>705</v>
      </c>
    </row>
    <row r="5" spans="1:16" s="413" customFormat="1" ht="27.75" customHeight="1">
      <c r="A5" s="414" t="s">
        <v>407</v>
      </c>
      <c r="B5" s="174" t="s">
        <v>451</v>
      </c>
      <c r="C5" s="422"/>
      <c r="D5" s="412"/>
      <c r="E5" s="412"/>
      <c r="F5" s="412"/>
      <c r="G5" s="412"/>
      <c r="H5" s="412"/>
      <c r="I5" s="412"/>
      <c r="J5" s="412"/>
      <c r="K5" s="412"/>
      <c r="L5" s="412"/>
      <c r="M5" s="412"/>
      <c r="N5" s="412"/>
      <c r="O5" s="412"/>
      <c r="P5" s="433" t="s">
        <v>726</v>
      </c>
    </row>
    <row r="6" spans="1:16" s="421" customFormat="1" ht="18" customHeight="1">
      <c r="A6" s="417" t="s">
        <v>409</v>
      </c>
      <c r="B6" s="418" t="s">
        <v>406</v>
      </c>
      <c r="C6" s="419"/>
      <c r="D6" s="420"/>
      <c r="E6" s="420"/>
      <c r="F6" s="420"/>
      <c r="G6" s="420"/>
      <c r="H6" s="420"/>
      <c r="I6" s="420"/>
      <c r="J6" s="420"/>
      <c r="K6" s="420"/>
      <c r="L6" s="420"/>
      <c r="M6" s="420"/>
      <c r="N6" s="420"/>
      <c r="O6" s="420"/>
      <c r="P6" s="433" t="s">
        <v>726</v>
      </c>
    </row>
    <row r="7" spans="1:16" s="421" customFormat="1" ht="18" customHeight="1">
      <c r="A7" s="417" t="s">
        <v>408</v>
      </c>
      <c r="B7" s="418" t="s">
        <v>411</v>
      </c>
      <c r="C7" s="419"/>
      <c r="D7" s="420"/>
      <c r="E7" s="420"/>
      <c r="F7" s="420"/>
      <c r="G7" s="420"/>
      <c r="H7" s="420"/>
      <c r="I7" s="420"/>
      <c r="J7" s="420"/>
      <c r="K7" s="420"/>
      <c r="L7" s="420"/>
      <c r="M7" s="420"/>
      <c r="N7" s="420"/>
      <c r="O7" s="420"/>
      <c r="P7" s="491" t="s">
        <v>737</v>
      </c>
    </row>
    <row r="8" spans="1:16" s="413" customFormat="1" ht="27.75" customHeight="1">
      <c r="A8" s="414" t="s">
        <v>415</v>
      </c>
      <c r="B8" s="174" t="s">
        <v>412</v>
      </c>
      <c r="C8" s="422"/>
      <c r="D8" s="412"/>
      <c r="E8" s="412"/>
      <c r="F8" s="412"/>
      <c r="G8" s="412"/>
      <c r="H8" s="412"/>
      <c r="I8" s="412"/>
      <c r="J8" s="412"/>
      <c r="K8" s="412"/>
      <c r="L8" s="412"/>
      <c r="M8" s="412"/>
      <c r="N8" s="412"/>
      <c r="O8" s="412"/>
      <c r="P8" s="433" t="s">
        <v>737</v>
      </c>
    </row>
    <row r="9" spans="1:16" s="421" customFormat="1" ht="18" customHeight="1">
      <c r="A9" s="417" t="s">
        <v>416</v>
      </c>
      <c r="B9" s="418" t="s">
        <v>428</v>
      </c>
      <c r="C9" s="419"/>
      <c r="D9" s="420"/>
      <c r="E9" s="420"/>
      <c r="F9" s="420"/>
      <c r="G9" s="420"/>
      <c r="H9" s="420"/>
      <c r="I9" s="420"/>
      <c r="J9" s="420"/>
      <c r="K9" s="420"/>
      <c r="L9" s="420"/>
      <c r="M9" s="420"/>
      <c r="N9" s="420"/>
      <c r="O9" s="420"/>
      <c r="P9" s="436" t="s">
        <v>705</v>
      </c>
    </row>
    <row r="10" spans="1:16" s="421" customFormat="1" ht="18" customHeight="1">
      <c r="A10" s="417" t="s">
        <v>417</v>
      </c>
      <c r="B10" s="418" t="s">
        <v>452</v>
      </c>
      <c r="C10" s="419"/>
      <c r="D10" s="420"/>
      <c r="E10" s="420"/>
      <c r="F10" s="420"/>
      <c r="G10" s="420"/>
      <c r="H10" s="420"/>
      <c r="I10" s="420"/>
      <c r="J10" s="420"/>
      <c r="K10" s="420"/>
      <c r="L10" s="420"/>
      <c r="M10" s="420"/>
      <c r="N10" s="420"/>
      <c r="O10" s="420"/>
      <c r="P10" s="433" t="s">
        <v>737</v>
      </c>
    </row>
    <row r="11" spans="1:16" s="421" customFormat="1" ht="18" customHeight="1">
      <c r="A11" s="417" t="s">
        <v>418</v>
      </c>
      <c r="B11" s="418" t="s">
        <v>427</v>
      </c>
      <c r="C11" s="419"/>
      <c r="D11" s="420"/>
      <c r="E11" s="420"/>
      <c r="F11" s="420"/>
      <c r="G11" s="420"/>
      <c r="H11" s="420"/>
      <c r="I11" s="420"/>
      <c r="J11" s="420"/>
      <c r="K11" s="420"/>
      <c r="L11" s="420"/>
      <c r="M11" s="420"/>
      <c r="N11" s="420"/>
      <c r="O11" s="420"/>
      <c r="P11" s="436" t="s">
        <v>705</v>
      </c>
    </row>
    <row r="12" spans="1:16" s="421" customFormat="1" ht="18" customHeight="1">
      <c r="A12" s="417" t="s">
        <v>419</v>
      </c>
      <c r="B12" s="418" t="s">
        <v>423</v>
      </c>
      <c r="C12" s="419"/>
      <c r="D12" s="420"/>
      <c r="E12" s="420"/>
      <c r="F12" s="420"/>
      <c r="G12" s="420"/>
      <c r="H12" s="420"/>
      <c r="I12" s="420"/>
      <c r="J12" s="420"/>
      <c r="K12" s="420"/>
      <c r="L12" s="420"/>
      <c r="M12" s="420"/>
      <c r="N12" s="420"/>
      <c r="O12" s="420"/>
      <c r="P12" s="433" t="s">
        <v>737</v>
      </c>
    </row>
    <row r="13" spans="1:16" s="421" customFormat="1" ht="18" customHeight="1">
      <c r="A13" s="417" t="s">
        <v>420</v>
      </c>
      <c r="B13" s="418" t="s">
        <v>424</v>
      </c>
      <c r="C13" s="419"/>
      <c r="D13" s="420"/>
      <c r="E13" s="420"/>
      <c r="F13" s="420"/>
      <c r="G13" s="420"/>
      <c r="H13" s="420"/>
      <c r="I13" s="420"/>
      <c r="J13" s="420"/>
      <c r="K13" s="420"/>
      <c r="L13" s="420"/>
      <c r="M13" s="420"/>
      <c r="N13" s="420"/>
      <c r="O13" s="420"/>
      <c r="P13" s="433" t="s">
        <v>737</v>
      </c>
    </row>
    <row r="14" spans="1:16" s="421" customFormat="1" ht="18" customHeight="1">
      <c r="A14" s="417" t="s">
        <v>421</v>
      </c>
      <c r="B14" s="418" t="s">
        <v>425</v>
      </c>
      <c r="C14" s="419"/>
      <c r="D14" s="420"/>
      <c r="E14" s="420"/>
      <c r="F14" s="420"/>
      <c r="G14" s="420"/>
      <c r="H14" s="420"/>
      <c r="I14" s="420"/>
      <c r="J14" s="420"/>
      <c r="K14" s="420"/>
      <c r="L14" s="420"/>
      <c r="M14" s="420"/>
      <c r="N14" s="420"/>
      <c r="O14" s="420"/>
      <c r="P14" s="433" t="s">
        <v>737</v>
      </c>
    </row>
    <row r="15" spans="1:16" s="421" customFormat="1" ht="18" customHeight="1">
      <c r="A15" s="417" t="s">
        <v>422</v>
      </c>
      <c r="B15" s="418" t="s">
        <v>426</v>
      </c>
      <c r="C15" s="419"/>
      <c r="D15" s="420"/>
      <c r="E15" s="420"/>
      <c r="F15" s="420"/>
      <c r="G15" s="420"/>
      <c r="H15" s="420"/>
      <c r="I15" s="420"/>
      <c r="J15" s="420"/>
      <c r="K15" s="420"/>
      <c r="L15" s="420"/>
      <c r="M15" s="420"/>
      <c r="N15" s="420"/>
      <c r="O15" s="420"/>
      <c r="P15" s="432" t="s">
        <v>737</v>
      </c>
    </row>
    <row r="16" spans="1:16" s="421" customFormat="1" ht="36.75" customHeight="1">
      <c r="A16" s="417" t="s">
        <v>462</v>
      </c>
      <c r="B16" s="418" t="s">
        <v>463</v>
      </c>
      <c r="C16" s="419"/>
      <c r="D16" s="420"/>
      <c r="E16" s="420"/>
      <c r="F16" s="420"/>
      <c r="G16" s="420"/>
      <c r="H16" s="420"/>
      <c r="I16" s="420"/>
      <c r="J16" s="420"/>
      <c r="K16" s="420"/>
      <c r="L16" s="420"/>
      <c r="M16" s="420"/>
      <c r="N16" s="420"/>
      <c r="O16" s="420"/>
      <c r="P16" s="432" t="s">
        <v>757</v>
      </c>
    </row>
    <row r="17" spans="1:16" s="413" customFormat="1" ht="21" customHeight="1">
      <c r="A17" s="414" t="s">
        <v>429</v>
      </c>
      <c r="B17" s="174" t="s">
        <v>493</v>
      </c>
      <c r="C17" s="422"/>
      <c r="D17" s="412"/>
      <c r="E17" s="412"/>
      <c r="F17" s="412"/>
      <c r="G17" s="412"/>
      <c r="H17" s="412"/>
      <c r="I17" s="412"/>
      <c r="J17" s="412"/>
      <c r="K17" s="412"/>
      <c r="L17" s="412"/>
      <c r="M17" s="412"/>
      <c r="N17" s="412"/>
      <c r="O17" s="412"/>
      <c r="P17" s="433" t="s">
        <v>737</v>
      </c>
    </row>
    <row r="18" spans="1:16" s="421" customFormat="1" ht="18" customHeight="1">
      <c r="A18" s="417" t="s">
        <v>430</v>
      </c>
      <c r="B18" s="418" t="s">
        <v>433</v>
      </c>
      <c r="C18" s="419"/>
      <c r="D18" s="420"/>
      <c r="E18" s="420"/>
      <c r="F18" s="420"/>
      <c r="G18" s="420"/>
      <c r="H18" s="420"/>
      <c r="I18" s="420"/>
      <c r="J18" s="420"/>
      <c r="K18" s="420"/>
      <c r="L18" s="420"/>
      <c r="M18" s="420"/>
      <c r="N18" s="420"/>
      <c r="O18" s="420"/>
      <c r="P18" s="433" t="s">
        <v>737</v>
      </c>
    </row>
    <row r="19" spans="1:16" s="421" customFormat="1" ht="18" customHeight="1">
      <c r="A19" s="417" t="s">
        <v>431</v>
      </c>
      <c r="B19" s="418" t="s">
        <v>434</v>
      </c>
      <c r="C19" s="419"/>
      <c r="D19" s="420"/>
      <c r="E19" s="420"/>
      <c r="F19" s="420"/>
      <c r="G19" s="420"/>
      <c r="H19" s="420"/>
      <c r="I19" s="420"/>
      <c r="J19" s="420"/>
      <c r="K19" s="420"/>
      <c r="L19" s="420"/>
      <c r="M19" s="420"/>
      <c r="N19" s="420"/>
      <c r="O19" s="420"/>
      <c r="P19" s="433" t="s">
        <v>737</v>
      </c>
    </row>
    <row r="20" spans="1:16" s="421" customFormat="1" ht="18" customHeight="1">
      <c r="A20" s="417" t="s">
        <v>432</v>
      </c>
      <c r="B20" s="418" t="s">
        <v>435</v>
      </c>
      <c r="C20" s="419"/>
      <c r="D20" s="420"/>
      <c r="E20" s="420"/>
      <c r="F20" s="420"/>
      <c r="G20" s="420"/>
      <c r="H20" s="420"/>
      <c r="I20" s="420"/>
      <c r="J20" s="420"/>
      <c r="K20" s="420"/>
      <c r="L20" s="420"/>
      <c r="M20" s="420"/>
      <c r="N20" s="420"/>
      <c r="O20" s="420"/>
      <c r="P20" s="433" t="s">
        <v>737</v>
      </c>
    </row>
    <row r="21" spans="1:16" s="413" customFormat="1" ht="27.75" customHeight="1">
      <c r="A21" s="414" t="s">
        <v>439</v>
      </c>
      <c r="B21" s="174" t="s">
        <v>436</v>
      </c>
      <c r="C21" s="422"/>
      <c r="D21" s="412"/>
      <c r="E21" s="412"/>
      <c r="F21" s="412"/>
      <c r="G21" s="412"/>
      <c r="H21" s="412"/>
      <c r="I21" s="412"/>
      <c r="J21" s="412"/>
      <c r="K21" s="412"/>
      <c r="L21" s="412"/>
      <c r="M21" s="412"/>
      <c r="N21" s="412"/>
      <c r="O21" s="412"/>
      <c r="P21" s="433" t="s">
        <v>737</v>
      </c>
    </row>
    <row r="22" spans="1:16" s="421" customFormat="1" ht="18" customHeight="1">
      <c r="A22" s="417" t="s">
        <v>440</v>
      </c>
      <c r="B22" s="418" t="s">
        <v>437</v>
      </c>
      <c r="C22" s="419"/>
      <c r="D22" s="420"/>
      <c r="E22" s="420"/>
      <c r="F22" s="420"/>
      <c r="G22" s="420"/>
      <c r="H22" s="420"/>
      <c r="I22" s="420"/>
      <c r="J22" s="420"/>
      <c r="K22" s="420"/>
      <c r="L22" s="420"/>
      <c r="M22" s="420"/>
      <c r="N22" s="420"/>
      <c r="O22" s="420"/>
      <c r="P22" s="433" t="s">
        <v>737</v>
      </c>
    </row>
    <row r="23" spans="1:16" s="421" customFormat="1" ht="32.25" customHeight="1">
      <c r="A23" s="417" t="s">
        <v>441</v>
      </c>
      <c r="B23" s="418" t="s">
        <v>438</v>
      </c>
      <c r="C23" s="419"/>
      <c r="D23" s="420"/>
      <c r="E23" s="420"/>
      <c r="F23" s="420"/>
      <c r="G23" s="420"/>
      <c r="H23" s="420"/>
      <c r="I23" s="420"/>
      <c r="J23" s="420"/>
      <c r="K23" s="420"/>
      <c r="L23" s="420"/>
      <c r="M23" s="420"/>
      <c r="N23" s="420"/>
      <c r="O23" s="420"/>
      <c r="P23" s="492" t="s">
        <v>696</v>
      </c>
    </row>
    <row r="24" spans="1:16" s="421" customFormat="1" ht="47.25" customHeight="1">
      <c r="A24" s="417" t="s">
        <v>526</v>
      </c>
      <c r="B24" s="501" t="s">
        <v>525</v>
      </c>
      <c r="C24" s="501"/>
      <c r="D24" s="501"/>
      <c r="E24" s="501"/>
      <c r="F24" s="501"/>
      <c r="G24" s="501"/>
      <c r="H24" s="501"/>
      <c r="I24" s="501"/>
      <c r="J24" s="501"/>
      <c r="K24" s="501"/>
      <c r="L24" s="501"/>
      <c r="M24" s="501"/>
      <c r="N24" s="501"/>
      <c r="O24" s="501"/>
      <c r="P24" s="456" t="s">
        <v>716</v>
      </c>
    </row>
    <row r="25" spans="1:16" s="413" customFormat="1" ht="27.75" customHeight="1">
      <c r="A25" s="414" t="s">
        <v>446</v>
      </c>
      <c r="B25" s="174" t="s">
        <v>442</v>
      </c>
      <c r="C25" s="422"/>
      <c r="D25" s="412"/>
      <c r="E25" s="412"/>
      <c r="F25" s="412"/>
      <c r="G25" s="412"/>
      <c r="H25" s="412"/>
      <c r="I25" s="412"/>
      <c r="J25" s="412"/>
      <c r="K25" s="412"/>
      <c r="L25" s="412"/>
      <c r="M25" s="412"/>
      <c r="N25" s="412"/>
      <c r="O25" s="412"/>
      <c r="P25" s="491" t="s">
        <v>737</v>
      </c>
    </row>
    <row r="26" spans="1:16" s="421" customFormat="1" ht="18" customHeight="1">
      <c r="A26" s="417" t="s">
        <v>447</v>
      </c>
      <c r="B26" s="418" t="s">
        <v>443</v>
      </c>
      <c r="C26" s="419"/>
      <c r="D26" s="420"/>
      <c r="E26" s="420"/>
      <c r="F26" s="420"/>
      <c r="G26" s="420"/>
      <c r="H26" s="420"/>
      <c r="I26" s="420"/>
      <c r="J26" s="420"/>
      <c r="K26" s="420"/>
      <c r="L26" s="420"/>
      <c r="M26" s="420"/>
      <c r="N26" s="420"/>
      <c r="O26" s="420"/>
      <c r="P26" s="491" t="s">
        <v>737</v>
      </c>
    </row>
    <row r="27" spans="1:16" s="421" customFormat="1" ht="27.75" customHeight="1">
      <c r="A27" s="417" t="s">
        <v>527</v>
      </c>
      <c r="B27" s="419" t="s">
        <v>528</v>
      </c>
      <c r="C27" s="419"/>
      <c r="D27" s="419"/>
      <c r="E27" s="419"/>
      <c r="F27" s="419"/>
      <c r="G27" s="419"/>
      <c r="H27" s="419"/>
      <c r="I27" s="419"/>
      <c r="J27" s="419"/>
      <c r="K27" s="419"/>
      <c r="L27" s="419"/>
      <c r="M27" s="420"/>
      <c r="N27" s="420"/>
      <c r="O27" s="420"/>
      <c r="P27" s="432" t="s">
        <v>726</v>
      </c>
    </row>
    <row r="28" spans="1:16" s="413" customFormat="1" ht="27.75" customHeight="1">
      <c r="A28" s="414" t="s">
        <v>448</v>
      </c>
      <c r="B28" s="174" t="s">
        <v>444</v>
      </c>
      <c r="C28" s="422"/>
      <c r="D28" s="412"/>
      <c r="E28" s="412"/>
      <c r="F28" s="412"/>
      <c r="G28" s="412"/>
      <c r="H28" s="412"/>
      <c r="I28" s="412"/>
      <c r="J28" s="412"/>
      <c r="K28" s="412"/>
      <c r="L28" s="412"/>
      <c r="M28" s="412"/>
      <c r="N28" s="412"/>
      <c r="O28" s="412"/>
      <c r="P28" s="432" t="s">
        <v>715</v>
      </c>
    </row>
    <row r="29" spans="1:16" s="421" customFormat="1" ht="18" customHeight="1">
      <c r="A29" s="417" t="s">
        <v>449</v>
      </c>
      <c r="B29" s="418" t="s">
        <v>445</v>
      </c>
      <c r="C29" s="419"/>
      <c r="D29" s="420"/>
      <c r="E29" s="420"/>
      <c r="F29" s="420"/>
      <c r="G29" s="420"/>
      <c r="H29" s="420"/>
      <c r="I29" s="420"/>
      <c r="J29" s="420"/>
      <c r="K29" s="420"/>
      <c r="L29" s="420"/>
      <c r="M29" s="420"/>
      <c r="N29" s="420"/>
      <c r="O29" s="420"/>
      <c r="P29" s="432" t="s">
        <v>715</v>
      </c>
    </row>
    <row r="30" spans="1:16" ht="18" customHeight="1">
      <c r="A30" s="415"/>
      <c r="B30" s="173"/>
      <c r="C30" s="173"/>
      <c r="D30" s="173"/>
      <c r="E30" s="173"/>
      <c r="F30" s="173"/>
      <c r="G30" s="173"/>
      <c r="H30" s="173"/>
      <c r="I30" s="173"/>
      <c r="J30" s="173"/>
      <c r="K30" s="173"/>
      <c r="L30" s="173"/>
      <c r="M30" s="173"/>
      <c r="N30" s="173"/>
      <c r="O30" s="173"/>
      <c r="P30" s="433"/>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activeCell="T22" sqref="T22"/>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22" t="s">
        <v>414</v>
      </c>
      <c r="B1" s="522"/>
      <c r="C1" s="522"/>
      <c r="D1" s="522"/>
      <c r="E1" s="522"/>
      <c r="F1" s="522"/>
      <c r="G1" s="522"/>
      <c r="H1" s="522"/>
      <c r="I1" s="522"/>
    </row>
    <row r="2" spans="1:21" ht="31.5" customHeight="1" thickBot="1">
      <c r="A2" s="36" t="s">
        <v>105</v>
      </c>
      <c r="B2" s="37" t="s">
        <v>143</v>
      </c>
      <c r="C2" s="37" t="s">
        <v>142</v>
      </c>
      <c r="D2" s="37" t="s">
        <v>141</v>
      </c>
      <c r="E2" s="37" t="s">
        <v>140</v>
      </c>
      <c r="F2" s="37" t="s">
        <v>139</v>
      </c>
      <c r="G2" s="38" t="s">
        <v>699</v>
      </c>
      <c r="H2" s="36" t="s">
        <v>592</v>
      </c>
      <c r="I2" s="37" t="s">
        <v>700</v>
      </c>
    </row>
    <row r="3" spans="1:21">
      <c r="A3" s="35"/>
      <c r="B3" s="63"/>
      <c r="C3" s="63"/>
      <c r="D3" s="63"/>
      <c r="E3" s="63"/>
      <c r="F3" s="63"/>
      <c r="G3" s="62"/>
      <c r="H3" s="61"/>
      <c r="I3" s="39"/>
    </row>
    <row r="4" spans="1:21">
      <c r="A4" s="35" t="s">
        <v>561</v>
      </c>
      <c r="B4" s="42">
        <v>3</v>
      </c>
      <c r="C4" s="42">
        <v>2371</v>
      </c>
      <c r="D4" s="42">
        <v>546</v>
      </c>
      <c r="E4" s="42">
        <v>130</v>
      </c>
      <c r="F4" s="42">
        <v>98</v>
      </c>
      <c r="G4" s="46">
        <v>3148</v>
      </c>
      <c r="H4" s="42">
        <v>5684</v>
      </c>
      <c r="I4" s="60">
        <f t="shared" ref="I4:I34" si="0">G4*100/H4-100</f>
        <v>-44.6164672765658</v>
      </c>
      <c r="L4" s="345"/>
      <c r="M4" s="345"/>
      <c r="N4" s="345"/>
      <c r="O4" s="6"/>
      <c r="P4" s="345"/>
      <c r="Q4" s="345"/>
      <c r="R4" s="345"/>
      <c r="S4" s="6"/>
      <c r="T4" s="345"/>
      <c r="U4" s="345"/>
    </row>
    <row r="5" spans="1:21">
      <c r="A5" s="35" t="s">
        <v>562</v>
      </c>
      <c r="B5" s="42">
        <v>0</v>
      </c>
      <c r="C5" s="42">
        <v>231</v>
      </c>
      <c r="D5" s="42">
        <v>191</v>
      </c>
      <c r="E5" s="42">
        <v>34</v>
      </c>
      <c r="F5" s="42">
        <v>43</v>
      </c>
      <c r="G5" s="46">
        <v>499</v>
      </c>
      <c r="H5" s="42">
        <v>630</v>
      </c>
      <c r="I5" s="60">
        <f t="shared" si="0"/>
        <v>-20.793650793650798</v>
      </c>
      <c r="L5" s="345"/>
      <c r="M5" s="345"/>
      <c r="N5" s="345"/>
      <c r="O5" s="345"/>
      <c r="P5" s="345"/>
      <c r="Q5" s="345"/>
      <c r="R5" s="345"/>
      <c r="S5" s="345"/>
      <c r="T5" s="345"/>
      <c r="U5" s="345"/>
    </row>
    <row r="6" spans="1:21">
      <c r="A6" s="35" t="s">
        <v>563</v>
      </c>
      <c r="B6" s="42">
        <v>0</v>
      </c>
      <c r="C6" s="42">
        <v>448</v>
      </c>
      <c r="D6" s="42">
        <v>204</v>
      </c>
      <c r="E6" s="42">
        <v>24</v>
      </c>
      <c r="F6" s="42">
        <v>29</v>
      </c>
      <c r="G6" s="46">
        <v>705</v>
      </c>
      <c r="H6" s="42">
        <v>935</v>
      </c>
      <c r="I6" s="60">
        <f t="shared" si="0"/>
        <v>-24.598930481283418</v>
      </c>
      <c r="L6" s="345"/>
      <c r="M6" s="345"/>
      <c r="N6" s="345"/>
      <c r="O6" s="345"/>
      <c r="P6" s="345"/>
      <c r="Q6" s="345"/>
      <c r="R6" s="345"/>
      <c r="S6" s="345"/>
      <c r="T6" s="345"/>
      <c r="U6" s="345"/>
    </row>
    <row r="7" spans="1:21">
      <c r="A7" s="35" t="s">
        <v>564</v>
      </c>
      <c r="B7" s="42">
        <v>6</v>
      </c>
      <c r="C7" s="42">
        <v>5857</v>
      </c>
      <c r="D7" s="42">
        <v>1189</v>
      </c>
      <c r="E7" s="42">
        <v>209</v>
      </c>
      <c r="F7" s="42">
        <v>183</v>
      </c>
      <c r="G7" s="46">
        <v>7444</v>
      </c>
      <c r="H7" s="42">
        <v>12342</v>
      </c>
      <c r="I7" s="60">
        <f t="shared" si="0"/>
        <v>-39.685626316642356</v>
      </c>
      <c r="L7" s="345"/>
      <c r="M7" s="345"/>
      <c r="N7" s="345"/>
      <c r="O7" s="6"/>
      <c r="P7" s="6"/>
      <c r="Q7" s="345"/>
      <c r="R7" s="345"/>
      <c r="S7" s="6"/>
      <c r="T7" s="345"/>
      <c r="U7" s="345"/>
    </row>
    <row r="8" spans="1:21">
      <c r="A8" s="35" t="s">
        <v>565</v>
      </c>
      <c r="B8" s="42">
        <v>0</v>
      </c>
      <c r="C8" s="42">
        <v>230</v>
      </c>
      <c r="D8" s="42">
        <v>199</v>
      </c>
      <c r="E8" s="42">
        <v>30</v>
      </c>
      <c r="F8" s="42">
        <v>28</v>
      </c>
      <c r="G8" s="46">
        <v>487</v>
      </c>
      <c r="H8" s="42">
        <v>594</v>
      </c>
      <c r="I8" s="60">
        <f t="shared" si="0"/>
        <v>-18.013468013468014</v>
      </c>
      <c r="L8" s="345"/>
      <c r="M8" s="345"/>
      <c r="N8" s="345"/>
      <c r="O8" s="345"/>
      <c r="P8" s="345"/>
      <c r="Q8" s="345"/>
      <c r="R8" s="345"/>
      <c r="S8" s="345"/>
      <c r="T8" s="345"/>
      <c r="U8" s="345"/>
    </row>
    <row r="9" spans="1:21">
      <c r="A9" s="35" t="s">
        <v>566</v>
      </c>
      <c r="B9" s="42">
        <v>1</v>
      </c>
      <c r="C9" s="42">
        <v>1096</v>
      </c>
      <c r="D9" s="42">
        <v>841</v>
      </c>
      <c r="E9" s="42">
        <v>173</v>
      </c>
      <c r="F9" s="42">
        <v>159</v>
      </c>
      <c r="G9" s="46">
        <v>2270</v>
      </c>
      <c r="H9" s="42">
        <v>2799</v>
      </c>
      <c r="I9" s="60">
        <f t="shared" si="0"/>
        <v>-18.899607002500886</v>
      </c>
      <c r="L9" s="345"/>
      <c r="M9" s="345"/>
      <c r="N9" s="345"/>
      <c r="O9" s="6"/>
      <c r="P9" s="6"/>
      <c r="Q9" s="345"/>
      <c r="R9" s="345"/>
      <c r="S9" s="6"/>
      <c r="T9" s="345"/>
      <c r="U9" s="345"/>
    </row>
    <row r="10" spans="1:21">
      <c r="A10" s="35" t="s">
        <v>567</v>
      </c>
      <c r="B10" s="42">
        <v>2</v>
      </c>
      <c r="C10" s="42">
        <v>551</v>
      </c>
      <c r="D10" s="42">
        <v>479</v>
      </c>
      <c r="E10" s="42">
        <v>115</v>
      </c>
      <c r="F10" s="42">
        <v>83</v>
      </c>
      <c r="G10" s="46">
        <v>1230</v>
      </c>
      <c r="H10" s="42">
        <v>1558</v>
      </c>
      <c r="I10" s="60">
        <f t="shared" si="0"/>
        <v>-21.05263157894737</v>
      </c>
      <c r="L10" s="345"/>
      <c r="M10" s="345"/>
      <c r="N10" s="345"/>
      <c r="O10" s="345"/>
      <c r="P10" s="345"/>
      <c r="Q10" s="345"/>
      <c r="R10" s="345"/>
      <c r="S10" s="6"/>
      <c r="T10" s="345"/>
      <c r="U10" s="345"/>
    </row>
    <row r="11" spans="1:21">
      <c r="A11" s="35" t="s">
        <v>568</v>
      </c>
      <c r="B11" s="42">
        <v>1</v>
      </c>
      <c r="C11" s="42">
        <v>380</v>
      </c>
      <c r="D11" s="42">
        <v>380</v>
      </c>
      <c r="E11" s="42">
        <v>49</v>
      </c>
      <c r="F11" s="42">
        <v>48</v>
      </c>
      <c r="G11" s="46">
        <v>858</v>
      </c>
      <c r="H11" s="42">
        <v>999</v>
      </c>
      <c r="I11" s="60">
        <f t="shared" si="0"/>
        <v>-14.114114114114116</v>
      </c>
      <c r="L11" s="345"/>
      <c r="M11" s="345"/>
      <c r="N11" s="345"/>
      <c r="O11" s="345"/>
      <c r="P11" s="345"/>
      <c r="Q11" s="345"/>
      <c r="R11" s="345"/>
      <c r="S11" s="345"/>
      <c r="T11" s="345"/>
      <c r="U11" s="345"/>
    </row>
    <row r="12" spans="1:21">
      <c r="A12" s="35" t="s">
        <v>569</v>
      </c>
      <c r="B12" s="42">
        <v>0</v>
      </c>
      <c r="C12" s="42">
        <v>199</v>
      </c>
      <c r="D12" s="42">
        <v>102</v>
      </c>
      <c r="E12" s="42">
        <v>5</v>
      </c>
      <c r="F12" s="42">
        <v>8</v>
      </c>
      <c r="G12" s="46">
        <v>314</v>
      </c>
      <c r="H12" s="42">
        <v>366</v>
      </c>
      <c r="I12" s="60">
        <f t="shared" si="0"/>
        <v>-14.207650273224047</v>
      </c>
      <c r="L12" s="345"/>
      <c r="M12" s="345"/>
      <c r="N12" s="345"/>
      <c r="O12" s="345"/>
      <c r="P12" s="345"/>
      <c r="Q12" s="345"/>
      <c r="R12" s="345"/>
      <c r="S12" s="345"/>
      <c r="T12" s="345"/>
      <c r="U12" s="345"/>
    </row>
    <row r="13" spans="1:21">
      <c r="A13" s="35" t="s">
        <v>570</v>
      </c>
      <c r="B13" s="42">
        <v>0</v>
      </c>
      <c r="C13" s="42">
        <v>130</v>
      </c>
      <c r="D13" s="42">
        <v>95</v>
      </c>
      <c r="E13" s="42">
        <v>17</v>
      </c>
      <c r="F13" s="42">
        <v>17</v>
      </c>
      <c r="G13" s="46">
        <v>259</v>
      </c>
      <c r="H13" s="42">
        <v>302</v>
      </c>
      <c r="I13" s="60">
        <f t="shared" si="0"/>
        <v>-14.238410596026483</v>
      </c>
      <c r="L13" s="345"/>
      <c r="M13" s="345"/>
      <c r="N13" s="345"/>
      <c r="O13" s="345"/>
      <c r="P13" s="345"/>
      <c r="Q13" s="345"/>
      <c r="R13" s="345"/>
      <c r="S13" s="345"/>
      <c r="T13" s="345"/>
      <c r="U13" s="345"/>
    </row>
    <row r="14" spans="1:21">
      <c r="A14" s="35" t="s">
        <v>571</v>
      </c>
      <c r="B14" s="42">
        <v>0</v>
      </c>
      <c r="C14" s="42">
        <v>246</v>
      </c>
      <c r="D14" s="42">
        <v>198</v>
      </c>
      <c r="E14" s="42">
        <v>23</v>
      </c>
      <c r="F14" s="42">
        <v>42</v>
      </c>
      <c r="G14" s="46">
        <v>509</v>
      </c>
      <c r="H14" s="42">
        <v>622</v>
      </c>
      <c r="I14" s="60">
        <f t="shared" si="0"/>
        <v>-18.167202572347264</v>
      </c>
      <c r="L14" s="345"/>
      <c r="M14" s="345"/>
      <c r="N14" s="345"/>
      <c r="O14" s="345"/>
      <c r="P14" s="345"/>
      <c r="Q14" s="345"/>
      <c r="R14" s="345"/>
      <c r="S14" s="345"/>
      <c r="T14" s="345"/>
      <c r="U14" s="345"/>
    </row>
    <row r="15" spans="1:21">
      <c r="A15" s="35" t="s">
        <v>572</v>
      </c>
      <c r="B15" s="42">
        <v>9</v>
      </c>
      <c r="C15" s="42">
        <v>3551</v>
      </c>
      <c r="D15" s="42">
        <v>914</v>
      </c>
      <c r="E15" s="42">
        <v>189</v>
      </c>
      <c r="F15" s="42">
        <v>137</v>
      </c>
      <c r="G15" s="46">
        <v>4800</v>
      </c>
      <c r="H15" s="42">
        <v>7317</v>
      </c>
      <c r="I15" s="60">
        <f t="shared" si="0"/>
        <v>-34.399343993439928</v>
      </c>
      <c r="L15" s="345"/>
      <c r="M15" s="345"/>
      <c r="N15" s="345"/>
      <c r="O15" s="6"/>
      <c r="P15" s="6"/>
      <c r="Q15" s="345"/>
      <c r="R15" s="345"/>
      <c r="S15" s="6"/>
      <c r="T15" s="345"/>
      <c r="U15" s="345"/>
    </row>
    <row r="16" spans="1:21">
      <c r="A16" s="35" t="s">
        <v>573</v>
      </c>
      <c r="B16" s="42">
        <v>2</v>
      </c>
      <c r="C16" s="42">
        <v>1209</v>
      </c>
      <c r="D16" s="42">
        <v>352</v>
      </c>
      <c r="E16" s="42">
        <v>66</v>
      </c>
      <c r="F16" s="42">
        <v>58</v>
      </c>
      <c r="G16" s="46">
        <v>1687</v>
      </c>
      <c r="H16" s="42">
        <v>2732</v>
      </c>
      <c r="I16" s="60">
        <f t="shared" si="0"/>
        <v>-38.250366032210835</v>
      </c>
      <c r="L16" s="345"/>
      <c r="M16" s="345"/>
      <c r="N16" s="345"/>
      <c r="O16" s="6"/>
      <c r="P16" s="345"/>
      <c r="Q16" s="345"/>
      <c r="R16" s="345"/>
      <c r="S16" s="6"/>
      <c r="T16" s="345"/>
      <c r="U16" s="345"/>
    </row>
    <row r="17" spans="1:22">
      <c r="A17" s="35" t="s">
        <v>574</v>
      </c>
      <c r="B17" s="42">
        <v>0</v>
      </c>
      <c r="C17" s="42">
        <v>1081</v>
      </c>
      <c r="D17" s="42">
        <v>778</v>
      </c>
      <c r="E17" s="42">
        <v>113</v>
      </c>
      <c r="F17" s="42">
        <v>149</v>
      </c>
      <c r="G17" s="46">
        <v>2121</v>
      </c>
      <c r="H17" s="42">
        <v>2668</v>
      </c>
      <c r="I17" s="60">
        <f t="shared" si="0"/>
        <v>-20.502248875562216</v>
      </c>
      <c r="L17" s="345"/>
      <c r="M17" s="345"/>
      <c r="N17" s="345"/>
      <c r="O17" s="6"/>
      <c r="P17" s="345"/>
      <c r="Q17" s="345"/>
      <c r="R17" s="345"/>
      <c r="S17" s="6"/>
      <c r="T17" s="345"/>
      <c r="U17" s="345"/>
    </row>
    <row r="18" spans="1:22">
      <c r="A18" s="35" t="s">
        <v>575</v>
      </c>
      <c r="B18" s="42">
        <v>0</v>
      </c>
      <c r="C18" s="42">
        <v>1445</v>
      </c>
      <c r="D18" s="42">
        <v>938</v>
      </c>
      <c r="E18" s="42">
        <v>135</v>
      </c>
      <c r="F18" s="42">
        <v>212</v>
      </c>
      <c r="G18" s="46">
        <v>2730</v>
      </c>
      <c r="H18" s="42">
        <v>3277</v>
      </c>
      <c r="I18" s="60">
        <f t="shared" si="0"/>
        <v>-16.692096429661277</v>
      </c>
      <c r="L18" s="345"/>
      <c r="M18" s="345"/>
      <c r="N18" s="345"/>
      <c r="O18" s="6"/>
      <c r="P18" s="6"/>
      <c r="Q18" s="345"/>
      <c r="R18" s="345"/>
      <c r="S18" s="6"/>
      <c r="T18" s="345"/>
      <c r="U18" s="345"/>
    </row>
    <row r="19" spans="1:22">
      <c r="A19" s="35" t="s">
        <v>576</v>
      </c>
      <c r="B19" s="42">
        <v>0</v>
      </c>
      <c r="C19" s="42">
        <v>253</v>
      </c>
      <c r="D19" s="42">
        <v>231</v>
      </c>
      <c r="E19" s="42">
        <v>28</v>
      </c>
      <c r="F19" s="42">
        <v>48</v>
      </c>
      <c r="G19" s="46">
        <v>560</v>
      </c>
      <c r="H19" s="42">
        <v>624</v>
      </c>
      <c r="I19" s="60">
        <f t="shared" si="0"/>
        <v>-10.256410256410263</v>
      </c>
      <c r="L19" s="345"/>
      <c r="M19" s="345"/>
      <c r="N19" s="345"/>
      <c r="O19" s="345"/>
      <c r="P19" s="345"/>
      <c r="Q19" s="345"/>
      <c r="R19" s="345"/>
      <c r="S19" s="345"/>
      <c r="T19" s="345"/>
      <c r="U19" s="345"/>
    </row>
    <row r="20" spans="1:22">
      <c r="A20" s="35" t="s">
        <v>577</v>
      </c>
      <c r="B20" s="42">
        <v>11</v>
      </c>
      <c r="C20" s="42">
        <v>7407</v>
      </c>
      <c r="D20" s="42">
        <v>6047</v>
      </c>
      <c r="E20" s="42">
        <v>1300</v>
      </c>
      <c r="F20" s="42">
        <v>1045</v>
      </c>
      <c r="G20" s="46">
        <v>15810</v>
      </c>
      <c r="H20" s="42">
        <v>19917</v>
      </c>
      <c r="I20" s="60">
        <f t="shared" si="0"/>
        <v>-20.620575387859617</v>
      </c>
      <c r="L20" s="345"/>
      <c r="M20" s="345"/>
      <c r="N20" s="345"/>
      <c r="O20" s="6"/>
      <c r="P20" s="6"/>
      <c r="Q20" s="6"/>
      <c r="R20" s="6"/>
      <c r="S20" s="6"/>
      <c r="T20" s="345"/>
      <c r="U20" s="345"/>
    </row>
    <row r="21" spans="1:22">
      <c r="A21" s="35" t="s">
        <v>578</v>
      </c>
      <c r="B21" s="42">
        <v>2</v>
      </c>
      <c r="C21" s="42">
        <v>436</v>
      </c>
      <c r="D21" s="42">
        <v>426</v>
      </c>
      <c r="E21" s="42">
        <v>48</v>
      </c>
      <c r="F21" s="42">
        <v>75</v>
      </c>
      <c r="G21" s="46">
        <v>987</v>
      </c>
      <c r="H21" s="42">
        <v>1221</v>
      </c>
      <c r="I21" s="60">
        <f t="shared" si="0"/>
        <v>-19.164619164619168</v>
      </c>
      <c r="L21" s="345"/>
      <c r="M21" s="345"/>
      <c r="N21" s="345"/>
      <c r="O21" s="345"/>
      <c r="P21" s="345"/>
      <c r="Q21" s="345"/>
      <c r="R21" s="345"/>
      <c r="S21" s="6"/>
      <c r="T21" s="345"/>
      <c r="U21" s="345"/>
    </row>
    <row r="22" spans="1:22">
      <c r="A22" s="35" t="s">
        <v>579</v>
      </c>
      <c r="B22" s="42">
        <v>6</v>
      </c>
      <c r="C22" s="42">
        <v>2092</v>
      </c>
      <c r="D22" s="42">
        <v>1497</v>
      </c>
      <c r="E22" s="42">
        <v>252</v>
      </c>
      <c r="F22" s="42">
        <v>294</v>
      </c>
      <c r="G22" s="46">
        <v>4141</v>
      </c>
      <c r="H22" s="42">
        <v>5437</v>
      </c>
      <c r="I22" s="60">
        <f t="shared" si="0"/>
        <v>-23.836674636748214</v>
      </c>
      <c r="L22" s="345"/>
      <c r="M22" s="345"/>
      <c r="N22" s="345"/>
      <c r="O22" s="6"/>
      <c r="P22" s="6"/>
      <c r="Q22" s="345"/>
      <c r="R22" s="345"/>
      <c r="S22" s="6"/>
      <c r="T22" s="345"/>
      <c r="U22" s="345"/>
    </row>
    <row r="23" spans="1:22">
      <c r="A23" s="35" t="s">
        <v>580</v>
      </c>
      <c r="B23" s="42">
        <v>3</v>
      </c>
      <c r="C23" s="42">
        <v>522</v>
      </c>
      <c r="D23" s="42">
        <v>422</v>
      </c>
      <c r="E23" s="42">
        <v>45</v>
      </c>
      <c r="F23" s="42">
        <v>73</v>
      </c>
      <c r="G23" s="46">
        <v>1065</v>
      </c>
      <c r="H23" s="42">
        <v>1299</v>
      </c>
      <c r="I23" s="60">
        <f t="shared" si="0"/>
        <v>-18.013856812933028</v>
      </c>
      <c r="L23" s="345"/>
      <c r="M23" s="345"/>
      <c r="N23" s="345"/>
      <c r="O23" s="345"/>
      <c r="P23" s="345"/>
      <c r="Q23" s="345"/>
      <c r="R23" s="345"/>
      <c r="S23" s="6"/>
      <c r="T23" s="345"/>
      <c r="U23" s="345"/>
    </row>
    <row r="24" spans="1:22">
      <c r="A24" s="35" t="s">
        <v>581</v>
      </c>
      <c r="B24" s="42">
        <v>2</v>
      </c>
      <c r="C24" s="42">
        <v>2118</v>
      </c>
      <c r="D24" s="42">
        <v>1457</v>
      </c>
      <c r="E24" s="42">
        <v>173</v>
      </c>
      <c r="F24" s="42">
        <v>264</v>
      </c>
      <c r="G24" s="46">
        <v>4014</v>
      </c>
      <c r="H24" s="42">
        <v>5063</v>
      </c>
      <c r="I24" s="60">
        <f t="shared" si="0"/>
        <v>-20.718941339126999</v>
      </c>
      <c r="L24" s="345"/>
      <c r="M24" s="345"/>
      <c r="N24" s="345"/>
      <c r="O24" s="6"/>
      <c r="P24" s="6"/>
      <c r="Q24" s="345"/>
      <c r="R24" s="345"/>
      <c r="S24" s="6"/>
      <c r="T24" s="345"/>
      <c r="U24" s="345"/>
    </row>
    <row r="25" spans="1:22">
      <c r="A25" s="35" t="s">
        <v>582</v>
      </c>
      <c r="B25" s="42">
        <v>2</v>
      </c>
      <c r="C25" s="42">
        <v>263</v>
      </c>
      <c r="D25" s="42">
        <v>188</v>
      </c>
      <c r="E25" s="42">
        <v>16</v>
      </c>
      <c r="F25" s="42">
        <v>31</v>
      </c>
      <c r="G25" s="46">
        <v>500</v>
      </c>
      <c r="H25" s="42">
        <v>595</v>
      </c>
      <c r="I25" s="60">
        <f t="shared" si="0"/>
        <v>-15.966386554621849</v>
      </c>
      <c r="L25" s="345"/>
      <c r="M25" s="457"/>
      <c r="N25" s="457"/>
      <c r="O25" s="457"/>
      <c r="P25" s="6"/>
      <c r="Q25" s="457"/>
      <c r="R25" s="457"/>
      <c r="S25" s="457"/>
      <c r="T25" s="6"/>
      <c r="U25" s="457"/>
      <c r="V25" s="457"/>
    </row>
    <row r="26" spans="1:22">
      <c r="A26" s="35" t="s">
        <v>583</v>
      </c>
      <c r="B26" s="42">
        <v>0</v>
      </c>
      <c r="C26" s="42">
        <v>1568</v>
      </c>
      <c r="D26" s="42">
        <v>1094</v>
      </c>
      <c r="E26" s="42">
        <v>213</v>
      </c>
      <c r="F26" s="42">
        <v>154</v>
      </c>
      <c r="G26" s="46">
        <v>3029</v>
      </c>
      <c r="H26" s="42">
        <v>4057</v>
      </c>
      <c r="I26" s="60">
        <f t="shared" si="0"/>
        <v>-25.338920384520577</v>
      </c>
      <c r="L26" s="345"/>
      <c r="M26" s="457"/>
      <c r="N26" s="457"/>
      <c r="O26" s="6"/>
      <c r="P26" s="6"/>
      <c r="Q26" s="457"/>
      <c r="R26" s="457"/>
      <c r="S26" s="6"/>
      <c r="T26" s="457"/>
      <c r="U26" s="457"/>
      <c r="V26" s="457"/>
    </row>
    <row r="27" spans="1:22">
      <c r="A27" s="35" t="s">
        <v>584</v>
      </c>
      <c r="B27" s="42">
        <v>0</v>
      </c>
      <c r="C27" s="42">
        <v>202</v>
      </c>
      <c r="D27" s="42">
        <v>214</v>
      </c>
      <c r="E27" s="42">
        <v>22</v>
      </c>
      <c r="F27" s="42">
        <v>36</v>
      </c>
      <c r="G27" s="46">
        <v>474</v>
      </c>
      <c r="H27" s="42">
        <v>588</v>
      </c>
      <c r="I27" s="60">
        <f t="shared" si="0"/>
        <v>-19.387755102040813</v>
      </c>
      <c r="L27" s="345"/>
      <c r="M27" s="457"/>
      <c r="N27" s="457"/>
      <c r="O27" s="457"/>
      <c r="P27" s="457"/>
      <c r="Q27" s="457"/>
      <c r="R27" s="457"/>
      <c r="S27" s="457"/>
      <c r="T27" s="457"/>
      <c r="U27" s="457"/>
      <c r="V27" s="457"/>
    </row>
    <row r="28" spans="1:22">
      <c r="A28" s="35" t="s">
        <v>585</v>
      </c>
      <c r="B28" s="42">
        <v>1</v>
      </c>
      <c r="C28" s="42">
        <v>970</v>
      </c>
      <c r="D28" s="42">
        <v>277</v>
      </c>
      <c r="E28" s="42">
        <v>61</v>
      </c>
      <c r="F28" s="42">
        <v>40</v>
      </c>
      <c r="G28" s="46">
        <v>1349</v>
      </c>
      <c r="H28" s="42">
        <v>2192</v>
      </c>
      <c r="I28" s="60">
        <f t="shared" si="0"/>
        <v>-38.458029197080293</v>
      </c>
      <c r="L28" s="345"/>
      <c r="M28" s="457"/>
      <c r="N28" s="457"/>
      <c r="O28" s="6"/>
      <c r="P28" s="6"/>
      <c r="Q28" s="6"/>
      <c r="R28" s="457"/>
      <c r="S28" s="6"/>
      <c r="T28" s="6"/>
      <c r="U28" s="457"/>
      <c r="V28" s="457"/>
    </row>
    <row r="29" spans="1:22">
      <c r="A29" s="35" t="s">
        <v>586</v>
      </c>
      <c r="B29" s="42">
        <v>9</v>
      </c>
      <c r="C29" s="42">
        <v>10582</v>
      </c>
      <c r="D29" s="42">
        <v>7306</v>
      </c>
      <c r="E29" s="42">
        <v>1609</v>
      </c>
      <c r="F29" s="42">
        <v>1383</v>
      </c>
      <c r="G29" s="46">
        <v>20889</v>
      </c>
      <c r="H29" s="42">
        <v>26316</v>
      </c>
      <c r="I29" s="60">
        <f t="shared" si="0"/>
        <v>-20.622435020519831</v>
      </c>
      <c r="L29" s="345"/>
      <c r="M29" s="457"/>
      <c r="N29" s="457"/>
      <c r="O29" s="6"/>
      <c r="P29" s="6"/>
      <c r="Q29" s="6"/>
      <c r="R29" s="6"/>
      <c r="S29" s="6"/>
      <c r="T29" s="457"/>
      <c r="U29" s="457"/>
      <c r="V29" s="457"/>
    </row>
    <row r="30" spans="1:22">
      <c r="A30" s="35" t="s">
        <v>587</v>
      </c>
      <c r="B30" s="42">
        <v>3</v>
      </c>
      <c r="C30" s="42">
        <v>833</v>
      </c>
      <c r="D30" s="42">
        <v>556</v>
      </c>
      <c r="E30" s="42">
        <v>90</v>
      </c>
      <c r="F30" s="42">
        <v>113</v>
      </c>
      <c r="G30" s="46">
        <v>1595</v>
      </c>
      <c r="H30" s="42">
        <v>1975</v>
      </c>
      <c r="I30" s="60">
        <f t="shared" si="0"/>
        <v>-19.240506329113927</v>
      </c>
      <c r="L30" s="345"/>
      <c r="M30" s="457"/>
      <c r="N30" s="457"/>
      <c r="O30" s="6"/>
      <c r="P30" s="6"/>
      <c r="Q30" s="457"/>
      <c r="R30" s="457"/>
      <c r="S30" s="6"/>
      <c r="T30" s="6"/>
      <c r="U30" s="457"/>
      <c r="V30" s="457"/>
    </row>
    <row r="31" spans="1:22">
      <c r="A31" s="35" t="s">
        <v>588</v>
      </c>
      <c r="B31" s="42">
        <v>1</v>
      </c>
      <c r="C31" s="42">
        <v>478</v>
      </c>
      <c r="D31" s="42">
        <v>120</v>
      </c>
      <c r="E31" s="42">
        <v>21</v>
      </c>
      <c r="F31" s="42">
        <v>23</v>
      </c>
      <c r="G31" s="46">
        <v>643</v>
      </c>
      <c r="H31" s="42">
        <v>1157</v>
      </c>
      <c r="I31" s="60">
        <f t="shared" si="0"/>
        <v>-44.425237683664648</v>
      </c>
      <c r="L31" s="345"/>
      <c r="M31" s="457"/>
      <c r="N31" s="457"/>
      <c r="O31" s="457"/>
      <c r="P31" s="457"/>
      <c r="Q31" s="457"/>
      <c r="R31" s="457"/>
      <c r="S31" s="6"/>
      <c r="T31" s="6"/>
      <c r="U31" s="457"/>
      <c r="V31" s="457"/>
    </row>
    <row r="32" spans="1:22">
      <c r="A32" s="35" t="s">
        <v>589</v>
      </c>
      <c r="B32" s="42">
        <v>1</v>
      </c>
      <c r="C32" s="42">
        <v>1108</v>
      </c>
      <c r="D32" s="42">
        <v>1034</v>
      </c>
      <c r="E32" s="42">
        <v>182</v>
      </c>
      <c r="F32" s="42">
        <v>173</v>
      </c>
      <c r="G32" s="46">
        <v>2498</v>
      </c>
      <c r="H32" s="42">
        <v>3082</v>
      </c>
      <c r="I32" s="60">
        <f t="shared" si="0"/>
        <v>-18.94873458792992</v>
      </c>
      <c r="L32" s="345"/>
      <c r="M32" s="457"/>
      <c r="N32" s="457"/>
      <c r="O32" s="6"/>
      <c r="P32" s="6"/>
      <c r="Q32" s="457"/>
      <c r="R32" s="457"/>
      <c r="S32" s="6"/>
      <c r="T32" s="457"/>
      <c r="U32" s="457"/>
      <c r="V32" s="457"/>
    </row>
    <row r="33" spans="1:22">
      <c r="A33" s="35" t="s">
        <v>590</v>
      </c>
      <c r="B33" s="42">
        <v>1</v>
      </c>
      <c r="C33" s="42">
        <v>330</v>
      </c>
      <c r="D33" s="42">
        <v>357</v>
      </c>
      <c r="E33" s="42">
        <v>112</v>
      </c>
      <c r="F33" s="42">
        <v>92</v>
      </c>
      <c r="G33" s="46">
        <v>892</v>
      </c>
      <c r="H33" s="42">
        <v>1087</v>
      </c>
      <c r="I33" s="60">
        <f t="shared" si="0"/>
        <v>-17.939282428702853</v>
      </c>
      <c r="L33" s="345"/>
      <c r="M33" s="457"/>
      <c r="N33" s="457"/>
      <c r="O33" s="457"/>
      <c r="P33" s="457"/>
      <c r="Q33" s="457"/>
      <c r="R33" s="457"/>
      <c r="S33" s="6"/>
      <c r="T33" s="457"/>
      <c r="U33" s="457"/>
      <c r="V33" s="457"/>
    </row>
    <row r="34" spans="1:22">
      <c r="A34" s="35" t="s">
        <v>591</v>
      </c>
      <c r="B34" s="42">
        <v>0</v>
      </c>
      <c r="C34" s="42">
        <v>93</v>
      </c>
      <c r="D34" s="42">
        <v>41</v>
      </c>
      <c r="E34" s="42">
        <v>6</v>
      </c>
      <c r="F34" s="42">
        <v>2</v>
      </c>
      <c r="G34" s="46">
        <v>142</v>
      </c>
      <c r="H34" s="42">
        <v>189</v>
      </c>
      <c r="I34" s="60">
        <f t="shared" si="0"/>
        <v>-24.867724867724874</v>
      </c>
      <c r="L34" s="345"/>
      <c r="M34" s="457"/>
      <c r="N34" s="457"/>
      <c r="O34" s="457"/>
      <c r="P34" s="457"/>
      <c r="Q34" s="457"/>
      <c r="R34" s="457"/>
      <c r="S34" s="457"/>
      <c r="T34" s="457"/>
      <c r="U34" s="457"/>
      <c r="V34" s="457"/>
    </row>
    <row r="35" spans="1:22">
      <c r="A35" s="35"/>
      <c r="B35" s="42"/>
      <c r="C35" s="42"/>
      <c r="D35" s="42"/>
      <c r="E35" s="42"/>
      <c r="F35" s="42"/>
      <c r="G35" s="42"/>
      <c r="H35" s="42"/>
      <c r="I35" s="60"/>
      <c r="L35" s="345"/>
      <c r="M35" s="457"/>
      <c r="N35" s="6"/>
      <c r="O35" s="6"/>
      <c r="P35" s="6"/>
      <c r="Q35" s="6"/>
      <c r="R35" s="6"/>
      <c r="S35" s="6"/>
      <c r="T35" s="457"/>
      <c r="U35" s="457"/>
      <c r="V35" s="457"/>
    </row>
    <row r="36" spans="1:22">
      <c r="A36" s="48" t="s">
        <v>135</v>
      </c>
      <c r="B36" s="50">
        <v>66</v>
      </c>
      <c r="C36" s="50">
        <v>48280</v>
      </c>
      <c r="D36" s="50">
        <v>28673</v>
      </c>
      <c r="E36" s="50">
        <v>5490</v>
      </c>
      <c r="F36" s="50">
        <v>5140</v>
      </c>
      <c r="G36" s="50">
        <v>87649</v>
      </c>
      <c r="H36" s="50">
        <v>117624</v>
      </c>
      <c r="I36" s="51">
        <f>G36*100/H36-100</f>
        <v>-25.483744813983535</v>
      </c>
      <c r="M36" s="457"/>
      <c r="N36" s="457"/>
      <c r="O36" s="457"/>
      <c r="P36" s="6"/>
      <c r="Q36" s="457"/>
      <c r="R36" s="457"/>
      <c r="S36" s="457"/>
      <c r="T36" s="6"/>
      <c r="U36" s="457"/>
      <c r="V36" s="457"/>
    </row>
    <row r="37" spans="1:22">
      <c r="M37" s="457"/>
      <c r="N37" s="457"/>
      <c r="O37" s="457"/>
      <c r="P37" s="6"/>
      <c r="Q37" s="457"/>
      <c r="R37" s="457"/>
      <c r="S37" s="457"/>
      <c r="T37" s="6"/>
      <c r="U37" s="457"/>
      <c r="V37" s="457"/>
    </row>
    <row r="38" spans="1:22">
      <c r="M38" s="457"/>
      <c r="N38" s="457"/>
      <c r="O38" s="457"/>
      <c r="P38" s="6"/>
      <c r="Q38" s="457"/>
      <c r="R38" s="457"/>
      <c r="S38" s="457"/>
      <c r="T38" s="6"/>
      <c r="U38" s="457"/>
      <c r="V38" s="457"/>
    </row>
    <row r="39" spans="1:22">
      <c r="M39" s="457"/>
      <c r="N39" s="457"/>
      <c r="O39" s="457"/>
      <c r="P39" s="6"/>
      <c r="Q39" s="457"/>
      <c r="R39" s="457"/>
      <c r="S39" s="457"/>
      <c r="T39" s="6"/>
      <c r="U39" s="457"/>
      <c r="V39" s="457"/>
    </row>
    <row r="40" spans="1:22">
      <c r="A40" s="34" t="s">
        <v>102</v>
      </c>
      <c r="B40" s="34" t="s">
        <v>103</v>
      </c>
      <c r="C40" s="35"/>
      <c r="D40" s="35"/>
      <c r="E40" s="35"/>
      <c r="F40" s="35"/>
      <c r="G40" s="35"/>
      <c r="H40" s="35"/>
      <c r="I40" s="35"/>
      <c r="M40" s="457"/>
      <c r="N40" s="457"/>
      <c r="O40" s="457"/>
      <c r="P40" s="457"/>
      <c r="Q40" s="457"/>
      <c r="R40" s="457"/>
      <c r="S40" s="457"/>
      <c r="T40" s="457"/>
      <c r="U40" s="457"/>
      <c r="V40" s="457"/>
    </row>
    <row r="41" spans="1:22">
      <c r="A41" s="34" t="s">
        <v>104</v>
      </c>
      <c r="B41" s="34" t="s">
        <v>46</v>
      </c>
      <c r="C41" s="35"/>
      <c r="D41" s="35"/>
      <c r="E41" s="35"/>
      <c r="F41" s="35"/>
      <c r="G41" s="35"/>
      <c r="H41" s="35"/>
      <c r="I41" s="35"/>
      <c r="M41" s="457"/>
      <c r="N41" s="457"/>
      <c r="O41" s="457"/>
      <c r="P41" s="6"/>
      <c r="Q41" s="6"/>
      <c r="R41" s="6"/>
      <c r="S41" s="6"/>
      <c r="T41" s="6"/>
      <c r="U41" s="457"/>
      <c r="V41" s="457"/>
    </row>
    <row r="42" spans="1:22">
      <c r="M42" s="457"/>
      <c r="N42" s="457"/>
      <c r="O42" s="457"/>
      <c r="P42" s="457"/>
      <c r="Q42" s="457"/>
      <c r="R42" s="457"/>
      <c r="S42" s="457"/>
      <c r="T42" s="457"/>
      <c r="U42" s="457"/>
      <c r="V42" s="457"/>
    </row>
    <row r="43" spans="1:22">
      <c r="M43" s="457"/>
      <c r="N43" s="457"/>
      <c r="O43" s="457"/>
      <c r="P43" s="6"/>
      <c r="Q43" s="6"/>
      <c r="R43" s="457"/>
      <c r="S43" s="457"/>
      <c r="T43" s="6"/>
      <c r="U43" s="457"/>
      <c r="V43" s="457"/>
    </row>
    <row r="44" spans="1:22">
      <c r="M44" s="457"/>
      <c r="N44" s="457"/>
      <c r="O44" s="457"/>
      <c r="P44" s="457"/>
      <c r="Q44" s="457"/>
      <c r="R44" s="457"/>
      <c r="S44" s="457"/>
      <c r="T44" s="6"/>
      <c r="U44" s="457"/>
      <c r="V44" s="457"/>
    </row>
    <row r="45" spans="1:22">
      <c r="M45" s="457"/>
      <c r="N45" s="457"/>
      <c r="O45" s="457"/>
      <c r="P45" s="6"/>
      <c r="Q45" s="6"/>
      <c r="R45" s="457"/>
      <c r="S45" s="457"/>
      <c r="T45" s="6"/>
      <c r="U45" s="457"/>
      <c r="V45" s="457"/>
    </row>
    <row r="46" spans="1:22">
      <c r="M46" s="457"/>
      <c r="N46" s="457"/>
      <c r="O46" s="457"/>
      <c r="P46" s="457"/>
      <c r="Q46" s="457"/>
      <c r="R46" s="457"/>
      <c r="S46" s="457"/>
      <c r="T46" s="457"/>
      <c r="U46" s="457"/>
      <c r="V46" s="457"/>
    </row>
    <row r="47" spans="1:22">
      <c r="M47" s="457"/>
      <c r="N47" s="457"/>
      <c r="O47" s="457"/>
      <c r="P47" s="6"/>
      <c r="Q47" s="6"/>
      <c r="R47" s="457"/>
      <c r="S47" s="457"/>
      <c r="T47" s="6"/>
      <c r="U47" s="457"/>
      <c r="V47" s="457"/>
    </row>
    <row r="48" spans="1:22">
      <c r="M48" s="457"/>
      <c r="N48" s="457"/>
      <c r="O48" s="457"/>
      <c r="P48" s="457"/>
      <c r="Q48" s="457"/>
      <c r="R48" s="457"/>
      <c r="S48" s="457"/>
      <c r="T48" s="457"/>
      <c r="U48" s="457"/>
      <c r="V48" s="457"/>
    </row>
    <row r="49" spans="13:22">
      <c r="M49" s="457"/>
      <c r="N49" s="457"/>
      <c r="O49" s="457"/>
      <c r="P49" s="457"/>
      <c r="Q49" s="457"/>
      <c r="R49" s="457"/>
      <c r="S49" s="457"/>
      <c r="T49" s="6"/>
      <c r="U49" s="457"/>
      <c r="V49" s="457"/>
    </row>
    <row r="50" spans="13:22">
      <c r="M50" s="457"/>
      <c r="N50" s="457"/>
      <c r="O50" s="457"/>
      <c r="P50" s="6"/>
      <c r="Q50" s="6"/>
      <c r="R50" s="6"/>
      <c r="S50" s="6"/>
      <c r="T50" s="6"/>
      <c r="U50" s="457"/>
      <c r="V50" s="457"/>
    </row>
    <row r="51" spans="13:22">
      <c r="M51" s="457"/>
      <c r="N51" s="457"/>
      <c r="O51" s="457"/>
      <c r="P51" s="457"/>
      <c r="Q51" s="457"/>
      <c r="R51" s="457"/>
      <c r="S51" s="457"/>
      <c r="T51" s="6"/>
      <c r="U51" s="457"/>
      <c r="V51" s="457"/>
    </row>
    <row r="52" spans="13:22">
      <c r="M52" s="457"/>
      <c r="N52" s="457"/>
      <c r="O52" s="457"/>
      <c r="P52" s="457"/>
      <c r="Q52" s="457"/>
      <c r="R52" s="457"/>
      <c r="S52" s="457"/>
      <c r="T52" s="457"/>
      <c r="U52" s="457"/>
      <c r="V52" s="457"/>
    </row>
    <row r="53" spans="13:22">
      <c r="M53" s="457"/>
      <c r="N53" s="457"/>
      <c r="O53" s="457"/>
      <c r="P53" s="6"/>
      <c r="Q53" s="6"/>
      <c r="R53" s="457"/>
      <c r="S53" s="457"/>
      <c r="T53" s="6"/>
      <c r="U53" s="457"/>
      <c r="V53" s="457"/>
    </row>
    <row r="54" spans="13:22">
      <c r="M54" s="457"/>
      <c r="N54" s="457"/>
      <c r="O54" s="457"/>
      <c r="P54" s="457"/>
      <c r="Q54" s="457"/>
      <c r="R54" s="457"/>
      <c r="S54" s="457"/>
      <c r="T54" s="457"/>
      <c r="U54" s="457"/>
      <c r="V54" s="457"/>
    </row>
    <row r="55" spans="13:22">
      <c r="M55" s="457"/>
      <c r="N55" s="457"/>
      <c r="O55" s="457"/>
      <c r="P55" s="457"/>
      <c r="Q55" s="457"/>
      <c r="R55" s="457"/>
      <c r="S55" s="457"/>
      <c r="T55" s="457"/>
      <c r="U55" s="457"/>
      <c r="V55" s="457"/>
    </row>
    <row r="56" spans="13:22" s="457" customFormat="1"/>
    <row r="57" spans="13:22">
      <c r="M57" s="457"/>
      <c r="N57" s="457"/>
      <c r="O57" s="457"/>
      <c r="P57" s="6"/>
      <c r="Q57" s="6"/>
      <c r="R57" s="6"/>
      <c r="S57" s="6"/>
      <c r="T57" s="6"/>
    </row>
  </sheetData>
  <sheetProtection password="CCE3"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80" zoomScaleNormal="80" workbookViewId="0">
      <selection activeCell="M25" sqref="M2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3" t="s">
        <v>738</v>
      </c>
      <c r="B1" s="523"/>
      <c r="C1" s="523"/>
      <c r="D1" s="523"/>
      <c r="E1" s="523"/>
      <c r="F1" s="523"/>
      <c r="G1" s="523"/>
    </row>
    <row r="2" spans="1:14" ht="33.75" customHeight="1">
      <c r="A2" s="56" t="s">
        <v>93</v>
      </c>
      <c r="B2" s="55" t="s">
        <v>172</v>
      </c>
      <c r="C2" s="55" t="s">
        <v>171</v>
      </c>
      <c r="D2" s="55" t="s">
        <v>170</v>
      </c>
      <c r="E2" s="56" t="s">
        <v>169</v>
      </c>
      <c r="F2" s="55" t="s">
        <v>168</v>
      </c>
      <c r="G2" s="57" t="s">
        <v>138</v>
      </c>
    </row>
    <row r="3" spans="1:14">
      <c r="A3" s="182" t="s">
        <v>737</v>
      </c>
      <c r="B3" s="128">
        <v>76</v>
      </c>
      <c r="C3" s="128">
        <v>48485</v>
      </c>
      <c r="D3" s="128">
        <v>28878</v>
      </c>
      <c r="E3" s="128">
        <v>5127</v>
      </c>
      <c r="F3" s="128">
        <v>5032</v>
      </c>
      <c r="G3" s="475">
        <v>87598</v>
      </c>
      <c r="I3" s="330"/>
      <c r="J3" s="6"/>
      <c r="K3" s="6"/>
      <c r="L3" s="6"/>
      <c r="M3" s="6"/>
      <c r="N3" s="6"/>
    </row>
    <row r="5" spans="1:14">
      <c r="I5" s="471"/>
      <c r="J5" s="471"/>
      <c r="K5" s="471"/>
      <c r="L5" s="471"/>
      <c r="M5" s="471"/>
      <c r="N5" s="471"/>
    </row>
    <row r="6" spans="1:14">
      <c r="H6" s="6"/>
      <c r="I6" s="128"/>
      <c r="J6" s="128"/>
      <c r="K6" s="128"/>
      <c r="L6" s="128"/>
      <c r="M6" s="128"/>
      <c r="N6" s="128"/>
    </row>
    <row r="7" spans="1:14">
      <c r="I7" s="128"/>
      <c r="J7" s="128"/>
      <c r="K7" s="128"/>
      <c r="L7" s="128"/>
      <c r="M7" s="128"/>
      <c r="N7" s="128"/>
    </row>
    <row r="10" spans="1:14">
      <c r="H10" s="128"/>
      <c r="I10" s="128"/>
      <c r="J10" s="128"/>
      <c r="K10" s="128"/>
      <c r="L10" s="128"/>
      <c r="M10" s="128"/>
    </row>
    <row r="27" spans="1:2">
      <c r="A27" s="34" t="s">
        <v>102</v>
      </c>
      <c r="B27" s="34" t="s">
        <v>103</v>
      </c>
    </row>
    <row r="28" spans="1:2">
      <c r="A28" s="34" t="s">
        <v>104</v>
      </c>
      <c r="B28" s="34" t="s">
        <v>46</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20" sqref="L2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3" t="s">
        <v>739</v>
      </c>
      <c r="B1" s="523"/>
      <c r="C1" s="523"/>
      <c r="D1" s="523"/>
      <c r="E1" s="523"/>
      <c r="F1" s="523"/>
      <c r="G1" s="523"/>
      <c r="H1" s="523"/>
      <c r="I1" s="523"/>
      <c r="J1" s="523"/>
      <c r="K1" s="523"/>
      <c r="L1" s="523"/>
    </row>
    <row r="2" spans="1:18" ht="96.75" customHeight="1">
      <c r="A2" s="56" t="s">
        <v>93</v>
      </c>
      <c r="B2" s="55" t="s">
        <v>144</v>
      </c>
      <c r="C2" s="56" t="s">
        <v>145</v>
      </c>
      <c r="D2" s="55" t="s">
        <v>146</v>
      </c>
      <c r="E2" s="56" t="s">
        <v>147</v>
      </c>
      <c r="F2" s="55" t="s">
        <v>148</v>
      </c>
      <c r="G2" s="56" t="s">
        <v>149</v>
      </c>
      <c r="H2" s="55" t="s">
        <v>150</v>
      </c>
      <c r="I2" s="56" t="s">
        <v>151</v>
      </c>
      <c r="J2" s="55" t="s">
        <v>152</v>
      </c>
      <c r="K2" s="56" t="s">
        <v>153</v>
      </c>
      <c r="L2" s="57" t="s">
        <v>138</v>
      </c>
    </row>
    <row r="3" spans="1:18">
      <c r="A3" s="182" t="s">
        <v>737</v>
      </c>
      <c r="B3" s="129">
        <v>52</v>
      </c>
      <c r="C3" s="129">
        <v>421</v>
      </c>
      <c r="D3" s="129">
        <v>4670</v>
      </c>
      <c r="E3" s="129">
        <v>4919</v>
      </c>
      <c r="F3" s="129">
        <v>9223</v>
      </c>
      <c r="G3" s="129">
        <v>30824</v>
      </c>
      <c r="H3" s="129">
        <v>1083</v>
      </c>
      <c r="I3" s="129">
        <v>8573</v>
      </c>
      <c r="J3" s="129">
        <v>3157</v>
      </c>
      <c r="K3" s="129">
        <v>24676</v>
      </c>
      <c r="L3" s="131">
        <v>87598</v>
      </c>
      <c r="M3" s="486"/>
      <c r="N3" s="486"/>
      <c r="O3" s="486"/>
      <c r="P3" s="336"/>
      <c r="Q3" s="336"/>
      <c r="R3" s="336"/>
    </row>
    <row r="8" spans="1:18">
      <c r="I8" s="6"/>
    </row>
    <row r="12" spans="1:18">
      <c r="H12" s="129"/>
      <c r="I12" s="129"/>
      <c r="J12" s="129"/>
      <c r="K12" s="129"/>
      <c r="L12" s="129"/>
      <c r="M12" s="129"/>
      <c r="N12" s="129"/>
      <c r="O12" s="129"/>
      <c r="P12" s="129"/>
      <c r="Q12" s="129"/>
      <c r="R12" s="129"/>
    </row>
    <row r="33" spans="1:2">
      <c r="A33" s="34" t="s">
        <v>102</v>
      </c>
      <c r="B33" s="34" t="s">
        <v>103</v>
      </c>
    </row>
    <row r="34" spans="1:2">
      <c r="A34" s="34" t="s">
        <v>104</v>
      </c>
      <c r="B34"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R20" sqref="R20"/>
    </sheetView>
  </sheetViews>
  <sheetFormatPr baseColWidth="10" defaultRowHeight="15"/>
  <cols>
    <col min="1" max="1" width="18.42578125" customWidth="1"/>
    <col min="2" max="4" width="16" customWidth="1"/>
  </cols>
  <sheetData>
    <row r="1" spans="1:20" ht="35.25" customHeight="1">
      <c r="A1" s="518" t="s">
        <v>270</v>
      </c>
      <c r="B1" s="518"/>
      <c r="C1" s="518"/>
      <c r="D1" s="518"/>
    </row>
    <row r="2" spans="1:20" ht="15.75">
      <c r="A2" s="524" t="s">
        <v>737</v>
      </c>
      <c r="B2" s="524"/>
      <c r="C2" s="524"/>
      <c r="D2" s="524"/>
    </row>
    <row r="3" spans="1:20" ht="15.75" customHeight="1">
      <c r="A3" s="102"/>
      <c r="B3" s="55" t="s">
        <v>155</v>
      </c>
      <c r="C3" s="56" t="s">
        <v>156</v>
      </c>
      <c r="D3" s="65" t="s">
        <v>157</v>
      </c>
      <c r="N3" s="525" t="s">
        <v>740</v>
      </c>
      <c r="O3" s="525"/>
      <c r="P3" s="525"/>
      <c r="Q3" s="525"/>
      <c r="R3" s="525"/>
      <c r="S3" s="525"/>
      <c r="T3" s="525"/>
    </row>
    <row r="4" spans="1:20">
      <c r="A4" s="207" t="s">
        <v>158</v>
      </c>
      <c r="B4" s="194">
        <v>4606</v>
      </c>
      <c r="C4" s="195">
        <v>6108</v>
      </c>
      <c r="D4" s="196">
        <v>10714</v>
      </c>
      <c r="N4" s="525"/>
      <c r="O4" s="525"/>
      <c r="P4" s="525"/>
      <c r="Q4" s="525"/>
      <c r="R4" s="525"/>
      <c r="S4" s="525"/>
      <c r="T4" s="525"/>
    </row>
    <row r="5" spans="1:20" ht="30" customHeight="1">
      <c r="A5" s="208" t="s">
        <v>159</v>
      </c>
      <c r="B5" s="197">
        <v>3631</v>
      </c>
      <c r="C5" s="198">
        <v>4706</v>
      </c>
      <c r="D5" s="199">
        <v>8337</v>
      </c>
      <c r="N5" s="525"/>
      <c r="O5" s="525"/>
      <c r="P5" s="525"/>
      <c r="Q5" s="525"/>
      <c r="R5" s="525"/>
      <c r="S5" s="525"/>
      <c r="T5" s="525"/>
    </row>
    <row r="6" spans="1:20" ht="30" customHeight="1">
      <c r="A6" s="209" t="s">
        <v>160</v>
      </c>
      <c r="B6" s="197">
        <v>36507</v>
      </c>
      <c r="C6" s="198">
        <v>48845</v>
      </c>
      <c r="D6" s="199">
        <v>85352</v>
      </c>
      <c r="N6" s="525"/>
      <c r="O6" s="525"/>
      <c r="P6" s="525"/>
      <c r="Q6" s="525"/>
      <c r="R6" s="525"/>
      <c r="S6" s="525"/>
      <c r="T6" s="525"/>
    </row>
    <row r="7" spans="1:20" ht="51" customHeight="1">
      <c r="A7" s="55" t="s">
        <v>161</v>
      </c>
      <c r="B7" s="200">
        <f>SUM(B4:B6)</f>
        <v>44744</v>
      </c>
      <c r="C7" s="201">
        <f>SUM(C4:C6)</f>
        <v>59659</v>
      </c>
      <c r="D7" s="202">
        <f>SUM(D4:D6)</f>
        <v>104403</v>
      </c>
      <c r="N7" s="525"/>
      <c r="O7" s="525"/>
      <c r="P7" s="525"/>
      <c r="Q7" s="525"/>
      <c r="R7" s="525"/>
      <c r="S7" s="525"/>
      <c r="T7" s="525"/>
    </row>
    <row r="8" spans="1:20">
      <c r="A8" s="207" t="s">
        <v>162</v>
      </c>
      <c r="B8" s="6">
        <v>634</v>
      </c>
      <c r="C8" s="6">
        <v>673</v>
      </c>
      <c r="D8" s="6">
        <v>1307</v>
      </c>
      <c r="N8" s="525"/>
      <c r="O8" s="525"/>
      <c r="P8" s="525"/>
      <c r="Q8" s="525"/>
      <c r="R8" s="525"/>
      <c r="S8" s="525"/>
      <c r="T8" s="525"/>
    </row>
    <row r="9" spans="1:20">
      <c r="A9" s="208" t="s">
        <v>163</v>
      </c>
      <c r="B9" s="6">
        <v>3285</v>
      </c>
      <c r="C9" s="6">
        <v>4281</v>
      </c>
      <c r="D9" s="6">
        <v>7566</v>
      </c>
      <c r="N9" s="525"/>
      <c r="O9" s="525"/>
      <c r="P9" s="525"/>
      <c r="Q9" s="525"/>
      <c r="R9" s="525"/>
      <c r="S9" s="525"/>
      <c r="T9" s="525"/>
    </row>
    <row r="10" spans="1:20">
      <c r="A10" s="208" t="s">
        <v>164</v>
      </c>
      <c r="B10" s="6">
        <v>449</v>
      </c>
      <c r="C10" s="6">
        <v>430</v>
      </c>
      <c r="D10" s="6">
        <v>879</v>
      </c>
      <c r="N10" s="525"/>
      <c r="O10" s="525"/>
      <c r="P10" s="525"/>
      <c r="Q10" s="525"/>
      <c r="R10" s="525"/>
      <c r="S10" s="525"/>
      <c r="T10" s="525"/>
    </row>
    <row r="11" spans="1:20">
      <c r="A11" s="209" t="s">
        <v>165</v>
      </c>
      <c r="B11" s="6">
        <v>38630</v>
      </c>
      <c r="C11" s="6">
        <v>48968</v>
      </c>
      <c r="D11" s="6">
        <v>87598</v>
      </c>
      <c r="N11" s="525"/>
      <c r="O11" s="525"/>
      <c r="P11" s="525"/>
      <c r="Q11" s="525"/>
      <c r="R11" s="525"/>
      <c r="S11" s="525"/>
      <c r="T11" s="525"/>
    </row>
    <row r="12" spans="1:20" ht="38.25" customHeight="1">
      <c r="A12" s="55" t="s">
        <v>166</v>
      </c>
      <c r="B12" s="200">
        <f>SUM(B8:B11)</f>
        <v>42998</v>
      </c>
      <c r="C12" s="201">
        <f>SUM(C8:C11)</f>
        <v>54352</v>
      </c>
      <c r="D12" s="202">
        <f>SUM(D8:D11)</f>
        <v>97350</v>
      </c>
      <c r="N12" s="525"/>
      <c r="O12" s="525"/>
      <c r="P12" s="525"/>
      <c r="Q12" s="525"/>
      <c r="R12" s="525"/>
      <c r="S12" s="525"/>
      <c r="T12" s="525"/>
    </row>
    <row r="13" spans="1:20">
      <c r="A13" s="56" t="s">
        <v>167</v>
      </c>
      <c r="B13" s="204">
        <f>B7+B12</f>
        <v>87742</v>
      </c>
      <c r="C13" s="205">
        <f>C7+C12</f>
        <v>114011</v>
      </c>
      <c r="D13" s="206">
        <f>D7+D12</f>
        <v>201753</v>
      </c>
    </row>
    <row r="15" spans="1:20">
      <c r="J15" s="6"/>
      <c r="K15" s="6"/>
      <c r="L15" s="365"/>
      <c r="M15" s="6"/>
      <c r="N15" s="6"/>
      <c r="O15" s="6"/>
      <c r="P15" s="6"/>
      <c r="Q15" s="365"/>
      <c r="R15" s="343"/>
    </row>
    <row r="16" spans="1:20">
      <c r="I16" s="6"/>
      <c r="J16" s="6"/>
      <c r="K16" s="6"/>
      <c r="L16" s="6"/>
      <c r="M16" s="6"/>
      <c r="N16" s="6"/>
      <c r="O16" s="6"/>
      <c r="P16" s="6"/>
      <c r="Q16" s="6"/>
      <c r="R16" s="396"/>
      <c r="S16" s="396"/>
    </row>
    <row r="17" spans="1:19">
      <c r="J17" s="6"/>
      <c r="K17" s="6"/>
      <c r="L17" s="6"/>
      <c r="M17" s="6"/>
      <c r="N17" s="6"/>
      <c r="O17" s="6"/>
      <c r="P17" s="6"/>
      <c r="Q17" s="6"/>
      <c r="R17" s="396"/>
      <c r="S17" s="396"/>
    </row>
    <row r="18" spans="1:19">
      <c r="J18" s="6"/>
      <c r="K18" s="6"/>
      <c r="L18" s="6"/>
      <c r="M18" s="6"/>
      <c r="N18" s="6"/>
      <c r="O18" s="6"/>
      <c r="P18" s="6"/>
      <c r="Q18" s="6"/>
      <c r="R18" s="6"/>
      <c r="S18" s="6"/>
    </row>
    <row r="19" spans="1:19">
      <c r="A19" s="34" t="s">
        <v>102</v>
      </c>
      <c r="B19" s="34" t="s">
        <v>103</v>
      </c>
      <c r="I19" s="6"/>
      <c r="J19" s="6"/>
      <c r="K19" s="6"/>
      <c r="L19" s="6"/>
      <c r="M19" s="6"/>
      <c r="N19" s="6"/>
      <c r="O19" s="6"/>
      <c r="P19" s="6"/>
      <c r="Q19" s="6"/>
      <c r="R19" s="6"/>
      <c r="S19" s="6"/>
    </row>
    <row r="20" spans="1:19">
      <c r="A20" s="34" t="s">
        <v>104</v>
      </c>
      <c r="B20" s="34" t="s">
        <v>46</v>
      </c>
      <c r="I20" s="6"/>
      <c r="J20" s="6"/>
      <c r="K20" s="6"/>
      <c r="L20" s="6"/>
      <c r="M20" s="6"/>
      <c r="N20" s="6"/>
      <c r="O20" s="6"/>
      <c r="P20" s="6"/>
      <c r="Q20" s="6"/>
      <c r="R20" s="6"/>
      <c r="S20" s="6"/>
    </row>
    <row r="21" spans="1:19">
      <c r="I21" s="486"/>
      <c r="J21" s="6"/>
      <c r="K21" s="6"/>
      <c r="L21" s="6"/>
      <c r="M21" s="6"/>
      <c r="N21" s="6"/>
      <c r="O21" s="6"/>
      <c r="P21" s="6"/>
      <c r="Q21" s="6"/>
      <c r="R21" s="6"/>
      <c r="S21" s="6"/>
    </row>
    <row r="22" spans="1:19">
      <c r="I22" s="6"/>
      <c r="J22" s="6"/>
      <c r="K22" s="6"/>
      <c r="L22" s="6"/>
      <c r="M22" s="6"/>
      <c r="N22" s="6"/>
      <c r="O22" s="6"/>
      <c r="P22" s="6"/>
      <c r="Q22" s="6"/>
      <c r="R22" s="457"/>
      <c r="S22" s="6"/>
    </row>
    <row r="23" spans="1:19">
      <c r="I23" s="6"/>
      <c r="J23" s="6"/>
      <c r="K23" s="493"/>
      <c r="L23" s="6"/>
      <c r="M23" s="6"/>
      <c r="N23" s="6"/>
      <c r="O23" s="493"/>
      <c r="P23" s="493"/>
      <c r="Q23" s="471"/>
      <c r="R23" s="457"/>
    </row>
    <row r="24" spans="1:19">
      <c r="I24" s="493"/>
      <c r="J24" s="493"/>
      <c r="K24" s="6"/>
      <c r="L24" s="493"/>
      <c r="M24" s="6"/>
      <c r="N24" s="6"/>
      <c r="O24" s="6"/>
      <c r="P24" s="493"/>
      <c r="R24" s="6"/>
      <c r="S24" s="284"/>
    </row>
    <row r="25" spans="1:19">
      <c r="I25" s="6"/>
      <c r="J25" s="493"/>
      <c r="K25" s="6"/>
      <c r="L25" s="6"/>
      <c r="M25" s="6"/>
      <c r="N25" s="6"/>
      <c r="O25" s="6"/>
      <c r="P25" s="6"/>
      <c r="S25" s="6"/>
    </row>
    <row r="26" spans="1:19">
      <c r="I26" s="6"/>
      <c r="J26" s="6"/>
      <c r="K26" s="493"/>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P40" sqref="P40"/>
    </sheetView>
  </sheetViews>
  <sheetFormatPr baseColWidth="10" defaultRowHeight="15"/>
  <cols>
    <col min="1" max="1" width="35" style="66" customWidth="1"/>
    <col min="6" max="6" width="15.85546875" customWidth="1"/>
    <col min="11" max="11" width="11.42578125" style="343"/>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7" customFormat="1" ht="43.5" customHeight="1">
      <c r="A1" s="527" t="s">
        <v>154</v>
      </c>
      <c r="B1" s="527"/>
      <c r="C1" s="527"/>
      <c r="D1" s="527"/>
      <c r="E1" s="137"/>
      <c r="F1" s="527" t="s">
        <v>559</v>
      </c>
      <c r="G1" s="527"/>
      <c r="H1" s="527"/>
      <c r="I1" s="527"/>
      <c r="J1" s="527"/>
      <c r="K1" s="527"/>
      <c r="L1" s="137"/>
      <c r="M1" s="137"/>
      <c r="N1" s="137"/>
      <c r="O1" s="137"/>
      <c r="P1" s="137"/>
      <c r="Q1" s="137"/>
      <c r="R1" s="137"/>
      <c r="S1" s="137"/>
      <c r="T1" s="137"/>
    </row>
    <row r="2" spans="1:20" ht="15.75">
      <c r="A2" s="526">
        <v>43101</v>
      </c>
      <c r="B2" s="526"/>
      <c r="C2" s="526"/>
      <c r="D2" s="526"/>
      <c r="G2" s="64">
        <v>2018</v>
      </c>
      <c r="H2" s="64">
        <v>2019</v>
      </c>
      <c r="I2" s="64">
        <v>2020</v>
      </c>
      <c r="J2" s="64">
        <v>2021</v>
      </c>
      <c r="K2" s="64">
        <v>2022</v>
      </c>
    </row>
    <row r="3" spans="1:20" ht="15.75">
      <c r="A3" s="470"/>
      <c r="B3" s="55" t="s">
        <v>155</v>
      </c>
      <c r="C3" s="56" t="s">
        <v>156</v>
      </c>
      <c r="D3" s="65" t="s">
        <v>157</v>
      </c>
      <c r="F3" s="216" t="s">
        <v>158</v>
      </c>
      <c r="G3" s="218">
        <f>D4</f>
        <v>11415</v>
      </c>
      <c r="H3" s="218">
        <f>D16</f>
        <v>10930</v>
      </c>
      <c r="I3" s="219">
        <f>D28</f>
        <v>11317</v>
      </c>
      <c r="J3" s="480">
        <f>D40</f>
        <v>19120</v>
      </c>
      <c r="K3" s="344">
        <f>D52</f>
        <v>11663</v>
      </c>
    </row>
    <row r="4" spans="1:20">
      <c r="A4" s="210" t="s">
        <v>158</v>
      </c>
      <c r="B4" s="195">
        <v>5044</v>
      </c>
      <c r="C4" s="195">
        <v>6371</v>
      </c>
      <c r="D4" s="196">
        <v>11415</v>
      </c>
      <c r="F4" s="217" t="s">
        <v>159</v>
      </c>
      <c r="G4" s="218">
        <f t="shared" ref="G4:G12" si="0">D5</f>
        <v>8656</v>
      </c>
      <c r="H4" s="218">
        <f t="shared" ref="H4:H12" si="1">D17</f>
        <v>9355</v>
      </c>
      <c r="I4" s="219">
        <f t="shared" ref="I4:I12" si="2">D29</f>
        <v>9860</v>
      </c>
      <c r="J4" s="480">
        <f t="shared" ref="J4:J12" si="3">D41</f>
        <v>15450</v>
      </c>
      <c r="K4" s="344">
        <f t="shared" ref="K4:K12" si="4">D53</f>
        <v>9399</v>
      </c>
    </row>
    <row r="5" spans="1:20">
      <c r="A5" s="211" t="s">
        <v>159</v>
      </c>
      <c r="B5" s="198">
        <v>3910</v>
      </c>
      <c r="C5" s="198">
        <v>4746</v>
      </c>
      <c r="D5" s="199">
        <v>8656</v>
      </c>
      <c r="F5" s="217" t="s">
        <v>160</v>
      </c>
      <c r="G5" s="218">
        <f t="shared" si="0"/>
        <v>92632</v>
      </c>
      <c r="H5" s="218">
        <f t="shared" si="1"/>
        <v>88690</v>
      </c>
      <c r="I5" s="219">
        <f t="shared" si="2"/>
        <v>87955</v>
      </c>
      <c r="J5" s="480">
        <f t="shared" si="3"/>
        <v>109867</v>
      </c>
      <c r="K5" s="344">
        <f t="shared" si="4"/>
        <v>85817</v>
      </c>
    </row>
    <row r="6" spans="1:20" ht="38.25">
      <c r="A6" s="211" t="s">
        <v>160</v>
      </c>
      <c r="B6" s="198">
        <v>40377</v>
      </c>
      <c r="C6" s="198">
        <v>52255</v>
      </c>
      <c r="D6" s="199">
        <v>92632</v>
      </c>
      <c r="F6" s="212" t="s">
        <v>161</v>
      </c>
      <c r="G6" s="477">
        <f t="shared" si="0"/>
        <v>112703</v>
      </c>
      <c r="H6" s="477">
        <f t="shared" si="1"/>
        <v>108975</v>
      </c>
      <c r="I6" s="478">
        <f t="shared" si="2"/>
        <v>109132</v>
      </c>
      <c r="J6" s="481">
        <f t="shared" si="3"/>
        <v>144437</v>
      </c>
      <c r="K6" s="479">
        <f t="shared" si="4"/>
        <v>106879</v>
      </c>
    </row>
    <row r="7" spans="1:20">
      <c r="A7" s="212" t="s">
        <v>161</v>
      </c>
      <c r="B7" s="214">
        <f>SUM(B4:B6)</f>
        <v>49331</v>
      </c>
      <c r="C7" s="214">
        <f>SUM(C4:C6)</f>
        <v>63372</v>
      </c>
      <c r="D7" s="215">
        <f>SUM(D4:D6)</f>
        <v>112703</v>
      </c>
      <c r="F7" s="217" t="s">
        <v>162</v>
      </c>
      <c r="G7" s="218">
        <f t="shared" si="0"/>
        <v>1607</v>
      </c>
      <c r="H7" s="218">
        <f t="shared" si="1"/>
        <v>1371</v>
      </c>
      <c r="I7" s="219">
        <f t="shared" si="2"/>
        <v>1797</v>
      </c>
      <c r="J7" s="480">
        <f t="shared" si="3"/>
        <v>2000</v>
      </c>
      <c r="K7" s="344">
        <f t="shared" si="4"/>
        <v>1409</v>
      </c>
    </row>
    <row r="8" spans="1:20">
      <c r="A8" s="211" t="s">
        <v>162</v>
      </c>
      <c r="B8" s="198">
        <v>806</v>
      </c>
      <c r="C8" s="203">
        <v>801</v>
      </c>
      <c r="D8" s="199">
        <v>1607</v>
      </c>
      <c r="F8" s="217" t="s">
        <v>163</v>
      </c>
      <c r="G8" s="218">
        <f t="shared" si="0"/>
        <v>8449</v>
      </c>
      <c r="H8" s="218">
        <f t="shared" si="1"/>
        <v>8437</v>
      </c>
      <c r="I8" s="219">
        <f t="shared" si="2"/>
        <v>7990</v>
      </c>
      <c r="J8" s="480">
        <f t="shared" si="3"/>
        <v>9413</v>
      </c>
      <c r="K8" s="344">
        <f t="shared" si="4"/>
        <v>8423</v>
      </c>
    </row>
    <row r="9" spans="1:20">
      <c r="A9" s="211" t="s">
        <v>163</v>
      </c>
      <c r="B9" s="198">
        <v>3810</v>
      </c>
      <c r="C9" s="198">
        <v>4639</v>
      </c>
      <c r="D9" s="199">
        <v>8449</v>
      </c>
      <c r="F9" s="217" t="s">
        <v>164</v>
      </c>
      <c r="G9" s="218">
        <f t="shared" si="0"/>
        <v>892</v>
      </c>
      <c r="H9" s="218">
        <f t="shared" si="1"/>
        <v>853</v>
      </c>
      <c r="I9" s="219">
        <f t="shared" si="2"/>
        <v>856</v>
      </c>
      <c r="J9" s="480">
        <f t="shared" si="3"/>
        <v>1045</v>
      </c>
      <c r="K9" s="344">
        <f t="shared" si="4"/>
        <v>944</v>
      </c>
    </row>
    <row r="10" spans="1:20">
      <c r="A10" s="211" t="s">
        <v>164</v>
      </c>
      <c r="B10" s="203">
        <v>478</v>
      </c>
      <c r="C10" s="203">
        <v>414</v>
      </c>
      <c r="D10" s="199">
        <v>892</v>
      </c>
      <c r="F10" s="217" t="s">
        <v>165</v>
      </c>
      <c r="G10" s="218">
        <f t="shared" si="0"/>
        <v>92050</v>
      </c>
      <c r="H10" s="218">
        <f t="shared" si="1"/>
        <v>89783</v>
      </c>
      <c r="I10" s="219">
        <f t="shared" si="2"/>
        <v>91389</v>
      </c>
      <c r="J10" s="480">
        <f t="shared" si="3"/>
        <v>122335</v>
      </c>
      <c r="K10" s="344">
        <f t="shared" si="4"/>
        <v>89501</v>
      </c>
    </row>
    <row r="11" spans="1:20" ht="25.5">
      <c r="A11" s="211" t="s">
        <v>165</v>
      </c>
      <c r="B11" s="198">
        <v>41129</v>
      </c>
      <c r="C11" s="198">
        <v>50921</v>
      </c>
      <c r="D11" s="199">
        <v>92050</v>
      </c>
      <c r="F11" s="212" t="s">
        <v>166</v>
      </c>
      <c r="G11" s="477">
        <f t="shared" si="0"/>
        <v>102998</v>
      </c>
      <c r="H11" s="477">
        <f t="shared" si="1"/>
        <v>100444</v>
      </c>
      <c r="I11" s="478">
        <f t="shared" si="2"/>
        <v>102032</v>
      </c>
      <c r="J11" s="481">
        <f t="shared" si="3"/>
        <v>134793</v>
      </c>
      <c r="K11" s="479">
        <f t="shared" si="4"/>
        <v>100277</v>
      </c>
    </row>
    <row r="12" spans="1:20">
      <c r="A12" s="212" t="s">
        <v>166</v>
      </c>
      <c r="B12" s="214">
        <f>SUM(B8:B11)</f>
        <v>46223</v>
      </c>
      <c r="C12" s="214">
        <f>SUM(C8:C11)</f>
        <v>56775</v>
      </c>
      <c r="D12" s="215">
        <f>SUM(D8:D11)</f>
        <v>102998</v>
      </c>
      <c r="F12" s="213" t="s">
        <v>167</v>
      </c>
      <c r="G12" s="477">
        <f t="shared" si="0"/>
        <v>215701</v>
      </c>
      <c r="H12" s="477">
        <f t="shared" si="1"/>
        <v>209419</v>
      </c>
      <c r="I12" s="478">
        <f t="shared" si="2"/>
        <v>211164</v>
      </c>
      <c r="J12" s="481">
        <f t="shared" si="3"/>
        <v>279230</v>
      </c>
      <c r="K12" s="479">
        <f t="shared" si="4"/>
        <v>207156</v>
      </c>
    </row>
    <row r="13" spans="1:20">
      <c r="A13" s="213" t="s">
        <v>167</v>
      </c>
      <c r="B13" s="205">
        <f>B7+B12</f>
        <v>95554</v>
      </c>
      <c r="C13" s="205">
        <f>C7+C12</f>
        <v>120147</v>
      </c>
      <c r="D13" s="206">
        <f>D7+D12</f>
        <v>215701</v>
      </c>
    </row>
    <row r="14" spans="1:20" ht="15.75">
      <c r="A14" s="526">
        <v>43466</v>
      </c>
      <c r="B14" s="526"/>
      <c r="C14" s="526"/>
      <c r="D14" s="526"/>
    </row>
    <row r="15" spans="1:20" ht="15.75">
      <c r="A15" s="470"/>
      <c r="B15" s="55" t="s">
        <v>155</v>
      </c>
      <c r="C15" s="56" t="s">
        <v>156</v>
      </c>
      <c r="D15" s="65" t="s">
        <v>157</v>
      </c>
    </row>
    <row r="16" spans="1:20">
      <c r="A16" s="210" t="s">
        <v>158</v>
      </c>
      <c r="B16" s="195">
        <v>4768</v>
      </c>
      <c r="C16" s="195">
        <v>6162</v>
      </c>
      <c r="D16" s="196">
        <v>10930</v>
      </c>
    </row>
    <row r="17" spans="1:8" ht="15.75">
      <c r="A17" s="211" t="s">
        <v>159</v>
      </c>
      <c r="B17" s="198">
        <v>4251</v>
      </c>
      <c r="C17" s="198">
        <v>5104</v>
      </c>
      <c r="D17" s="199">
        <v>9355</v>
      </c>
      <c r="F17" s="155"/>
      <c r="G17" s="55" t="s">
        <v>155</v>
      </c>
      <c r="H17" s="56" t="s">
        <v>156</v>
      </c>
    </row>
    <row r="18" spans="1:8">
      <c r="A18" s="211" t="s">
        <v>160</v>
      </c>
      <c r="B18" s="198">
        <v>38144</v>
      </c>
      <c r="C18" s="198">
        <v>50546</v>
      </c>
      <c r="D18" s="199">
        <v>88690</v>
      </c>
      <c r="F18" s="157">
        <v>2018</v>
      </c>
      <c r="G18" s="6">
        <f>B13</f>
        <v>95554</v>
      </c>
      <c r="H18" s="6">
        <f>C13</f>
        <v>120147</v>
      </c>
    </row>
    <row r="19" spans="1:8">
      <c r="A19" s="212" t="s">
        <v>161</v>
      </c>
      <c r="B19" s="214">
        <f>SUM(B16:B18)</f>
        <v>47163</v>
      </c>
      <c r="C19" s="214">
        <f>SUM(C16:C18)</f>
        <v>61812</v>
      </c>
      <c r="D19" s="215">
        <f>SUM(D16:D18)</f>
        <v>108975</v>
      </c>
      <c r="F19" s="157">
        <v>2019</v>
      </c>
      <c r="G19" s="6">
        <f>B25</f>
        <v>91894</v>
      </c>
      <c r="H19" s="6">
        <f>C25</f>
        <v>117525</v>
      </c>
    </row>
    <row r="20" spans="1:8">
      <c r="A20" s="211" t="s">
        <v>162</v>
      </c>
      <c r="B20" s="198">
        <v>686</v>
      </c>
      <c r="C20" s="203">
        <v>685</v>
      </c>
      <c r="D20" s="199">
        <v>1371</v>
      </c>
      <c r="F20" s="157">
        <v>2020</v>
      </c>
      <c r="G20" s="6">
        <f>B37</f>
        <v>93623</v>
      </c>
      <c r="H20" s="6">
        <f>C37</f>
        <v>117541</v>
      </c>
    </row>
    <row r="21" spans="1:8">
      <c r="A21" s="211" t="s">
        <v>163</v>
      </c>
      <c r="B21" s="198">
        <v>3768</v>
      </c>
      <c r="C21" s="198">
        <v>4669</v>
      </c>
      <c r="D21" s="199">
        <v>8437</v>
      </c>
      <c r="F21" s="157">
        <v>2021</v>
      </c>
      <c r="G21" s="6">
        <f>B49</f>
        <v>127504</v>
      </c>
      <c r="H21" s="6">
        <f>C49</f>
        <v>151726</v>
      </c>
    </row>
    <row r="22" spans="1:8">
      <c r="A22" s="211" t="s">
        <v>164</v>
      </c>
      <c r="B22" s="203">
        <v>441</v>
      </c>
      <c r="C22" s="203">
        <v>412</v>
      </c>
      <c r="D22" s="199">
        <v>853</v>
      </c>
      <c r="F22" s="157">
        <v>2022</v>
      </c>
      <c r="G22" s="6">
        <f>B61</f>
        <v>90242</v>
      </c>
      <c r="H22" s="6">
        <f>C61</f>
        <v>116914</v>
      </c>
    </row>
    <row r="23" spans="1:8">
      <c r="A23" s="211" t="s">
        <v>165</v>
      </c>
      <c r="B23" s="198">
        <v>39836</v>
      </c>
      <c r="C23" s="198">
        <v>49947</v>
      </c>
      <c r="D23" s="199">
        <v>89783</v>
      </c>
    </row>
    <row r="24" spans="1:8">
      <c r="A24" s="212" t="s">
        <v>166</v>
      </c>
      <c r="B24" s="214">
        <f>SUM(B20:B23)</f>
        <v>44731</v>
      </c>
      <c r="C24" s="214">
        <f>SUM(C20:C23)</f>
        <v>55713</v>
      </c>
      <c r="D24" s="215">
        <f>SUM(D20:D23)</f>
        <v>100444</v>
      </c>
    </row>
    <row r="25" spans="1:8">
      <c r="A25" s="213" t="s">
        <v>167</v>
      </c>
      <c r="B25" s="205">
        <f>B19+B24</f>
        <v>91894</v>
      </c>
      <c r="C25" s="205">
        <f>C19+C24</f>
        <v>117525</v>
      </c>
      <c r="D25" s="206">
        <f>D19+D24</f>
        <v>209419</v>
      </c>
    </row>
    <row r="26" spans="1:8" ht="15.75">
      <c r="A26" s="526">
        <v>43831</v>
      </c>
      <c r="B26" s="526"/>
      <c r="C26" s="526"/>
      <c r="D26" s="526"/>
    </row>
    <row r="27" spans="1:8" ht="15.75">
      <c r="A27" s="470"/>
      <c r="B27" s="55" t="s">
        <v>155</v>
      </c>
      <c r="C27" s="56" t="s">
        <v>156</v>
      </c>
      <c r="D27" s="65" t="s">
        <v>157</v>
      </c>
    </row>
    <row r="28" spans="1:8">
      <c r="A28" s="210" t="s">
        <v>158</v>
      </c>
      <c r="B28" s="195">
        <v>5022</v>
      </c>
      <c r="C28" s="195">
        <v>6295</v>
      </c>
      <c r="D28" s="196">
        <v>11317</v>
      </c>
    </row>
    <row r="29" spans="1:8">
      <c r="A29" s="211" t="s">
        <v>159</v>
      </c>
      <c r="B29" s="198">
        <v>4537</v>
      </c>
      <c r="C29" s="198">
        <v>5323</v>
      </c>
      <c r="D29" s="199">
        <v>9860</v>
      </c>
    </row>
    <row r="30" spans="1:8">
      <c r="A30" s="211" t="s">
        <v>160</v>
      </c>
      <c r="B30" s="198">
        <v>38141</v>
      </c>
      <c r="C30" s="198">
        <v>49814</v>
      </c>
      <c r="D30" s="199">
        <v>87955</v>
      </c>
    </row>
    <row r="31" spans="1:8">
      <c r="A31" s="212" t="s">
        <v>161</v>
      </c>
      <c r="B31" s="214">
        <f>SUM(B28:B30)</f>
        <v>47700</v>
      </c>
      <c r="C31" s="214">
        <f>SUM(C28:C30)</f>
        <v>61432</v>
      </c>
      <c r="D31" s="215">
        <f>SUM(D28:D30)</f>
        <v>109132</v>
      </c>
    </row>
    <row r="32" spans="1:8">
      <c r="A32" s="211" t="s">
        <v>162</v>
      </c>
      <c r="B32" s="198">
        <v>970</v>
      </c>
      <c r="C32" s="203">
        <v>827</v>
      </c>
      <c r="D32" s="199">
        <v>1797</v>
      </c>
    </row>
    <row r="33" spans="1:4">
      <c r="A33" s="211" t="s">
        <v>163</v>
      </c>
      <c r="B33" s="198">
        <v>3533</v>
      </c>
      <c r="C33" s="198">
        <v>4457</v>
      </c>
      <c r="D33" s="199">
        <v>7990</v>
      </c>
    </row>
    <row r="34" spans="1:4">
      <c r="A34" s="211" t="s">
        <v>164</v>
      </c>
      <c r="B34" s="203">
        <v>437</v>
      </c>
      <c r="C34" s="203">
        <v>419</v>
      </c>
      <c r="D34" s="199">
        <v>856</v>
      </c>
    </row>
    <row r="35" spans="1:4">
      <c r="A35" s="211" t="s">
        <v>165</v>
      </c>
      <c r="B35" s="198">
        <v>40983</v>
      </c>
      <c r="C35" s="198">
        <v>50406</v>
      </c>
      <c r="D35" s="199">
        <v>91389</v>
      </c>
    </row>
    <row r="36" spans="1:4">
      <c r="A36" s="212" t="s">
        <v>166</v>
      </c>
      <c r="B36" s="214">
        <f>SUM(B32:B35)</f>
        <v>45923</v>
      </c>
      <c r="C36" s="214">
        <f>SUM(C32:C35)</f>
        <v>56109</v>
      </c>
      <c r="D36" s="215">
        <f>SUM(D32:D35)</f>
        <v>102032</v>
      </c>
    </row>
    <row r="37" spans="1:4">
      <c r="A37" s="213" t="s">
        <v>167</v>
      </c>
      <c r="B37" s="205">
        <f>B31+B36</f>
        <v>93623</v>
      </c>
      <c r="C37" s="205">
        <f>C31+C36</f>
        <v>117541</v>
      </c>
      <c r="D37" s="206">
        <f>D31+D36</f>
        <v>211164</v>
      </c>
    </row>
    <row r="38" spans="1:4" ht="15.75">
      <c r="A38" s="526">
        <v>44197</v>
      </c>
      <c r="B38" s="526"/>
      <c r="C38" s="526"/>
      <c r="D38" s="526"/>
    </row>
    <row r="39" spans="1:4" ht="15.75">
      <c r="A39" s="470"/>
      <c r="B39" s="55" t="s">
        <v>155</v>
      </c>
      <c r="C39" s="56" t="s">
        <v>156</v>
      </c>
      <c r="D39" s="65" t="s">
        <v>157</v>
      </c>
    </row>
    <row r="40" spans="1:4">
      <c r="A40" s="210" t="s">
        <v>158</v>
      </c>
      <c r="B40" s="195">
        <v>9118</v>
      </c>
      <c r="C40" s="195">
        <v>10002</v>
      </c>
      <c r="D40" s="196">
        <v>19120</v>
      </c>
    </row>
    <row r="41" spans="1:4">
      <c r="A41" s="211" t="s">
        <v>159</v>
      </c>
      <c r="B41" s="198">
        <v>7317</v>
      </c>
      <c r="C41" s="198">
        <v>8133</v>
      </c>
      <c r="D41" s="199">
        <v>15450</v>
      </c>
    </row>
    <row r="42" spans="1:4">
      <c r="A42" s="211" t="s">
        <v>160</v>
      </c>
      <c r="B42" s="198">
        <v>48854</v>
      </c>
      <c r="C42" s="198">
        <v>61013</v>
      </c>
      <c r="D42" s="199">
        <v>109867</v>
      </c>
    </row>
    <row r="43" spans="1:4">
      <c r="A43" s="212" t="s">
        <v>161</v>
      </c>
      <c r="B43" s="214">
        <v>65289</v>
      </c>
      <c r="C43" s="214">
        <v>79148</v>
      </c>
      <c r="D43" s="215">
        <v>144437</v>
      </c>
    </row>
    <row r="44" spans="1:4">
      <c r="A44" s="211" t="s">
        <v>162</v>
      </c>
      <c r="B44" s="198">
        <v>1040</v>
      </c>
      <c r="C44" s="203">
        <v>960</v>
      </c>
      <c r="D44" s="199">
        <v>2000</v>
      </c>
    </row>
    <row r="45" spans="1:4">
      <c r="A45" s="211" t="s">
        <v>163</v>
      </c>
      <c r="B45" s="198">
        <v>4177</v>
      </c>
      <c r="C45" s="198">
        <v>5236</v>
      </c>
      <c r="D45" s="199">
        <v>9413</v>
      </c>
    </row>
    <row r="46" spans="1:4">
      <c r="A46" s="211" t="s">
        <v>164</v>
      </c>
      <c r="B46" s="203">
        <v>541</v>
      </c>
      <c r="C46" s="203">
        <v>504</v>
      </c>
      <c r="D46" s="199">
        <v>1045</v>
      </c>
    </row>
    <row r="47" spans="1:4">
      <c r="A47" s="211" t="s">
        <v>165</v>
      </c>
      <c r="B47" s="198">
        <v>56457</v>
      </c>
      <c r="C47" s="198">
        <v>65878</v>
      </c>
      <c r="D47" s="199">
        <v>122335</v>
      </c>
    </row>
    <row r="48" spans="1:4">
      <c r="A48" s="212" t="s">
        <v>166</v>
      </c>
      <c r="B48" s="214">
        <v>62215</v>
      </c>
      <c r="C48" s="214">
        <v>72578</v>
      </c>
      <c r="D48" s="215">
        <v>134793</v>
      </c>
    </row>
    <row r="49" spans="1:4">
      <c r="A49" s="213" t="s">
        <v>167</v>
      </c>
      <c r="B49" s="205">
        <v>127504</v>
      </c>
      <c r="C49" s="205">
        <v>151726</v>
      </c>
      <c r="D49" s="206">
        <v>279230</v>
      </c>
    </row>
    <row r="50" spans="1:4" ht="15.75">
      <c r="A50" s="526">
        <v>44562</v>
      </c>
      <c r="B50" s="526"/>
      <c r="C50" s="526"/>
      <c r="D50" s="526"/>
    </row>
    <row r="51" spans="1:4" ht="15.75">
      <c r="A51" s="342"/>
      <c r="B51" s="55" t="s">
        <v>155</v>
      </c>
      <c r="C51" s="56" t="s">
        <v>156</v>
      </c>
      <c r="D51" s="65" t="s">
        <v>157</v>
      </c>
    </row>
    <row r="52" spans="1:4">
      <c r="A52" s="210" t="s">
        <v>158</v>
      </c>
      <c r="B52" s="195">
        <v>4985</v>
      </c>
      <c r="C52" s="195">
        <v>6678</v>
      </c>
      <c r="D52" s="196">
        <v>11663</v>
      </c>
    </row>
    <row r="53" spans="1:4">
      <c r="A53" s="211" t="s">
        <v>159</v>
      </c>
      <c r="B53" s="198">
        <v>4107</v>
      </c>
      <c r="C53" s="198">
        <v>5292</v>
      </c>
      <c r="D53" s="199">
        <v>9399</v>
      </c>
    </row>
    <row r="54" spans="1:4">
      <c r="A54" s="211" t="s">
        <v>160</v>
      </c>
      <c r="B54" s="198">
        <v>36774</v>
      </c>
      <c r="C54" s="198">
        <v>49043</v>
      </c>
      <c r="D54" s="199">
        <v>85817</v>
      </c>
    </row>
    <row r="55" spans="1:4">
      <c r="A55" s="212" t="s">
        <v>161</v>
      </c>
      <c r="B55" s="214">
        <v>45866</v>
      </c>
      <c r="C55" s="214">
        <v>61013</v>
      </c>
      <c r="D55" s="215">
        <v>106879</v>
      </c>
    </row>
    <row r="56" spans="1:4">
      <c r="A56" s="211" t="s">
        <v>162</v>
      </c>
      <c r="B56" s="198">
        <v>662</v>
      </c>
      <c r="C56" s="203">
        <v>747</v>
      </c>
      <c r="D56" s="199">
        <v>1409</v>
      </c>
    </row>
    <row r="57" spans="1:4">
      <c r="A57" s="211" t="s">
        <v>163</v>
      </c>
      <c r="B57" s="198">
        <v>3762</v>
      </c>
      <c r="C57" s="198">
        <v>4661</v>
      </c>
      <c r="D57" s="199">
        <v>8423</v>
      </c>
    </row>
    <row r="58" spans="1:4">
      <c r="A58" s="211" t="s">
        <v>164</v>
      </c>
      <c r="B58" s="203">
        <v>486</v>
      </c>
      <c r="C58" s="203">
        <v>458</v>
      </c>
      <c r="D58" s="199">
        <v>944</v>
      </c>
    </row>
    <row r="59" spans="1:4">
      <c r="A59" s="211" t="s">
        <v>165</v>
      </c>
      <c r="B59" s="198">
        <v>39466</v>
      </c>
      <c r="C59" s="198">
        <v>50035</v>
      </c>
      <c r="D59" s="199">
        <v>89501</v>
      </c>
    </row>
    <row r="60" spans="1:4">
      <c r="A60" s="212" t="s">
        <v>166</v>
      </c>
      <c r="B60" s="214">
        <v>44376</v>
      </c>
      <c r="C60" s="214">
        <v>55901</v>
      </c>
      <c r="D60" s="215">
        <v>100277</v>
      </c>
    </row>
    <row r="61" spans="1:4">
      <c r="A61" s="213" t="s">
        <v>167</v>
      </c>
      <c r="B61" s="205">
        <v>90242</v>
      </c>
      <c r="C61" s="205">
        <v>116914</v>
      </c>
      <c r="D61" s="206">
        <v>207156</v>
      </c>
    </row>
    <row r="64" spans="1:4">
      <c r="A64" s="34" t="s">
        <v>102</v>
      </c>
      <c r="B64" s="34" t="s">
        <v>103</v>
      </c>
    </row>
    <row r="65" spans="1:2">
      <c r="A65" s="34" t="s">
        <v>104</v>
      </c>
      <c r="B65" s="34" t="s">
        <v>46</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F34"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79" customFormat="1" ht="15.75">
      <c r="A1" s="529" t="s">
        <v>478</v>
      </c>
      <c r="B1" s="529"/>
      <c r="C1" s="529"/>
      <c r="D1" s="529"/>
      <c r="E1" s="529"/>
      <c r="N1" s="528" t="s">
        <v>629</v>
      </c>
      <c r="O1" s="528"/>
      <c r="P1" s="528"/>
    </row>
    <row r="2" spans="1:20">
      <c r="A2" s="16" t="s">
        <v>638</v>
      </c>
      <c r="N2" s="16" t="s">
        <v>638</v>
      </c>
    </row>
    <row r="3" spans="1:20" ht="38.25" customHeight="1">
      <c r="A3" s="177" t="s">
        <v>479</v>
      </c>
      <c r="B3" s="530" t="s">
        <v>453</v>
      </c>
      <c r="C3" s="530"/>
      <c r="D3" s="531" t="s">
        <v>454</v>
      </c>
      <c r="E3" s="531"/>
      <c r="N3" s="378" t="s">
        <v>627</v>
      </c>
      <c r="O3" s="377" t="s">
        <v>453</v>
      </c>
      <c r="P3" s="378" t="s">
        <v>454</v>
      </c>
      <c r="R3" s="400"/>
    </row>
    <row r="4" spans="1:20" s="376" customFormat="1" ht="16.5" customHeight="1">
      <c r="A4" s="375"/>
      <c r="B4" s="383" t="s">
        <v>604</v>
      </c>
      <c r="C4" s="375" t="s">
        <v>603</v>
      </c>
      <c r="D4" s="383" t="s">
        <v>604</v>
      </c>
      <c r="E4" s="375" t="s">
        <v>603</v>
      </c>
      <c r="N4" s="180" t="s">
        <v>605</v>
      </c>
      <c r="O4" s="382">
        <v>30790</v>
      </c>
      <c r="P4" s="382">
        <v>3778</v>
      </c>
      <c r="R4" s="400"/>
    </row>
    <row r="5" spans="1:20">
      <c r="A5" s="381">
        <v>43891</v>
      </c>
      <c r="B5" s="380">
        <v>66130</v>
      </c>
      <c r="C5" s="380">
        <f>B5</f>
        <v>66130</v>
      </c>
      <c r="D5" s="374">
        <v>9369</v>
      </c>
      <c r="E5" s="374">
        <f>D5</f>
        <v>9369</v>
      </c>
      <c r="N5" s="180" t="s">
        <v>606</v>
      </c>
      <c r="O5" s="382">
        <v>17430</v>
      </c>
      <c r="P5" s="382">
        <v>1925</v>
      </c>
      <c r="Q5" s="400"/>
      <c r="R5" s="400"/>
      <c r="T5" s="6"/>
    </row>
    <row r="6" spans="1:20">
      <c r="A6" s="381">
        <v>43922</v>
      </c>
      <c r="B6" s="380">
        <v>18717</v>
      </c>
      <c r="C6" s="380">
        <f>C5+B6</f>
        <v>84847</v>
      </c>
      <c r="D6" s="374">
        <v>3099</v>
      </c>
      <c r="E6" s="374">
        <f>E5+D6</f>
        <v>12468</v>
      </c>
      <c r="N6" s="180" t="s">
        <v>607</v>
      </c>
      <c r="O6" s="382">
        <v>16393</v>
      </c>
      <c r="P6" s="382">
        <v>3026</v>
      </c>
      <c r="Q6" s="400"/>
      <c r="R6" s="400"/>
      <c r="T6" s="6"/>
    </row>
    <row r="7" spans="1:20">
      <c r="A7" s="381">
        <v>43952</v>
      </c>
      <c r="B7" s="380">
        <v>1064</v>
      </c>
      <c r="C7" s="380">
        <f t="shared" ref="C7:C19" si="0">C6+B7</f>
        <v>85911</v>
      </c>
      <c r="D7" s="374">
        <v>255</v>
      </c>
      <c r="E7" s="374">
        <f t="shared" ref="E7:E19" si="1">E6+D7</f>
        <v>12723</v>
      </c>
      <c r="N7" s="180" t="s">
        <v>608</v>
      </c>
      <c r="O7" s="382">
        <v>4980</v>
      </c>
      <c r="P7" s="382">
        <v>784</v>
      </c>
      <c r="Q7" s="400"/>
      <c r="R7" s="400"/>
      <c r="T7" s="6"/>
    </row>
    <row r="8" spans="1:20">
      <c r="A8" s="381">
        <v>43983</v>
      </c>
      <c r="B8" s="380">
        <v>273</v>
      </c>
      <c r="C8" s="380">
        <f t="shared" si="0"/>
        <v>86184</v>
      </c>
      <c r="D8" s="374">
        <v>52</v>
      </c>
      <c r="E8" s="374">
        <f t="shared" si="1"/>
        <v>12775</v>
      </c>
      <c r="N8" s="180" t="s">
        <v>610</v>
      </c>
      <c r="O8" s="382">
        <v>4011</v>
      </c>
      <c r="P8" s="382">
        <v>513</v>
      </c>
      <c r="Q8" s="400"/>
      <c r="R8" s="400"/>
      <c r="T8" s="6"/>
    </row>
    <row r="9" spans="1:20" s="290" customFormat="1">
      <c r="A9" s="381">
        <v>44013</v>
      </c>
      <c r="B9" s="380">
        <v>337</v>
      </c>
      <c r="C9" s="380">
        <f t="shared" si="0"/>
        <v>86521</v>
      </c>
      <c r="D9" s="374">
        <v>23</v>
      </c>
      <c r="E9" s="374">
        <f t="shared" si="1"/>
        <v>12798</v>
      </c>
      <c r="N9" s="180" t="s">
        <v>611</v>
      </c>
      <c r="O9" s="382">
        <v>3781</v>
      </c>
      <c r="P9" s="382">
        <v>530</v>
      </c>
      <c r="Q9" s="400"/>
      <c r="R9" s="400"/>
      <c r="T9" s="6"/>
    </row>
    <row r="10" spans="1:20" s="329" customFormat="1">
      <c r="A10" s="381">
        <v>44044</v>
      </c>
      <c r="B10" s="380">
        <v>105</v>
      </c>
      <c r="C10" s="380">
        <f t="shared" si="0"/>
        <v>86626</v>
      </c>
      <c r="D10" s="374">
        <v>19</v>
      </c>
      <c r="E10" s="374">
        <f t="shared" si="1"/>
        <v>12817</v>
      </c>
      <c r="N10" s="180" t="s">
        <v>609</v>
      </c>
      <c r="O10" s="382">
        <v>2944</v>
      </c>
      <c r="P10" s="382">
        <v>433</v>
      </c>
      <c r="Q10" s="400"/>
      <c r="R10" s="400"/>
      <c r="T10" s="6"/>
    </row>
    <row r="11" spans="1:20" s="333" customFormat="1">
      <c r="A11" s="381">
        <v>44075</v>
      </c>
      <c r="B11" s="380">
        <v>643</v>
      </c>
      <c r="C11" s="380">
        <f t="shared" si="0"/>
        <v>87269</v>
      </c>
      <c r="D11" s="374">
        <v>33</v>
      </c>
      <c r="E11" s="374">
        <f t="shared" si="1"/>
        <v>12850</v>
      </c>
      <c r="N11" s="180" t="s">
        <v>612</v>
      </c>
      <c r="O11" s="382">
        <v>2811</v>
      </c>
      <c r="P11" s="382">
        <v>458</v>
      </c>
      <c r="R11" s="400"/>
      <c r="S11" s="400"/>
      <c r="T11" s="400"/>
    </row>
    <row r="12" spans="1:20">
      <c r="A12" s="381">
        <v>44105</v>
      </c>
      <c r="B12" s="380">
        <v>1749</v>
      </c>
      <c r="C12" s="380">
        <f t="shared" si="0"/>
        <v>89018</v>
      </c>
      <c r="D12" s="374">
        <v>266</v>
      </c>
      <c r="E12" s="374">
        <f t="shared" si="1"/>
        <v>13116</v>
      </c>
      <c r="N12" s="180" t="s">
        <v>613</v>
      </c>
      <c r="O12" s="382">
        <v>2759</v>
      </c>
      <c r="P12" s="382">
        <v>883</v>
      </c>
      <c r="R12" s="400"/>
      <c r="S12" s="400"/>
      <c r="T12" s="400"/>
    </row>
    <row r="13" spans="1:20" s="334" customFormat="1">
      <c r="A13" s="381">
        <v>44136</v>
      </c>
      <c r="B13" s="380">
        <v>790</v>
      </c>
      <c r="C13" s="380">
        <f t="shared" si="0"/>
        <v>89808</v>
      </c>
      <c r="D13" s="374">
        <v>87</v>
      </c>
      <c r="E13" s="374">
        <f t="shared" si="1"/>
        <v>13203</v>
      </c>
      <c r="N13" s="180" t="s">
        <v>614</v>
      </c>
      <c r="O13" s="382">
        <v>2319</v>
      </c>
      <c r="P13" s="382">
        <v>470</v>
      </c>
      <c r="R13" s="400"/>
      <c r="S13" s="400"/>
      <c r="T13" s="400"/>
    </row>
    <row r="14" spans="1:20" s="376" customFormat="1">
      <c r="A14" s="381">
        <v>44166</v>
      </c>
      <c r="B14" s="380">
        <v>1943</v>
      </c>
      <c r="C14" s="380">
        <f t="shared" si="0"/>
        <v>91751</v>
      </c>
      <c r="D14" s="374">
        <v>367</v>
      </c>
      <c r="E14" s="374">
        <f t="shared" si="1"/>
        <v>13570</v>
      </c>
      <c r="N14" s="180" t="s">
        <v>616</v>
      </c>
      <c r="O14" s="382">
        <v>1894</v>
      </c>
      <c r="P14" s="382">
        <v>349</v>
      </c>
      <c r="R14" s="400"/>
      <c r="S14" s="400"/>
      <c r="T14" s="400"/>
    </row>
    <row r="15" spans="1:20" s="376" customFormat="1">
      <c r="A15" s="381">
        <v>44197</v>
      </c>
      <c r="B15" s="380">
        <v>615</v>
      </c>
      <c r="C15" s="380">
        <f t="shared" si="0"/>
        <v>92366</v>
      </c>
      <c r="D15" s="374">
        <v>156</v>
      </c>
      <c r="E15" s="374">
        <f t="shared" si="1"/>
        <v>13726</v>
      </c>
      <c r="N15" s="180" t="s">
        <v>615</v>
      </c>
      <c r="O15" s="382">
        <v>1792</v>
      </c>
      <c r="P15" s="382">
        <v>403</v>
      </c>
      <c r="R15" s="400"/>
      <c r="S15" s="400"/>
      <c r="T15" s="400"/>
    </row>
    <row r="16" spans="1:20" s="376" customFormat="1">
      <c r="A16" s="402">
        <v>44228</v>
      </c>
      <c r="B16" s="380">
        <v>540</v>
      </c>
      <c r="C16" s="380">
        <f t="shared" si="0"/>
        <v>92906</v>
      </c>
      <c r="D16" s="403">
        <v>65</v>
      </c>
      <c r="E16" s="374">
        <f t="shared" si="1"/>
        <v>13791</v>
      </c>
      <c r="N16" s="180" t="s">
        <v>617</v>
      </c>
      <c r="O16" s="382">
        <v>824</v>
      </c>
      <c r="P16" s="382">
        <v>95</v>
      </c>
      <c r="R16" s="400"/>
      <c r="S16" s="400"/>
      <c r="T16" s="400"/>
    </row>
    <row r="17" spans="1:20" s="400" customFormat="1">
      <c r="A17" s="381">
        <v>44256</v>
      </c>
      <c r="B17" s="380">
        <v>833</v>
      </c>
      <c r="C17" s="380">
        <f t="shared" si="0"/>
        <v>93739</v>
      </c>
      <c r="D17" s="403">
        <v>131</v>
      </c>
      <c r="E17" s="374">
        <f t="shared" si="1"/>
        <v>13922</v>
      </c>
      <c r="N17" s="180" t="s">
        <v>619</v>
      </c>
      <c r="O17" s="382">
        <v>470</v>
      </c>
      <c r="P17" s="382">
        <v>197</v>
      </c>
    </row>
    <row r="18" spans="1:20" s="400" customFormat="1">
      <c r="A18" s="402">
        <v>44287</v>
      </c>
      <c r="B18" s="380">
        <v>157</v>
      </c>
      <c r="C18" s="380">
        <f t="shared" si="0"/>
        <v>93896</v>
      </c>
      <c r="D18" s="403">
        <v>39</v>
      </c>
      <c r="E18" s="374">
        <f t="shared" si="1"/>
        <v>13961</v>
      </c>
      <c r="N18" s="180" t="s">
        <v>618</v>
      </c>
      <c r="O18" s="382">
        <v>456</v>
      </c>
      <c r="P18" s="382">
        <v>64</v>
      </c>
    </row>
    <row r="19" spans="1:20" s="400" customFormat="1">
      <c r="A19" s="381">
        <v>44317</v>
      </c>
      <c r="B19" s="385">
        <v>104</v>
      </c>
      <c r="C19" s="385">
        <f t="shared" si="0"/>
        <v>94000</v>
      </c>
      <c r="D19" s="386">
        <v>15</v>
      </c>
      <c r="E19" s="386">
        <f t="shared" si="1"/>
        <v>13976</v>
      </c>
      <c r="N19" s="180" t="s">
        <v>620</v>
      </c>
      <c r="O19" s="382">
        <v>159</v>
      </c>
      <c r="P19" s="382">
        <v>15</v>
      </c>
    </row>
    <row r="20" spans="1:20" s="376" customFormat="1">
      <c r="A20" s="402"/>
      <c r="B20" s="374"/>
      <c r="C20" s="380"/>
      <c r="D20" s="374"/>
      <c r="E20" s="374"/>
      <c r="N20" s="180" t="s">
        <v>621</v>
      </c>
      <c r="O20" s="382">
        <v>95</v>
      </c>
      <c r="P20" s="382">
        <v>38</v>
      </c>
      <c r="R20" s="400"/>
      <c r="T20" s="6"/>
    </row>
    <row r="21" spans="1:20" s="376" customFormat="1" ht="26.25">
      <c r="A21" s="252"/>
      <c r="B21" s="374"/>
      <c r="C21" s="380"/>
      <c r="D21" s="374"/>
      <c r="E21" s="374"/>
      <c r="N21" s="387" t="s">
        <v>626</v>
      </c>
      <c r="O21" s="382">
        <v>41</v>
      </c>
      <c r="P21" s="382">
        <v>7</v>
      </c>
      <c r="R21" s="400"/>
      <c r="T21" s="6"/>
    </row>
    <row r="22" spans="1:20" ht="15" customHeight="1">
      <c r="A22" s="510" t="s">
        <v>630</v>
      </c>
      <c r="B22" s="510"/>
      <c r="C22" s="510"/>
      <c r="D22" s="510"/>
      <c r="E22" s="510"/>
      <c r="N22" s="180" t="s">
        <v>622</v>
      </c>
      <c r="O22" s="382">
        <v>28</v>
      </c>
      <c r="P22" s="382">
        <v>3</v>
      </c>
      <c r="R22" s="400"/>
      <c r="T22" s="6"/>
    </row>
    <row r="23" spans="1:20">
      <c r="A23" s="510"/>
      <c r="B23" s="510"/>
      <c r="C23" s="510"/>
      <c r="D23" s="510"/>
      <c r="E23" s="510"/>
      <c r="N23" s="180" t="s">
        <v>623</v>
      </c>
      <c r="O23" s="382">
        <v>14</v>
      </c>
      <c r="P23" s="382">
        <v>2</v>
      </c>
      <c r="R23" s="400"/>
      <c r="T23" s="6"/>
    </row>
    <row r="24" spans="1:20">
      <c r="A24" s="510"/>
      <c r="B24" s="510"/>
      <c r="C24" s="510"/>
      <c r="D24" s="510"/>
      <c r="E24" s="510"/>
      <c r="N24" s="180" t="s">
        <v>624</v>
      </c>
      <c r="O24" s="382">
        <v>6</v>
      </c>
      <c r="P24" s="382">
        <v>2</v>
      </c>
      <c r="R24" s="400"/>
      <c r="T24" s="6"/>
    </row>
    <row r="25" spans="1:20" ht="14.25" customHeight="1">
      <c r="A25" s="510"/>
      <c r="B25" s="510"/>
      <c r="C25" s="510"/>
      <c r="D25" s="510"/>
      <c r="E25" s="510"/>
      <c r="N25" s="180" t="s">
        <v>625</v>
      </c>
      <c r="O25" s="382">
        <v>3</v>
      </c>
      <c r="P25" s="382">
        <v>1</v>
      </c>
      <c r="R25" s="400"/>
      <c r="T25" s="6"/>
    </row>
    <row r="26" spans="1:20">
      <c r="A26" s="510"/>
      <c r="B26" s="510"/>
      <c r="C26" s="510"/>
      <c r="D26" s="510"/>
      <c r="E26" s="510"/>
      <c r="N26" s="399" t="s">
        <v>157</v>
      </c>
      <c r="O26" s="384">
        <f>SUM(O4:O25)</f>
        <v>94000</v>
      </c>
      <c r="P26" s="384">
        <f>SUM(P4:P25)</f>
        <v>13976</v>
      </c>
      <c r="T26" s="400"/>
    </row>
    <row r="27" spans="1:20" s="176" customFormat="1">
      <c r="A27" s="510"/>
      <c r="B27" s="510"/>
      <c r="C27" s="510"/>
      <c r="D27" s="510"/>
      <c r="E27" s="510"/>
      <c r="N27" s="400"/>
      <c r="O27" s="382"/>
      <c r="P27" s="382"/>
    </row>
    <row r="28" spans="1:20">
      <c r="A28" s="510"/>
      <c r="B28" s="510"/>
      <c r="C28" s="510"/>
      <c r="D28" s="510"/>
      <c r="E28" s="510"/>
      <c r="N28" s="400"/>
      <c r="O28" s="382"/>
      <c r="P28" s="382"/>
    </row>
    <row r="29" spans="1:20" ht="129" customHeight="1">
      <c r="A29" s="510"/>
      <c r="B29" s="510"/>
      <c r="C29" s="510"/>
      <c r="D29" s="510"/>
      <c r="E29" s="510"/>
      <c r="N29" s="176"/>
      <c r="O29" s="176"/>
      <c r="P29" s="176"/>
    </row>
    <row r="30" spans="1:20" s="389" customFormat="1" ht="129" customHeight="1">
      <c r="A30" s="510"/>
      <c r="B30" s="510"/>
      <c r="C30" s="510"/>
      <c r="D30" s="510"/>
      <c r="E30" s="510"/>
      <c r="N30" s="176"/>
      <c r="O30" s="176"/>
      <c r="P30" s="176"/>
    </row>
    <row r="31" spans="1:20" ht="39" customHeight="1">
      <c r="A31" s="528" t="s">
        <v>628</v>
      </c>
      <c r="B31" s="528"/>
      <c r="C31" s="528"/>
      <c r="D31" s="31"/>
      <c r="E31" s="31"/>
      <c r="O31" s="379"/>
    </row>
    <row r="32" spans="1:20">
      <c r="A32" s="16" t="s">
        <v>638</v>
      </c>
      <c r="B32" s="17"/>
      <c r="C32" s="17"/>
      <c r="D32" s="17"/>
      <c r="E32" s="17"/>
    </row>
    <row r="33" spans="1:5" ht="38.25">
      <c r="A33" s="177" t="s">
        <v>42</v>
      </c>
      <c r="B33" s="178" t="s">
        <v>453</v>
      </c>
      <c r="C33" s="177" t="s">
        <v>454</v>
      </c>
      <c r="D33" s="31"/>
      <c r="E33" s="31"/>
    </row>
    <row r="34" spans="1:5">
      <c r="A34" s="180" t="s">
        <v>113</v>
      </c>
      <c r="B34" s="31">
        <v>14872</v>
      </c>
      <c r="C34" s="31">
        <v>1351</v>
      </c>
      <c r="D34" s="31"/>
      <c r="E34" s="31"/>
    </row>
    <row r="35" spans="1:5">
      <c r="A35" s="180" t="s">
        <v>114</v>
      </c>
      <c r="B35" s="31">
        <v>905</v>
      </c>
      <c r="C35" s="31">
        <v>77</v>
      </c>
      <c r="D35" s="31"/>
      <c r="E35" s="31"/>
    </row>
    <row r="36" spans="1:5">
      <c r="A36" s="180" t="s">
        <v>115</v>
      </c>
      <c r="B36" s="31">
        <v>418</v>
      </c>
      <c r="C36" s="31">
        <v>74</v>
      </c>
      <c r="D36" s="31"/>
      <c r="E36" s="31"/>
    </row>
    <row r="37" spans="1:5">
      <c r="A37" s="180" t="s">
        <v>116</v>
      </c>
      <c r="B37" s="31">
        <v>13102</v>
      </c>
      <c r="C37" s="31">
        <v>1853</v>
      </c>
      <c r="D37" s="31"/>
      <c r="E37" s="31"/>
    </row>
    <row r="38" spans="1:5">
      <c r="A38" s="180" t="s">
        <v>456</v>
      </c>
      <c r="B38" s="31">
        <v>277</v>
      </c>
      <c r="C38" s="31">
        <v>51</v>
      </c>
      <c r="D38" s="31"/>
      <c r="E38" s="31"/>
    </row>
    <row r="39" spans="1:5">
      <c r="A39" s="180" t="s">
        <v>117</v>
      </c>
      <c r="B39" s="31">
        <v>1566</v>
      </c>
      <c r="C39" s="31">
        <v>274</v>
      </c>
      <c r="D39" s="31"/>
      <c r="E39" s="31"/>
    </row>
    <row r="40" spans="1:5">
      <c r="A40" s="180" t="s">
        <v>118</v>
      </c>
      <c r="B40" s="31">
        <v>107</v>
      </c>
      <c r="C40" s="31">
        <v>22</v>
      </c>
      <c r="D40" s="31"/>
      <c r="E40" s="31"/>
    </row>
    <row r="41" spans="1:5">
      <c r="A41" s="180" t="s">
        <v>119</v>
      </c>
      <c r="B41" s="31">
        <v>196</v>
      </c>
      <c r="C41" s="31">
        <v>53</v>
      </c>
      <c r="D41" s="31"/>
      <c r="E41" s="31"/>
    </row>
    <row r="42" spans="1:5">
      <c r="A42" s="180" t="s">
        <v>457</v>
      </c>
      <c r="B42" s="31">
        <v>2489</v>
      </c>
      <c r="C42" s="31">
        <v>630</v>
      </c>
      <c r="D42" s="31"/>
      <c r="E42" s="31"/>
    </row>
    <row r="43" spans="1:5" s="400" customFormat="1">
      <c r="A43" s="180" t="s">
        <v>120</v>
      </c>
      <c r="B43" s="17">
        <v>143</v>
      </c>
      <c r="C43" s="17">
        <v>45</v>
      </c>
      <c r="D43" s="31"/>
      <c r="E43" s="31"/>
    </row>
    <row r="44" spans="1:5">
      <c r="A44" s="180" t="s">
        <v>121</v>
      </c>
      <c r="B44" s="31">
        <v>1576</v>
      </c>
      <c r="C44" s="31">
        <v>234</v>
      </c>
      <c r="D44" s="31"/>
      <c r="E44" s="31"/>
    </row>
    <row r="45" spans="1:5">
      <c r="A45" s="180" t="s">
        <v>458</v>
      </c>
      <c r="B45" s="31">
        <v>1056</v>
      </c>
      <c r="C45" s="31">
        <v>205</v>
      </c>
      <c r="D45" s="31"/>
      <c r="E45" s="31"/>
    </row>
    <row r="46" spans="1:5">
      <c r="A46" s="180" t="s">
        <v>122</v>
      </c>
      <c r="B46" s="31">
        <v>1165</v>
      </c>
      <c r="C46" s="17">
        <v>255</v>
      </c>
      <c r="D46" s="17"/>
      <c r="E46" s="17"/>
    </row>
    <row r="47" spans="1:5">
      <c r="A47" s="180" t="s">
        <v>459</v>
      </c>
      <c r="B47" s="31">
        <v>13716</v>
      </c>
      <c r="C47" s="31">
        <v>1945</v>
      </c>
      <c r="D47" s="17"/>
      <c r="E47" s="31"/>
    </row>
    <row r="48" spans="1:5">
      <c r="A48" s="180" t="s">
        <v>460</v>
      </c>
      <c r="B48" s="17">
        <v>459</v>
      </c>
      <c r="C48" s="17">
        <v>101</v>
      </c>
      <c r="D48" s="17"/>
      <c r="E48" s="17"/>
    </row>
    <row r="49" spans="1:19">
      <c r="A49" s="180" t="s">
        <v>123</v>
      </c>
      <c r="B49" s="31">
        <v>2612</v>
      </c>
      <c r="C49" s="17">
        <v>512</v>
      </c>
      <c r="D49" s="17"/>
      <c r="E49" s="17"/>
    </row>
    <row r="50" spans="1:19">
      <c r="A50" s="180" t="s">
        <v>124</v>
      </c>
      <c r="B50" s="31">
        <v>4469</v>
      </c>
      <c r="C50" s="17">
        <v>742</v>
      </c>
      <c r="D50" s="17"/>
      <c r="E50" s="17"/>
    </row>
    <row r="51" spans="1:19">
      <c r="A51" s="180" t="s">
        <v>125</v>
      </c>
      <c r="B51" s="31">
        <v>1509</v>
      </c>
      <c r="C51" s="17">
        <v>418</v>
      </c>
      <c r="D51" s="17"/>
      <c r="E51" s="17"/>
    </row>
    <row r="52" spans="1:19" s="400" customFormat="1">
      <c r="A52" s="180" t="s">
        <v>126</v>
      </c>
      <c r="B52" s="31">
        <v>1596</v>
      </c>
      <c r="C52" s="31">
        <v>186</v>
      </c>
      <c r="D52" s="17"/>
      <c r="E52" s="17"/>
    </row>
    <row r="53" spans="1:19" s="400" customFormat="1">
      <c r="A53" s="180" t="s">
        <v>127</v>
      </c>
      <c r="B53" s="17">
        <v>122</v>
      </c>
      <c r="C53" s="17">
        <v>42</v>
      </c>
      <c r="D53" s="17"/>
      <c r="E53" s="17"/>
    </row>
    <row r="54" spans="1:19" s="400" customFormat="1">
      <c r="A54" s="180" t="s">
        <v>128</v>
      </c>
      <c r="B54" s="31">
        <v>2623</v>
      </c>
      <c r="C54" s="17">
        <v>424</v>
      </c>
      <c r="D54" s="17"/>
      <c r="E54" s="17"/>
    </row>
    <row r="55" spans="1:19" s="400" customFormat="1">
      <c r="A55" s="180" t="s">
        <v>129</v>
      </c>
      <c r="B55" s="31">
        <v>23420</v>
      </c>
      <c r="C55" s="31">
        <v>3421</v>
      </c>
      <c r="D55" s="17"/>
      <c r="E55" s="17"/>
    </row>
    <row r="56" spans="1:19" s="400" customFormat="1">
      <c r="A56" s="180" t="s">
        <v>130</v>
      </c>
      <c r="B56" s="31">
        <v>1540</v>
      </c>
      <c r="C56" s="17">
        <v>250</v>
      </c>
      <c r="D56" s="17"/>
      <c r="E56" s="17"/>
    </row>
    <row r="57" spans="1:19" s="400" customFormat="1">
      <c r="A57" s="180" t="s">
        <v>131</v>
      </c>
      <c r="B57" s="31">
        <v>1377</v>
      </c>
      <c r="C57" s="17">
        <v>216</v>
      </c>
      <c r="D57" s="17"/>
      <c r="E57" s="17"/>
    </row>
    <row r="58" spans="1:19">
      <c r="A58" s="180" t="s">
        <v>640</v>
      </c>
      <c r="B58" s="31">
        <v>384</v>
      </c>
      <c r="C58" s="31">
        <v>91</v>
      </c>
      <c r="D58" s="17"/>
      <c r="E58" s="17"/>
      <c r="P58" s="400"/>
      <c r="Q58" s="400"/>
      <c r="R58" s="400"/>
      <c r="S58" s="400"/>
    </row>
    <row r="59" spans="1:19" s="400" customFormat="1">
      <c r="A59" s="180" t="s">
        <v>132</v>
      </c>
      <c r="B59" s="17">
        <v>84</v>
      </c>
      <c r="C59" s="17">
        <v>23</v>
      </c>
      <c r="D59" s="17"/>
      <c r="E59" s="17"/>
    </row>
    <row r="60" spans="1:19">
      <c r="A60" s="180" t="s">
        <v>133</v>
      </c>
      <c r="B60" s="31">
        <v>1313</v>
      </c>
      <c r="C60" s="17">
        <v>235</v>
      </c>
      <c r="D60" s="17"/>
      <c r="E60" s="17"/>
      <c r="P60" s="400"/>
      <c r="Q60" s="400"/>
      <c r="R60" s="400"/>
      <c r="S60" s="400"/>
    </row>
    <row r="61" spans="1:19" s="400" customFormat="1">
      <c r="A61" s="180" t="s">
        <v>641</v>
      </c>
      <c r="B61" s="31">
        <v>84</v>
      </c>
      <c r="C61" s="31">
        <v>23</v>
      </c>
      <c r="D61" s="17"/>
      <c r="E61" s="17"/>
    </row>
    <row r="62" spans="1:19">
      <c r="A62" s="180" t="s">
        <v>134</v>
      </c>
      <c r="B62" s="17">
        <v>427</v>
      </c>
      <c r="C62" s="17">
        <v>121</v>
      </c>
      <c r="D62" s="17"/>
      <c r="E62" s="17"/>
      <c r="P62" s="400"/>
      <c r="Q62" s="400"/>
      <c r="R62" s="400"/>
      <c r="S62" s="400"/>
    </row>
    <row r="63" spans="1:19" s="400" customFormat="1">
      <c r="A63" s="180" t="s">
        <v>639</v>
      </c>
      <c r="B63" s="17">
        <v>321</v>
      </c>
      <c r="C63" s="17">
        <v>80</v>
      </c>
      <c r="D63" s="17"/>
      <c r="E63" s="17"/>
    </row>
    <row r="64" spans="1:19">
      <c r="A64" s="180" t="s">
        <v>461</v>
      </c>
      <c r="B64" s="17">
        <v>72</v>
      </c>
      <c r="C64" s="17">
        <v>22</v>
      </c>
      <c r="D64" s="17"/>
      <c r="E64" s="17"/>
      <c r="P64" s="400"/>
      <c r="Q64" s="400"/>
      <c r="R64" s="400"/>
      <c r="S64" s="400"/>
    </row>
    <row r="65" spans="1:19">
      <c r="A65" s="181" t="s">
        <v>455</v>
      </c>
      <c r="B65" s="179">
        <f>SUM(B34:B64)</f>
        <v>94000</v>
      </c>
      <c r="C65" s="179">
        <f>SUM(C34:C64)</f>
        <v>13976</v>
      </c>
      <c r="D65" s="376"/>
      <c r="E65" s="376"/>
      <c r="P65" s="400"/>
      <c r="Q65" s="400"/>
      <c r="R65" s="400"/>
      <c r="S65" s="400"/>
    </row>
    <row r="66" spans="1:19">
      <c r="B66" s="6"/>
      <c r="C66" s="6"/>
      <c r="D66" s="6"/>
      <c r="E66" s="6"/>
      <c r="P66" s="400"/>
      <c r="Q66" s="400"/>
      <c r="R66" s="400"/>
      <c r="S66" s="400"/>
    </row>
    <row r="67" spans="1:19">
      <c r="A67" s="253" t="s">
        <v>480</v>
      </c>
      <c r="B67" s="291"/>
    </row>
    <row r="69" spans="1:19">
      <c r="A69" s="34" t="s">
        <v>306</v>
      </c>
      <c r="B69" s="34"/>
    </row>
    <row r="70" spans="1:19">
      <c r="A70" s="34" t="s">
        <v>308</v>
      </c>
      <c r="B70" s="34"/>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selection activeCell="H33" sqref="H33:V41"/>
    </sheetView>
  </sheetViews>
  <sheetFormatPr baseColWidth="10" defaultRowHeight="15"/>
  <cols>
    <col min="1" max="1" width="16.28515625" customWidth="1"/>
    <col min="2" max="2" width="14.5703125" customWidth="1"/>
    <col min="3" max="6" width="14.7109375" customWidth="1"/>
    <col min="8" max="8" width="13" customWidth="1"/>
    <col min="9" max="9" width="11.42578125" style="336"/>
    <col min="12" max="12" width="11.42578125" style="471"/>
    <col min="13" max="13" width="11.42578125" style="336"/>
    <col min="15" max="15" width="11.42578125" style="388"/>
    <col min="16" max="16" width="11.42578125" style="471"/>
  </cols>
  <sheetData>
    <row r="1" spans="1:21" ht="53.25" customHeight="1">
      <c r="A1" s="532" t="s">
        <v>486</v>
      </c>
      <c r="B1" s="532"/>
      <c r="C1" s="532"/>
      <c r="D1" s="532"/>
      <c r="E1" s="532"/>
      <c r="F1" s="532"/>
    </row>
    <row r="2" spans="1:21" ht="30" customHeight="1">
      <c r="A2" s="22" t="s">
        <v>93</v>
      </c>
      <c r="B2" s="158" t="s">
        <v>94</v>
      </c>
      <c r="C2" s="158" t="s">
        <v>95</v>
      </c>
      <c r="D2" s="160" t="s">
        <v>381</v>
      </c>
      <c r="E2" s="160" t="s">
        <v>380</v>
      </c>
      <c r="F2" s="159" t="s">
        <v>487</v>
      </c>
    </row>
    <row r="3" spans="1:21" ht="15" customHeight="1">
      <c r="A3" s="25">
        <v>44562</v>
      </c>
      <c r="B3" s="27">
        <v>11835</v>
      </c>
      <c r="C3" s="27">
        <v>11881</v>
      </c>
      <c r="D3" s="27">
        <v>4525</v>
      </c>
      <c r="E3" s="189">
        <v>19191</v>
      </c>
      <c r="F3" s="26">
        <v>23716</v>
      </c>
      <c r="G3" s="6"/>
    </row>
    <row r="4" spans="1:21" ht="15" customHeight="1">
      <c r="A4" s="25">
        <v>44593</v>
      </c>
      <c r="B4" s="367">
        <v>11776</v>
      </c>
      <c r="C4" s="367">
        <v>11552</v>
      </c>
      <c r="D4" s="27">
        <v>6702</v>
      </c>
      <c r="E4" s="189">
        <v>16626</v>
      </c>
      <c r="F4" s="26">
        <v>23328</v>
      </c>
      <c r="G4" s="6"/>
    </row>
    <row r="5" spans="1:21">
      <c r="A5" s="130">
        <v>44621</v>
      </c>
      <c r="B5" s="188">
        <v>17289</v>
      </c>
      <c r="C5" s="188">
        <v>16580</v>
      </c>
      <c r="D5" s="496">
        <v>11817</v>
      </c>
      <c r="E5" s="128">
        <v>22052</v>
      </c>
      <c r="F5" s="131">
        <v>33869</v>
      </c>
      <c r="G5" s="6"/>
    </row>
    <row r="6" spans="1:21">
      <c r="A6" s="25">
        <v>44652</v>
      </c>
      <c r="B6" s="490"/>
      <c r="C6" s="490"/>
      <c r="D6" s="190"/>
      <c r="E6" s="190"/>
      <c r="F6" s="489"/>
      <c r="G6" s="6"/>
    </row>
    <row r="7" spans="1:21">
      <c r="A7" s="25">
        <v>44682</v>
      </c>
      <c r="B7" s="190"/>
      <c r="C7" s="190"/>
      <c r="D7" s="190"/>
      <c r="E7" s="190"/>
      <c r="F7" s="485"/>
      <c r="G7" s="6"/>
      <c r="S7" s="128"/>
      <c r="T7" s="128"/>
      <c r="U7" s="128"/>
    </row>
    <row r="8" spans="1:21">
      <c r="A8" s="25">
        <v>44713</v>
      </c>
      <c r="B8" s="190"/>
      <c r="C8" s="190"/>
      <c r="D8" s="190"/>
      <c r="E8" s="190"/>
      <c r="F8" s="26"/>
      <c r="G8" s="6"/>
      <c r="S8" s="128"/>
      <c r="T8" s="128"/>
      <c r="U8" s="128"/>
    </row>
    <row r="9" spans="1:21">
      <c r="A9" s="25">
        <v>44743</v>
      </c>
      <c r="B9" s="190"/>
      <c r="C9" s="190"/>
      <c r="D9" s="190"/>
      <c r="E9" s="190"/>
      <c r="F9" s="26"/>
      <c r="S9" s="128"/>
      <c r="T9" s="128"/>
      <c r="U9" s="128"/>
    </row>
    <row r="10" spans="1:21" s="292" customFormat="1">
      <c r="A10" s="25">
        <v>44774</v>
      </c>
      <c r="B10" s="190"/>
      <c r="C10" s="190"/>
      <c r="D10" s="190"/>
      <c r="E10" s="190"/>
      <c r="F10" s="26"/>
      <c r="I10" s="336"/>
      <c r="L10" s="471"/>
      <c r="M10" s="336"/>
      <c r="O10" s="388"/>
      <c r="P10" s="471"/>
      <c r="S10" s="128"/>
      <c r="T10" s="128"/>
      <c r="U10" s="128"/>
    </row>
    <row r="11" spans="1:21" s="299" customFormat="1">
      <c r="A11" s="25">
        <v>44805</v>
      </c>
      <c r="B11" s="190"/>
      <c r="C11" s="190"/>
      <c r="D11" s="27"/>
      <c r="E11" s="27"/>
      <c r="F11" s="26"/>
      <c r="I11" s="336"/>
      <c r="L11" s="471"/>
      <c r="M11" s="336"/>
      <c r="O11" s="388"/>
      <c r="P11" s="471"/>
      <c r="S11" s="128"/>
      <c r="T11" s="128"/>
      <c r="U11" s="128"/>
    </row>
    <row r="12" spans="1:21" s="299" customFormat="1">
      <c r="A12" s="25">
        <v>44835</v>
      </c>
      <c r="B12" s="27"/>
      <c r="C12" s="27"/>
      <c r="D12" s="27"/>
      <c r="E12" s="301"/>
      <c r="F12" s="26"/>
      <c r="I12" s="336"/>
      <c r="L12" s="471"/>
      <c r="M12" s="336"/>
      <c r="O12" s="388"/>
      <c r="P12" s="471"/>
      <c r="S12" s="128"/>
      <c r="T12" s="128"/>
      <c r="U12" s="128"/>
    </row>
    <row r="13" spans="1:21" s="299" customFormat="1">
      <c r="A13" s="25">
        <v>44866</v>
      </c>
      <c r="B13" s="27"/>
      <c r="C13" s="27"/>
      <c r="D13" s="27"/>
      <c r="E13" s="27"/>
      <c r="F13" s="26"/>
      <c r="I13" s="336"/>
      <c r="L13" s="471"/>
      <c r="M13" s="336"/>
      <c r="O13" s="388"/>
      <c r="P13" s="471"/>
      <c r="S13" s="128"/>
      <c r="T13" s="128"/>
      <c r="U13" s="128"/>
    </row>
    <row r="14" spans="1:21" s="299" customFormat="1">
      <c r="A14" s="25">
        <v>44896</v>
      </c>
      <c r="B14" s="27"/>
      <c r="C14" s="27"/>
      <c r="D14" s="27"/>
      <c r="E14" s="27"/>
      <c r="F14" s="26"/>
      <c r="I14" s="336"/>
      <c r="L14" s="471"/>
      <c r="M14" s="336"/>
      <c r="O14" s="388"/>
      <c r="P14" s="471"/>
      <c r="S14" s="128"/>
      <c r="T14" s="128"/>
      <c r="U14" s="128"/>
    </row>
    <row r="15" spans="1:21" s="388" customFormat="1" ht="15" customHeight="1">
      <c r="A15" s="533" t="s">
        <v>745</v>
      </c>
      <c r="B15" s="533"/>
      <c r="C15" s="533"/>
      <c r="D15" s="533"/>
      <c r="E15" s="533"/>
      <c r="F15" s="533"/>
      <c r="L15" s="471"/>
      <c r="P15" s="471"/>
      <c r="S15" s="128"/>
      <c r="T15" s="128"/>
      <c r="U15" s="128"/>
    </row>
    <row r="16" spans="1:21" ht="15" customHeight="1">
      <c r="A16" s="533"/>
      <c r="B16" s="533"/>
      <c r="C16" s="533"/>
      <c r="D16" s="533"/>
      <c r="E16" s="533"/>
      <c r="F16" s="533"/>
      <c r="G16" s="6"/>
      <c r="H16" s="6"/>
      <c r="I16" s="154"/>
    </row>
    <row r="17" spans="1:24">
      <c r="A17" s="533"/>
      <c r="B17" s="533"/>
      <c r="C17" s="533"/>
      <c r="D17" s="533"/>
      <c r="E17" s="533"/>
      <c r="F17" s="533"/>
      <c r="G17" s="154"/>
      <c r="H17" s="154"/>
      <c r="I17" s="154"/>
    </row>
    <row r="18" spans="1:24" ht="18" customHeight="1">
      <c r="A18" s="533"/>
      <c r="B18" s="533"/>
      <c r="C18" s="533"/>
      <c r="D18" s="533"/>
      <c r="E18" s="533"/>
      <c r="F18" s="533"/>
      <c r="G18" s="154"/>
      <c r="H18" s="532" t="s">
        <v>488</v>
      </c>
      <c r="I18" s="532"/>
      <c r="J18" s="532"/>
      <c r="K18" s="532"/>
      <c r="L18" s="532"/>
      <c r="M18" s="532"/>
      <c r="N18" s="532"/>
      <c r="O18" s="532"/>
      <c r="P18" s="532"/>
      <c r="Q18" s="532"/>
      <c r="R18" s="532"/>
      <c r="S18" s="532"/>
      <c r="T18" s="532"/>
      <c r="U18" s="532"/>
      <c r="V18" s="532"/>
      <c r="W18" s="532"/>
      <c r="X18" s="532"/>
    </row>
    <row r="19" spans="1:24" ht="42.75" customHeight="1">
      <c r="A19" s="533"/>
      <c r="B19" s="533"/>
      <c r="C19" s="533"/>
      <c r="D19" s="533"/>
      <c r="E19" s="533"/>
      <c r="F19" s="533"/>
      <c r="G19" s="6"/>
      <c r="H19" s="24" t="s">
        <v>93</v>
      </c>
      <c r="I19" s="22" t="s">
        <v>489</v>
      </c>
      <c r="J19" s="21" t="s">
        <v>490</v>
      </c>
      <c r="K19" s="22" t="s">
        <v>557</v>
      </c>
      <c r="L19" s="21" t="s">
        <v>710</v>
      </c>
      <c r="M19" s="22" t="s">
        <v>491</v>
      </c>
      <c r="N19" s="21" t="s">
        <v>558</v>
      </c>
      <c r="O19" s="22" t="s">
        <v>631</v>
      </c>
      <c r="P19" s="21" t="s">
        <v>711</v>
      </c>
      <c r="V19" s="161"/>
    </row>
    <row r="20" spans="1:24" ht="27.75" customHeight="1">
      <c r="A20" s="533"/>
      <c r="B20" s="533"/>
      <c r="C20" s="533"/>
      <c r="D20" s="533"/>
      <c r="E20" s="533"/>
      <c r="F20" s="533"/>
      <c r="H20" s="25" t="s">
        <v>552</v>
      </c>
      <c r="I20" s="27">
        <v>29181</v>
      </c>
      <c r="J20" s="27">
        <v>28756</v>
      </c>
      <c r="K20" s="27">
        <v>13141</v>
      </c>
      <c r="L20" s="26">
        <v>23716</v>
      </c>
      <c r="M20" s="294">
        <f>((J20-I20)/I20)*100</f>
        <v>-1.4564271272403275</v>
      </c>
      <c r="N20" s="294">
        <f>((K20-J20)/J20)*100</f>
        <v>-54.301710947280569</v>
      </c>
      <c r="O20" s="294">
        <f t="shared" ref="O20:O31" si="0">((K20-I20)/I20)*100</f>
        <v>-54.967273225729073</v>
      </c>
      <c r="P20" s="294">
        <f>((L20-K20)/K20)*100</f>
        <v>80.473327752834649</v>
      </c>
      <c r="V20" s="161"/>
    </row>
    <row r="21" spans="1:24">
      <c r="A21" s="533"/>
      <c r="B21" s="533"/>
      <c r="C21" s="533"/>
      <c r="D21" s="533"/>
      <c r="E21" s="533"/>
      <c r="F21" s="533"/>
      <c r="H21" s="25" t="s">
        <v>79</v>
      </c>
      <c r="I21" s="27">
        <v>26188</v>
      </c>
      <c r="J21" s="367">
        <v>26145</v>
      </c>
      <c r="K21" s="27">
        <v>13255</v>
      </c>
      <c r="L21" s="26">
        <v>23328</v>
      </c>
      <c r="M21" s="294">
        <f t="shared" ref="M21:M31" si="1">((J21-I21)/I21)*100</f>
        <v>-0.16419734229418054</v>
      </c>
      <c r="N21" s="294">
        <f t="shared" ref="N21:N26" si="2">((K21-J21)/J21)*100</f>
        <v>-49.301969783897491</v>
      </c>
      <c r="O21" s="294">
        <f t="shared" si="0"/>
        <v>-49.385214602107837</v>
      </c>
      <c r="P21" s="294">
        <f>((L21-K21)/K21)*100</f>
        <v>75.993964541682374</v>
      </c>
      <c r="V21" s="161"/>
    </row>
    <row r="22" spans="1:24">
      <c r="A22" s="533"/>
      <c r="B22" s="533"/>
      <c r="C22" s="533"/>
      <c r="D22" s="533"/>
      <c r="E22" s="533"/>
      <c r="F22" s="533"/>
      <c r="H22" s="25" t="s">
        <v>80</v>
      </c>
      <c r="I22" s="27">
        <v>29566</v>
      </c>
      <c r="J22" s="27">
        <v>19538</v>
      </c>
      <c r="K22" s="27">
        <v>17198</v>
      </c>
      <c r="L22" s="131">
        <v>33869</v>
      </c>
      <c r="M22" s="294">
        <f t="shared" si="1"/>
        <v>-33.917337482243113</v>
      </c>
      <c r="N22" s="294">
        <f t="shared" si="2"/>
        <v>-11.976660866004709</v>
      </c>
      <c r="O22" s="294">
        <f t="shared" si="0"/>
        <v>-41.83183386322127</v>
      </c>
      <c r="P22" s="294">
        <f>((L22-K22)/K22)*100</f>
        <v>96.93569019653448</v>
      </c>
    </row>
    <row r="23" spans="1:24">
      <c r="A23" s="533"/>
      <c r="B23" s="533"/>
      <c r="C23" s="533"/>
      <c r="D23" s="533"/>
      <c r="E23" s="533"/>
      <c r="F23" s="533"/>
      <c r="G23" s="12"/>
      <c r="H23" s="25" t="s">
        <v>81</v>
      </c>
      <c r="I23" s="27">
        <v>28557</v>
      </c>
      <c r="J23" s="393">
        <v>6497</v>
      </c>
      <c r="K23" s="27">
        <v>15787</v>
      </c>
      <c r="L23" s="26"/>
      <c r="M23" s="294">
        <f t="shared" si="1"/>
        <v>-77.249010750428965</v>
      </c>
      <c r="N23" s="294">
        <f t="shared" si="2"/>
        <v>142.98907187932892</v>
      </c>
      <c r="O23" s="294">
        <f t="shared" si="0"/>
        <v>-44.717582379101444</v>
      </c>
      <c r="P23" s="294"/>
    </row>
    <row r="24" spans="1:24">
      <c r="A24" s="533"/>
      <c r="B24" s="533"/>
      <c r="C24" s="533"/>
      <c r="D24" s="533"/>
      <c r="E24" s="533"/>
      <c r="F24" s="533"/>
      <c r="G24" s="6"/>
      <c r="H24" s="25" t="s">
        <v>82</v>
      </c>
      <c r="I24" s="27">
        <v>29444</v>
      </c>
      <c r="J24" s="27">
        <v>7911</v>
      </c>
      <c r="K24" s="27">
        <v>16667</v>
      </c>
      <c r="L24" s="26"/>
      <c r="M24" s="294">
        <f t="shared" si="1"/>
        <v>-73.13204727618529</v>
      </c>
      <c r="N24" s="294">
        <f t="shared" si="2"/>
        <v>110.68132979395777</v>
      </c>
      <c r="O24" s="294">
        <f t="shared" si="0"/>
        <v>-43.394239913055294</v>
      </c>
      <c r="P24" s="294"/>
    </row>
    <row r="25" spans="1:24">
      <c r="A25" s="533"/>
      <c r="B25" s="533"/>
      <c r="C25" s="533"/>
      <c r="D25" s="533"/>
      <c r="E25" s="533"/>
      <c r="F25" s="533"/>
      <c r="G25" s="6"/>
      <c r="H25" s="25" t="s">
        <v>83</v>
      </c>
      <c r="I25" s="27">
        <v>30042</v>
      </c>
      <c r="J25" s="27">
        <v>12822</v>
      </c>
      <c r="K25" s="27">
        <v>20255</v>
      </c>
      <c r="L25" s="26"/>
      <c r="M25" s="294">
        <f t="shared" si="1"/>
        <v>-57.319752346714601</v>
      </c>
      <c r="N25" s="294">
        <f t="shared" si="2"/>
        <v>57.970675401653402</v>
      </c>
      <c r="O25" s="294">
        <f t="shared" si="0"/>
        <v>-32.577724519006722</v>
      </c>
      <c r="P25" s="294"/>
    </row>
    <row r="26" spans="1:24">
      <c r="A26" s="533"/>
      <c r="B26" s="533"/>
      <c r="C26" s="533"/>
      <c r="D26" s="533"/>
      <c r="E26" s="533"/>
      <c r="F26" s="533"/>
      <c r="G26" s="6"/>
      <c r="H26" s="25" t="s">
        <v>84</v>
      </c>
      <c r="I26" s="27">
        <v>35388</v>
      </c>
      <c r="J26" s="27">
        <v>17983</v>
      </c>
      <c r="K26" s="27">
        <v>21609</v>
      </c>
      <c r="L26" s="26"/>
      <c r="M26" s="294">
        <f t="shared" si="1"/>
        <v>-49.18333898496666</v>
      </c>
      <c r="N26" s="294">
        <f t="shared" si="2"/>
        <v>20.163487738419619</v>
      </c>
      <c r="O26" s="294">
        <f t="shared" si="0"/>
        <v>-38.936927772126147</v>
      </c>
      <c r="P26" s="294"/>
    </row>
    <row r="27" spans="1:24">
      <c r="A27" s="533"/>
      <c r="B27" s="533"/>
      <c r="C27" s="533"/>
      <c r="D27" s="533"/>
      <c r="E27" s="533"/>
      <c r="F27" s="533"/>
      <c r="H27" s="25" t="s">
        <v>85</v>
      </c>
      <c r="I27" s="27">
        <v>30425</v>
      </c>
      <c r="J27" s="301">
        <v>15247</v>
      </c>
      <c r="K27" s="27">
        <v>21847</v>
      </c>
      <c r="L27" s="26"/>
      <c r="M27" s="294">
        <f t="shared" si="1"/>
        <v>-49.886606409202962</v>
      </c>
      <c r="N27" s="294">
        <f>((K27-J27)/J27)*100</f>
        <v>43.287204040139045</v>
      </c>
      <c r="O27" s="294">
        <f t="shared" si="0"/>
        <v>-28.193919474116679</v>
      </c>
      <c r="P27" s="294"/>
    </row>
    <row r="28" spans="1:24">
      <c r="A28" s="533"/>
      <c r="B28" s="533"/>
      <c r="C28" s="533"/>
      <c r="D28" s="533"/>
      <c r="E28" s="533"/>
      <c r="F28" s="533"/>
      <c r="H28" s="25" t="s">
        <v>86</v>
      </c>
      <c r="I28" s="27">
        <v>33658</v>
      </c>
      <c r="J28" s="301">
        <v>17475</v>
      </c>
      <c r="K28" s="27">
        <v>27151</v>
      </c>
      <c r="L28" s="26"/>
      <c r="M28" s="294">
        <f t="shared" si="1"/>
        <v>-48.080694040049913</v>
      </c>
      <c r="N28" s="294">
        <f>((K28-J28)/J28)*100</f>
        <v>55.370529327610875</v>
      </c>
      <c r="O28" s="294">
        <f t="shared" si="0"/>
        <v>-19.332699506803731</v>
      </c>
      <c r="P28" s="294"/>
    </row>
    <row r="29" spans="1:24">
      <c r="H29" s="25" t="s">
        <v>87</v>
      </c>
      <c r="I29" s="27">
        <v>35515</v>
      </c>
      <c r="J29" s="301">
        <v>17219</v>
      </c>
      <c r="K29" s="27">
        <v>28216</v>
      </c>
      <c r="L29" s="26"/>
      <c r="M29" s="294">
        <f t="shared" si="1"/>
        <v>-51.51626073490074</v>
      </c>
      <c r="N29" s="294">
        <f>((K29-J29)/J29)*100</f>
        <v>63.865497415645514</v>
      </c>
      <c r="O29" s="294">
        <f t="shared" si="0"/>
        <v>-20.551879487540475</v>
      </c>
      <c r="P29" s="294"/>
    </row>
    <row r="30" spans="1:24">
      <c r="H30" s="25" t="s">
        <v>88</v>
      </c>
      <c r="I30" s="27">
        <v>31833</v>
      </c>
      <c r="J30" s="301">
        <v>16755</v>
      </c>
      <c r="K30" s="27">
        <v>33300</v>
      </c>
      <c r="L30" s="26"/>
      <c r="M30" s="294">
        <f t="shared" si="1"/>
        <v>-47.365941004617852</v>
      </c>
      <c r="N30" s="294">
        <f>((K30-J30)/J30)*100</f>
        <v>98.74664279319606</v>
      </c>
      <c r="O30" s="294">
        <f t="shared" si="0"/>
        <v>4.6084252191122426</v>
      </c>
      <c r="P30" s="294"/>
    </row>
    <row r="31" spans="1:24">
      <c r="H31" s="130" t="s">
        <v>89</v>
      </c>
      <c r="I31" s="188">
        <v>28959</v>
      </c>
      <c r="J31" s="128">
        <v>15429</v>
      </c>
      <c r="K31" s="27">
        <v>26037</v>
      </c>
      <c r="L31" s="131"/>
      <c r="M31" s="12">
        <f t="shared" si="1"/>
        <v>-46.721226561690663</v>
      </c>
      <c r="N31" s="294">
        <f>((K31-J31)/J31)*100</f>
        <v>68.753645732062992</v>
      </c>
      <c r="O31" s="294">
        <f t="shared" si="0"/>
        <v>-10.090127421526986</v>
      </c>
      <c r="P31" s="294"/>
    </row>
    <row r="33" spans="1:22" ht="15" customHeight="1">
      <c r="C33" s="34"/>
      <c r="D33" s="34"/>
      <c r="E33" s="34"/>
      <c r="H33" s="525" t="s">
        <v>741</v>
      </c>
      <c r="I33" s="525"/>
      <c r="J33" s="525"/>
      <c r="K33" s="525"/>
      <c r="L33" s="525"/>
      <c r="M33" s="525"/>
      <c r="N33" s="525"/>
      <c r="O33" s="525"/>
      <c r="P33" s="525"/>
      <c r="Q33" s="525"/>
      <c r="R33" s="525"/>
      <c r="S33" s="525"/>
      <c r="T33" s="525"/>
      <c r="U33" s="525"/>
      <c r="V33" s="525"/>
    </row>
    <row r="34" spans="1:22">
      <c r="H34" s="525"/>
      <c r="I34" s="525"/>
      <c r="J34" s="525"/>
      <c r="K34" s="525"/>
      <c r="L34" s="525"/>
      <c r="M34" s="525"/>
      <c r="N34" s="525"/>
      <c r="O34" s="525"/>
      <c r="P34" s="525"/>
      <c r="Q34" s="525"/>
      <c r="R34" s="525"/>
      <c r="S34" s="525"/>
      <c r="T34" s="525"/>
      <c r="U34" s="525"/>
      <c r="V34" s="525"/>
    </row>
    <row r="35" spans="1:22">
      <c r="H35" s="525"/>
      <c r="I35" s="525"/>
      <c r="J35" s="525"/>
      <c r="K35" s="525"/>
      <c r="L35" s="525"/>
      <c r="M35" s="525"/>
      <c r="N35" s="525"/>
      <c r="O35" s="525"/>
      <c r="P35" s="525"/>
      <c r="Q35" s="525"/>
      <c r="R35" s="525"/>
      <c r="S35" s="525"/>
      <c r="T35" s="525"/>
      <c r="U35" s="525"/>
      <c r="V35" s="525"/>
    </row>
    <row r="36" spans="1:22">
      <c r="H36" s="525"/>
      <c r="I36" s="525"/>
      <c r="J36" s="525"/>
      <c r="K36" s="525"/>
      <c r="L36" s="525"/>
      <c r="M36" s="525"/>
      <c r="N36" s="525"/>
      <c r="O36" s="525"/>
      <c r="P36" s="525"/>
      <c r="Q36" s="525"/>
      <c r="R36" s="525"/>
      <c r="S36" s="525"/>
      <c r="T36" s="525"/>
      <c r="U36" s="525"/>
      <c r="V36" s="525"/>
    </row>
    <row r="37" spans="1:22">
      <c r="H37" s="525"/>
      <c r="I37" s="525"/>
      <c r="J37" s="525"/>
      <c r="K37" s="525"/>
      <c r="L37" s="525"/>
      <c r="M37" s="525"/>
      <c r="N37" s="525"/>
      <c r="O37" s="525"/>
      <c r="P37" s="525"/>
      <c r="Q37" s="525"/>
      <c r="R37" s="525"/>
      <c r="S37" s="525"/>
      <c r="T37" s="525"/>
      <c r="U37" s="525"/>
      <c r="V37" s="525"/>
    </row>
    <row r="38" spans="1:22">
      <c r="H38" s="525"/>
      <c r="I38" s="525"/>
      <c r="J38" s="525"/>
      <c r="K38" s="525"/>
      <c r="L38" s="525"/>
      <c r="M38" s="525"/>
      <c r="N38" s="525"/>
      <c r="O38" s="525"/>
      <c r="P38" s="525"/>
      <c r="Q38" s="525"/>
      <c r="R38" s="525"/>
      <c r="S38" s="525"/>
      <c r="T38" s="525"/>
      <c r="U38" s="525"/>
      <c r="V38" s="525"/>
    </row>
    <row r="39" spans="1:22">
      <c r="H39" s="525"/>
      <c r="I39" s="525"/>
      <c r="J39" s="525"/>
      <c r="K39" s="525"/>
      <c r="L39" s="525"/>
      <c r="M39" s="525"/>
      <c r="N39" s="525"/>
      <c r="O39" s="525"/>
      <c r="P39" s="525"/>
      <c r="Q39" s="525"/>
      <c r="R39" s="525"/>
      <c r="S39" s="525"/>
      <c r="T39" s="525"/>
      <c r="U39" s="525"/>
      <c r="V39" s="525"/>
    </row>
    <row r="40" spans="1:22">
      <c r="H40" s="525"/>
      <c r="I40" s="525"/>
      <c r="J40" s="525"/>
      <c r="K40" s="525"/>
      <c r="L40" s="525"/>
      <c r="M40" s="525"/>
      <c r="N40" s="525"/>
      <c r="O40" s="525"/>
      <c r="P40" s="525"/>
      <c r="Q40" s="525"/>
      <c r="R40" s="525"/>
      <c r="S40" s="525"/>
      <c r="T40" s="525"/>
      <c r="U40" s="525"/>
      <c r="V40" s="525"/>
    </row>
    <row r="41" spans="1:22">
      <c r="H41" s="525"/>
      <c r="I41" s="525"/>
      <c r="J41" s="525"/>
      <c r="K41" s="525"/>
      <c r="L41" s="525"/>
      <c r="M41" s="525"/>
      <c r="N41" s="525"/>
      <c r="O41" s="525"/>
      <c r="P41" s="525"/>
      <c r="Q41" s="525"/>
      <c r="R41" s="525"/>
      <c r="S41" s="525"/>
      <c r="T41" s="525"/>
      <c r="U41" s="525"/>
      <c r="V41" s="525"/>
    </row>
    <row r="42" spans="1:22">
      <c r="I42" s="6"/>
      <c r="N42" s="6"/>
      <c r="O42" s="6"/>
      <c r="P42" s="6"/>
    </row>
    <row r="43" spans="1:22">
      <c r="H43" s="6"/>
      <c r="I43" s="6"/>
      <c r="J43" s="6"/>
      <c r="K43" s="6"/>
      <c r="L43" s="6"/>
      <c r="M43" s="6"/>
      <c r="N43" s="6"/>
      <c r="O43" s="6"/>
      <c r="P43" s="6"/>
      <c r="Q43" s="6"/>
    </row>
    <row r="44" spans="1:22">
      <c r="Q44" s="6"/>
    </row>
    <row r="46" spans="1:22">
      <c r="A46" s="253" t="s">
        <v>480</v>
      </c>
    </row>
    <row r="48" spans="1:22">
      <c r="A48" s="34" t="s">
        <v>102</v>
      </c>
      <c r="B48" s="34" t="s">
        <v>492</v>
      </c>
    </row>
    <row r="49" spans="1:9">
      <c r="A49" s="34" t="s">
        <v>104</v>
      </c>
      <c r="B49" s="34" t="s">
        <v>46</v>
      </c>
    </row>
    <row r="55" spans="1:9">
      <c r="I55" s="388"/>
    </row>
    <row r="56" spans="1:9">
      <c r="I56" s="388"/>
    </row>
    <row r="57" spans="1:9">
      <c r="I57" s="388"/>
    </row>
  </sheetData>
  <sheetProtection password="CCE3"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K27" sqref="K27"/>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3" t="s">
        <v>742</v>
      </c>
      <c r="B1" s="523"/>
      <c r="C1" s="523"/>
      <c r="D1" s="523"/>
      <c r="E1" s="523"/>
      <c r="F1" s="523"/>
      <c r="G1" s="523"/>
      <c r="H1" s="523"/>
    </row>
    <row r="2" spans="1:24" ht="30.75" customHeight="1">
      <c r="A2" s="56" t="s">
        <v>93</v>
      </c>
      <c r="B2" s="55" t="s">
        <v>106</v>
      </c>
      <c r="C2" s="56" t="s">
        <v>110</v>
      </c>
      <c r="D2" s="55" t="s">
        <v>108</v>
      </c>
      <c r="E2" s="56" t="s">
        <v>107</v>
      </c>
      <c r="F2" s="55" t="s">
        <v>109</v>
      </c>
      <c r="G2" s="56" t="s">
        <v>137</v>
      </c>
      <c r="H2" s="57" t="s">
        <v>138</v>
      </c>
    </row>
    <row r="3" spans="1:24">
      <c r="A3" s="182" t="s">
        <v>737</v>
      </c>
      <c r="B3" s="128">
        <v>670</v>
      </c>
      <c r="C3" s="128">
        <v>1016</v>
      </c>
      <c r="D3" s="128">
        <v>1812</v>
      </c>
      <c r="E3" s="128">
        <v>4243</v>
      </c>
      <c r="F3" s="128">
        <v>10164</v>
      </c>
      <c r="G3" s="128">
        <v>15964</v>
      </c>
      <c r="H3" s="131">
        <v>33869</v>
      </c>
      <c r="N3" s="6"/>
      <c r="O3" s="6"/>
      <c r="P3" s="6"/>
      <c r="Q3" s="6"/>
      <c r="R3" s="6"/>
      <c r="S3" s="6"/>
      <c r="T3" s="6"/>
      <c r="U3" s="6"/>
      <c r="V3" s="6"/>
      <c r="W3" s="6"/>
    </row>
    <row r="4" spans="1:24">
      <c r="A4" s="58"/>
      <c r="C4" s="6"/>
      <c r="D4" s="6"/>
      <c r="E4" s="6"/>
      <c r="F4" s="6"/>
      <c r="G4" s="6"/>
      <c r="J4" s="336"/>
      <c r="K4" s="336"/>
      <c r="L4" s="336"/>
      <c r="M4" s="336"/>
      <c r="N4" s="336"/>
      <c r="O4" s="6"/>
      <c r="P4" s="6"/>
      <c r="Q4" s="6"/>
      <c r="R4" s="6"/>
      <c r="S4" s="6"/>
      <c r="T4" s="6"/>
      <c r="U4" s="6"/>
      <c r="V4" s="6"/>
      <c r="W4" s="6"/>
    </row>
    <row r="5" spans="1:24">
      <c r="I5" s="6"/>
      <c r="J5" s="128"/>
      <c r="K5" s="128"/>
      <c r="L5" s="128"/>
      <c r="M5" s="128"/>
      <c r="N5" s="128"/>
      <c r="O5" s="128"/>
      <c r="P5" s="128"/>
      <c r="Q5" s="6"/>
      <c r="R5" s="6"/>
      <c r="S5" s="6"/>
      <c r="T5" s="6"/>
      <c r="U5" s="6"/>
      <c r="V5" s="6"/>
      <c r="W5" s="6"/>
    </row>
    <row r="6" spans="1:24">
      <c r="H6" s="6"/>
      <c r="I6" s="128"/>
      <c r="J6" s="128"/>
      <c r="K6" s="128"/>
      <c r="L6" s="128"/>
      <c r="M6" s="128"/>
      <c r="N6" s="128"/>
      <c r="O6" s="128"/>
      <c r="P6" s="6"/>
      <c r="Q6" s="59"/>
      <c r="R6" s="6"/>
      <c r="S6" s="6"/>
      <c r="T6" s="6"/>
      <c r="X6" s="6"/>
    </row>
    <row r="7" spans="1:24">
      <c r="I7" s="128"/>
      <c r="J7" s="128"/>
      <c r="K7" s="128"/>
      <c r="L7" s="128"/>
      <c r="M7" s="128"/>
      <c r="N7" s="128"/>
      <c r="O7" s="128"/>
      <c r="P7" s="6"/>
      <c r="Q7" s="6"/>
      <c r="R7" s="6"/>
      <c r="S7" s="6"/>
      <c r="T7" s="6"/>
      <c r="U7" s="458"/>
    </row>
    <row r="8" spans="1:24">
      <c r="I8" s="128"/>
      <c r="J8" s="128"/>
      <c r="K8" s="128"/>
      <c r="L8" s="128"/>
      <c r="M8" s="128"/>
      <c r="N8" s="128"/>
      <c r="O8" s="128"/>
      <c r="P8" s="458"/>
      <c r="Q8" s="458"/>
      <c r="R8" s="458"/>
      <c r="S8" s="458"/>
      <c r="T8" s="458"/>
      <c r="U8" s="458"/>
    </row>
    <row r="9" spans="1:24">
      <c r="I9" s="6"/>
      <c r="J9" s="128"/>
      <c r="K9" s="128"/>
      <c r="L9" s="128"/>
      <c r="M9" s="128"/>
      <c r="N9" s="128"/>
      <c r="O9" s="128"/>
      <c r="P9" s="6"/>
      <c r="Q9" s="458"/>
      <c r="R9" s="458"/>
      <c r="S9" s="458"/>
      <c r="T9" s="458"/>
      <c r="U9" s="458"/>
    </row>
    <row r="10" spans="1:24">
      <c r="C10" s="6"/>
      <c r="D10" s="6"/>
      <c r="E10" s="6"/>
      <c r="F10" s="6"/>
      <c r="G10" s="6"/>
      <c r="H10" s="6"/>
      <c r="I10" s="128"/>
      <c r="J10" s="128"/>
      <c r="K10" s="128"/>
      <c r="L10" s="128"/>
      <c r="M10" s="128"/>
      <c r="N10" s="128"/>
      <c r="O10" s="128"/>
      <c r="P10" s="6"/>
    </row>
    <row r="11" spans="1:24">
      <c r="H11" s="128"/>
      <c r="I11" s="128"/>
      <c r="J11" s="128"/>
      <c r="K11" s="128"/>
      <c r="L11" s="128"/>
      <c r="M11" s="128"/>
      <c r="N11" s="128"/>
      <c r="O11" s="128"/>
      <c r="P11" s="128"/>
    </row>
    <row r="12" spans="1:24">
      <c r="G12" s="6"/>
      <c r="H12" s="6"/>
      <c r="I12" s="6"/>
      <c r="J12" s="6"/>
      <c r="K12" s="6"/>
      <c r="L12" s="6"/>
      <c r="M12" s="6"/>
      <c r="N12" s="6"/>
      <c r="O12" s="6"/>
      <c r="P12" s="6"/>
    </row>
    <row r="13" spans="1:24">
      <c r="G13" s="6"/>
      <c r="H13" s="6"/>
      <c r="I13" s="128"/>
      <c r="J13" s="128"/>
      <c r="K13" s="127"/>
      <c r="L13" s="127"/>
      <c r="M13" s="127"/>
      <c r="N13" s="127"/>
      <c r="O13" s="127"/>
      <c r="P13" s="127"/>
    </row>
    <row r="14" spans="1:24">
      <c r="J14" s="6"/>
    </row>
    <row r="15" spans="1:24">
      <c r="J15" s="6"/>
    </row>
    <row r="16" spans="1:24">
      <c r="K16" s="6"/>
      <c r="L16" s="458"/>
      <c r="M16" s="458"/>
      <c r="N16" s="458"/>
      <c r="O16" s="458"/>
      <c r="P16" s="458"/>
      <c r="Q16" s="458"/>
    </row>
    <row r="17" spans="1:17">
      <c r="K17" s="128"/>
      <c r="L17" s="128"/>
      <c r="M17" s="128"/>
      <c r="N17" s="128"/>
      <c r="O17" s="128"/>
      <c r="P17" s="128"/>
      <c r="Q17" s="6"/>
    </row>
    <row r="24" spans="1:17">
      <c r="A24" s="34" t="s">
        <v>102</v>
      </c>
      <c r="B24" s="34" t="s">
        <v>103</v>
      </c>
    </row>
    <row r="25" spans="1:17">
      <c r="A25" s="34" t="s">
        <v>104</v>
      </c>
      <c r="B25" s="34" t="s">
        <v>46</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J13" sqref="J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3" t="s">
        <v>743</v>
      </c>
      <c r="B1" s="523"/>
      <c r="C1" s="523"/>
      <c r="D1" s="523"/>
      <c r="E1" s="523"/>
      <c r="F1" s="523"/>
      <c r="G1" s="523"/>
      <c r="H1" s="523"/>
    </row>
    <row r="2" spans="1:17" ht="38.25">
      <c r="A2" s="56" t="s">
        <v>93</v>
      </c>
      <c r="B2" s="55" t="s">
        <v>172</v>
      </c>
      <c r="C2" s="55" t="s">
        <v>171</v>
      </c>
      <c r="D2" s="55" t="s">
        <v>170</v>
      </c>
      <c r="E2" s="56" t="s">
        <v>169</v>
      </c>
      <c r="F2" s="55" t="s">
        <v>168</v>
      </c>
      <c r="G2" s="56" t="s">
        <v>174</v>
      </c>
      <c r="H2" s="57" t="s">
        <v>138</v>
      </c>
    </row>
    <row r="3" spans="1:17">
      <c r="A3" s="182" t="s">
        <v>737</v>
      </c>
      <c r="B3" s="460">
        <v>958</v>
      </c>
      <c r="C3" s="460">
        <v>9301</v>
      </c>
      <c r="D3" s="460">
        <v>19261</v>
      </c>
      <c r="E3" s="460">
        <v>3156</v>
      </c>
      <c r="F3" s="460">
        <v>1165</v>
      </c>
      <c r="G3" s="461">
        <v>28</v>
      </c>
      <c r="H3" s="462">
        <v>33869</v>
      </c>
    </row>
    <row r="4" spans="1:17">
      <c r="A4" s="459"/>
      <c r="B4" s="459"/>
      <c r="C4" s="459"/>
      <c r="D4" s="459"/>
      <c r="E4" s="459"/>
      <c r="F4" s="459"/>
      <c r="G4" s="459"/>
      <c r="H4" s="459"/>
    </row>
    <row r="7" spans="1:17">
      <c r="J7" s="128"/>
      <c r="K7" s="128"/>
      <c r="L7" s="128"/>
      <c r="M7" s="128"/>
      <c r="N7" s="128"/>
      <c r="O7" s="128"/>
      <c r="P7" s="128"/>
      <c r="Q7" s="127"/>
    </row>
    <row r="8" spans="1:17">
      <c r="J8" s="6"/>
      <c r="K8" s="6"/>
      <c r="L8" s="6"/>
      <c r="O8" s="6"/>
    </row>
    <row r="27" spans="1:2">
      <c r="A27" s="34" t="s">
        <v>102</v>
      </c>
      <c r="B27" s="34" t="s">
        <v>103</v>
      </c>
    </row>
    <row r="28" spans="1:2">
      <c r="A28" s="34" t="s">
        <v>104</v>
      </c>
      <c r="B28" s="34" t="s">
        <v>46</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18" sqref="K1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3" t="s">
        <v>744</v>
      </c>
      <c r="B1" s="523"/>
      <c r="C1" s="523"/>
      <c r="D1" s="523"/>
      <c r="E1" s="523"/>
      <c r="F1" s="523"/>
      <c r="G1" s="523"/>
      <c r="H1" s="523"/>
      <c r="I1" s="523"/>
      <c r="J1" s="523"/>
      <c r="K1" s="523"/>
      <c r="L1" s="523"/>
    </row>
    <row r="2" spans="1:16" ht="96.75" customHeight="1">
      <c r="A2" s="56" t="s">
        <v>93</v>
      </c>
      <c r="B2" s="55" t="s">
        <v>541</v>
      </c>
      <c r="C2" s="56" t="s">
        <v>145</v>
      </c>
      <c r="D2" s="55" t="s">
        <v>146</v>
      </c>
      <c r="E2" s="56" t="s">
        <v>147</v>
      </c>
      <c r="F2" s="55" t="s">
        <v>148</v>
      </c>
      <c r="G2" s="56" t="s">
        <v>149</v>
      </c>
      <c r="H2" s="55" t="s">
        <v>150</v>
      </c>
      <c r="I2" s="56" t="s">
        <v>151</v>
      </c>
      <c r="J2" s="55" t="s">
        <v>152</v>
      </c>
      <c r="K2" s="56" t="s">
        <v>153</v>
      </c>
      <c r="L2" s="57" t="s">
        <v>138</v>
      </c>
    </row>
    <row r="3" spans="1:16">
      <c r="A3" s="182" t="s">
        <v>737</v>
      </c>
      <c r="B3" s="386">
        <v>2</v>
      </c>
      <c r="C3" s="128">
        <v>113</v>
      </c>
      <c r="D3" s="128">
        <v>4132</v>
      </c>
      <c r="E3" s="128">
        <v>2910</v>
      </c>
      <c r="F3" s="128">
        <v>2481</v>
      </c>
      <c r="G3" s="128">
        <v>11003</v>
      </c>
      <c r="H3" s="128">
        <v>132</v>
      </c>
      <c r="I3" s="128">
        <v>2254</v>
      </c>
      <c r="J3" s="128">
        <v>1516</v>
      </c>
      <c r="K3" s="128">
        <v>9326</v>
      </c>
      <c r="L3" s="131">
        <v>33869</v>
      </c>
    </row>
    <row r="4" spans="1:16">
      <c r="A4" s="58"/>
    </row>
    <row r="8" spans="1:16">
      <c r="G8" s="128"/>
      <c r="H8" s="128"/>
      <c r="I8" s="128"/>
      <c r="J8" s="128"/>
      <c r="K8" s="128"/>
      <c r="L8" s="128"/>
      <c r="M8" s="128"/>
      <c r="N8" s="128"/>
      <c r="O8" s="128"/>
      <c r="P8" s="128"/>
    </row>
    <row r="35" spans="1:2">
      <c r="A35" s="34" t="s">
        <v>102</v>
      </c>
      <c r="B35" s="34" t="s">
        <v>103</v>
      </c>
    </row>
    <row r="36" spans="1:2">
      <c r="A36" s="34" t="s">
        <v>104</v>
      </c>
      <c r="B36"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B32" sqref="AB32"/>
    </sheetView>
  </sheetViews>
  <sheetFormatPr baseColWidth="10" defaultRowHeight="15"/>
  <cols>
    <col min="1" max="1" width="25.7109375" style="256" customWidth="1"/>
    <col min="2" max="2" width="11.42578125" style="256"/>
    <col min="3" max="3" width="11.42578125" style="425"/>
    <col min="4" max="4" width="11.42578125" style="256"/>
    <col min="5" max="5" width="11.42578125" style="425"/>
    <col min="6" max="6" width="11.42578125" style="256"/>
    <col min="7" max="7" width="11.42578125" style="425"/>
    <col min="8" max="8" width="11.42578125" style="256"/>
    <col min="9" max="9" width="11.42578125" style="425"/>
    <col min="10" max="10" width="11.42578125" style="256"/>
    <col min="11" max="11" width="11.42578125" style="425"/>
    <col min="12" max="12" width="11.42578125" style="256"/>
    <col min="13" max="13" width="11.42578125" style="425"/>
    <col min="14" max="14" width="11.42578125" style="256"/>
    <col min="15" max="15" width="11.42578125" style="425"/>
    <col min="16" max="16" width="11.42578125" style="256"/>
    <col min="17" max="17" width="11.42578125" style="425"/>
    <col min="18" max="19" width="11.42578125" style="256"/>
    <col min="20" max="21" width="11.42578125" style="471"/>
    <col min="22" max="16384" width="11.42578125" style="256"/>
  </cols>
  <sheetData>
    <row r="1" spans="1:21" ht="28.5" customHeight="1">
      <c r="A1" s="505" t="s">
        <v>494</v>
      </c>
      <c r="B1" s="505"/>
      <c r="C1" s="505"/>
      <c r="D1" s="505"/>
      <c r="E1" s="505"/>
      <c r="F1" s="505"/>
      <c r="G1" s="505"/>
      <c r="H1" s="505"/>
      <c r="I1" s="505"/>
      <c r="J1" s="505"/>
      <c r="K1" s="505"/>
      <c r="L1" s="505"/>
      <c r="M1" s="505"/>
      <c r="N1" s="505"/>
      <c r="O1" s="505"/>
      <c r="P1" s="505"/>
      <c r="Q1" s="505"/>
      <c r="R1" s="505"/>
      <c r="S1" s="505"/>
      <c r="T1" s="466"/>
      <c r="U1" s="466"/>
    </row>
    <row r="2" spans="1:21" ht="15.75">
      <c r="A2" s="504" t="s">
        <v>42</v>
      </c>
      <c r="B2" s="506">
        <v>2012</v>
      </c>
      <c r="C2" s="506"/>
      <c r="D2" s="506">
        <v>2013</v>
      </c>
      <c r="E2" s="506"/>
      <c r="F2" s="506">
        <v>2014</v>
      </c>
      <c r="G2" s="506"/>
      <c r="H2" s="506">
        <v>2015</v>
      </c>
      <c r="I2" s="506"/>
      <c r="J2" s="506">
        <v>2016</v>
      </c>
      <c r="K2" s="506"/>
      <c r="L2" s="506">
        <v>2017</v>
      </c>
      <c r="M2" s="506"/>
      <c r="N2" s="506">
        <v>2018</v>
      </c>
      <c r="O2" s="506"/>
      <c r="P2" s="506">
        <v>2019</v>
      </c>
      <c r="Q2" s="506"/>
      <c r="R2" s="506">
        <v>2020</v>
      </c>
      <c r="S2" s="506"/>
      <c r="T2" s="506">
        <v>2021</v>
      </c>
      <c r="U2" s="506"/>
    </row>
    <row r="3" spans="1:21" s="425" customFormat="1" ht="38.25">
      <c r="A3" s="504"/>
      <c r="B3" s="426" t="s">
        <v>37</v>
      </c>
      <c r="C3" s="427" t="s">
        <v>685</v>
      </c>
      <c r="D3" s="426" t="s">
        <v>37</v>
      </c>
      <c r="E3" s="427" t="s">
        <v>685</v>
      </c>
      <c r="F3" s="426" t="s">
        <v>37</v>
      </c>
      <c r="G3" s="427" t="s">
        <v>685</v>
      </c>
      <c r="H3" s="426" t="s">
        <v>37</v>
      </c>
      <c r="I3" s="427" t="s">
        <v>685</v>
      </c>
      <c r="J3" s="426" t="s">
        <v>37</v>
      </c>
      <c r="K3" s="427" t="s">
        <v>685</v>
      </c>
      <c r="L3" s="426" t="s">
        <v>37</v>
      </c>
      <c r="M3" s="427" t="s">
        <v>685</v>
      </c>
      <c r="N3" s="426" t="s">
        <v>37</v>
      </c>
      <c r="O3" s="427" t="s">
        <v>685</v>
      </c>
      <c r="P3" s="426" t="s">
        <v>37</v>
      </c>
      <c r="Q3" s="427" t="s">
        <v>685</v>
      </c>
      <c r="R3" s="426" t="s">
        <v>37</v>
      </c>
      <c r="S3" s="427" t="s">
        <v>685</v>
      </c>
      <c r="T3" s="426" t="s">
        <v>37</v>
      </c>
      <c r="U3" s="427" t="s">
        <v>685</v>
      </c>
    </row>
    <row r="4" spans="1:21">
      <c r="A4" s="3" t="s">
        <v>1</v>
      </c>
      <c r="B4" s="6">
        <v>46894</v>
      </c>
      <c r="C4" s="428">
        <f>(B4*100)/$B$35</f>
        <v>5.2180976543374724</v>
      </c>
      <c r="D4" s="6">
        <v>49387</v>
      </c>
      <c r="E4" s="428">
        <f>(D4*100)/$D$35</f>
        <v>5.502227094571861</v>
      </c>
      <c r="F4" s="6">
        <v>46667</v>
      </c>
      <c r="G4" s="428">
        <f>(F4*100)/$F$35</f>
        <v>5.2438602326459431</v>
      </c>
      <c r="H4" s="6">
        <v>45405</v>
      </c>
      <c r="I4" s="428">
        <f>(H4*100)/$H$35</f>
        <v>5.1121164083117909</v>
      </c>
      <c r="J4" s="6">
        <v>47316</v>
      </c>
      <c r="K4" s="428">
        <f>(J4*100)/$J$35</f>
        <v>5.3097762231641177</v>
      </c>
      <c r="L4" s="6">
        <v>46833</v>
      </c>
      <c r="M4" s="428">
        <f>(L4*100)/$L$35</f>
        <v>5.2348664708328307</v>
      </c>
      <c r="N4" s="6">
        <v>47280</v>
      </c>
      <c r="O4" s="428">
        <f>(N4*100)/$N$35</f>
        <v>5.2259666877783344</v>
      </c>
      <c r="P4" s="6">
        <v>47869</v>
      </c>
      <c r="Q4" s="428">
        <f>(P4*100)/$P$35</f>
        <v>5.2153913368437452</v>
      </c>
      <c r="R4" s="6">
        <v>49030</v>
      </c>
      <c r="S4" s="428">
        <f>(R4*100)/$R$35</f>
        <v>5.2799686410999733</v>
      </c>
      <c r="T4" s="6">
        <v>48733</v>
      </c>
      <c r="U4" s="428">
        <f>(T4*100)/$T$35</f>
        <v>5.2514404742277154</v>
      </c>
    </row>
    <row r="5" spans="1:21">
      <c r="A5" s="3" t="s">
        <v>2</v>
      </c>
      <c r="B5" s="6">
        <v>5507</v>
      </c>
      <c r="C5" s="428">
        <f t="shared" ref="C5:C35" si="0">(B5*100)/$B$35</f>
        <v>0.6127876441002359</v>
      </c>
      <c r="D5" s="6">
        <v>5497</v>
      </c>
      <c r="E5" s="428">
        <f t="shared" ref="E5:E35" si="1">(D5*100)/$D$35</f>
        <v>0.61242315465327957</v>
      </c>
      <c r="F5" s="6">
        <v>5464</v>
      </c>
      <c r="G5" s="428">
        <f t="shared" ref="G5:G35" si="2">(F5*100)/$F$35</f>
        <v>0.61397673540569209</v>
      </c>
      <c r="H5" s="6">
        <v>5499</v>
      </c>
      <c r="I5" s="428">
        <f t="shared" ref="I5:I35" si="3">(H5*100)/$H$35</f>
        <v>0.61912846887581852</v>
      </c>
      <c r="J5" s="6">
        <v>5458</v>
      </c>
      <c r="K5" s="428">
        <f t="shared" ref="K5:K35" si="4">(J5*100)/$J$35</f>
        <v>0.6124938419568382</v>
      </c>
      <c r="L5" s="6">
        <v>5531</v>
      </c>
      <c r="M5" s="428">
        <f t="shared" ref="M5:M35" si="5">(L5*100)/$L$35</f>
        <v>0.61824026755015449</v>
      </c>
      <c r="N5" s="6">
        <v>5562</v>
      </c>
      <c r="O5" s="428">
        <f t="shared" ref="O5:O35" si="6">(N5*100)/$N$35</f>
        <v>0.61478059893026848</v>
      </c>
      <c r="P5" s="6">
        <v>5551</v>
      </c>
      <c r="Q5" s="428">
        <f t="shared" ref="Q5:Q35" si="7">(P5*100)/$P$35</f>
        <v>0.60478884686999168</v>
      </c>
      <c r="R5" s="6">
        <v>5593</v>
      </c>
      <c r="S5" s="428">
        <f t="shared" ref="S5:S35" si="8">(R5*100)/$R$35</f>
        <v>0.60230195002390685</v>
      </c>
      <c r="T5" s="6">
        <v>5604</v>
      </c>
      <c r="U5" s="428">
        <f t="shared" ref="U5:U35" si="9">(T5*100)/$T$35</f>
        <v>0.60388386550329587</v>
      </c>
    </row>
    <row r="6" spans="1:21">
      <c r="A6" s="3" t="s">
        <v>3</v>
      </c>
      <c r="B6" s="6">
        <v>8090</v>
      </c>
      <c r="C6" s="428">
        <f t="shared" si="0"/>
        <v>0.9002091957092625</v>
      </c>
      <c r="D6" s="6">
        <v>7392</v>
      </c>
      <c r="E6" s="428">
        <f t="shared" si="1"/>
        <v>0.82354592672312943</v>
      </c>
      <c r="F6" s="6">
        <v>7670</v>
      </c>
      <c r="G6" s="428">
        <f t="shared" si="2"/>
        <v>0.86185972923895648</v>
      </c>
      <c r="H6" s="6">
        <v>7327</v>
      </c>
      <c r="I6" s="428">
        <f t="shared" si="3"/>
        <v>0.8249416787512498</v>
      </c>
      <c r="J6" s="6">
        <v>7423</v>
      </c>
      <c r="K6" s="428">
        <f t="shared" si="4"/>
        <v>0.83300509139714352</v>
      </c>
      <c r="L6" s="6">
        <v>7594</v>
      </c>
      <c r="M6" s="428">
        <f t="shared" si="5"/>
        <v>0.84883684537622006</v>
      </c>
      <c r="N6" s="6">
        <v>7831</v>
      </c>
      <c r="O6" s="428">
        <f t="shared" si="6"/>
        <v>0.86557836573587421</v>
      </c>
      <c r="P6" s="6">
        <v>7988</v>
      </c>
      <c r="Q6" s="428">
        <f t="shared" si="7"/>
        <v>0.87030324424382877</v>
      </c>
      <c r="R6" s="6">
        <v>8111</v>
      </c>
      <c r="S6" s="428">
        <f t="shared" si="8"/>
        <v>0.87346166934452141</v>
      </c>
      <c r="T6" s="6">
        <v>8234</v>
      </c>
      <c r="U6" s="428">
        <f t="shared" si="9"/>
        <v>0.88729117568774762</v>
      </c>
    </row>
    <row r="7" spans="1:21">
      <c r="A7" s="3" t="s">
        <v>4</v>
      </c>
      <c r="B7" s="6">
        <v>77718</v>
      </c>
      <c r="C7" s="428">
        <f t="shared" si="0"/>
        <v>8.6480170917345447</v>
      </c>
      <c r="D7" s="6">
        <v>80987</v>
      </c>
      <c r="E7" s="428">
        <f t="shared" si="1"/>
        <v>9.0227968029661909</v>
      </c>
      <c r="F7" s="6">
        <v>79890</v>
      </c>
      <c r="G7" s="428">
        <f t="shared" si="2"/>
        <v>8.977050035058701</v>
      </c>
      <c r="H7" s="6">
        <v>79928</v>
      </c>
      <c r="I7" s="428">
        <f t="shared" si="3"/>
        <v>8.9990362357349376</v>
      </c>
      <c r="J7" s="6">
        <v>79172</v>
      </c>
      <c r="K7" s="428">
        <f t="shared" si="4"/>
        <v>8.8846395118004384</v>
      </c>
      <c r="L7" s="6">
        <v>78930</v>
      </c>
      <c r="M7" s="428">
        <f t="shared" si="5"/>
        <v>8.8225825922498089</v>
      </c>
      <c r="N7" s="6">
        <v>79448</v>
      </c>
      <c r="O7" s="428">
        <f t="shared" si="6"/>
        <v>8.7815694037777732</v>
      </c>
      <c r="P7" s="6">
        <v>81216</v>
      </c>
      <c r="Q7" s="428">
        <f t="shared" si="7"/>
        <v>8.8485914226973961</v>
      </c>
      <c r="R7" s="6">
        <v>82777</v>
      </c>
      <c r="S7" s="428">
        <f t="shared" si="8"/>
        <v>8.9141334734720079</v>
      </c>
      <c r="T7" s="6">
        <v>82563</v>
      </c>
      <c r="U7" s="428">
        <f t="shared" si="9"/>
        <v>8.8969421105547131</v>
      </c>
    </row>
    <row r="8" spans="1:21">
      <c r="A8" s="3" t="s">
        <v>5</v>
      </c>
      <c r="B8" s="6">
        <v>4916</v>
      </c>
      <c r="C8" s="428">
        <f t="shared" si="0"/>
        <v>0.54702452485868158</v>
      </c>
      <c r="D8" s="6">
        <v>4961</v>
      </c>
      <c r="E8" s="428">
        <f t="shared" si="1"/>
        <v>0.5527071621311479</v>
      </c>
      <c r="F8" s="6">
        <v>4884</v>
      </c>
      <c r="G8" s="428">
        <f t="shared" si="2"/>
        <v>0.54880350946584922</v>
      </c>
      <c r="H8" s="6">
        <v>4859</v>
      </c>
      <c r="I8" s="428">
        <f t="shared" si="3"/>
        <v>0.54707132756275723</v>
      </c>
      <c r="J8" s="6">
        <v>4832</v>
      </c>
      <c r="K8" s="428">
        <f t="shared" si="4"/>
        <v>0.5422444566389597</v>
      </c>
      <c r="L8" s="6">
        <v>4797</v>
      </c>
      <c r="M8" s="428">
        <f t="shared" si="5"/>
        <v>0.53619572653011949</v>
      </c>
      <c r="N8" s="6">
        <v>4755</v>
      </c>
      <c r="O8" s="428">
        <f t="shared" si="6"/>
        <v>0.52558104061730071</v>
      </c>
      <c r="P8" s="6">
        <v>4778</v>
      </c>
      <c r="Q8" s="428">
        <f t="shared" si="7"/>
        <v>0.52056946682486405</v>
      </c>
      <c r="R8" s="6">
        <v>4786</v>
      </c>
      <c r="S8" s="428">
        <f t="shared" si="8"/>
        <v>0.5153973060637258</v>
      </c>
      <c r="T8" s="6">
        <v>4766</v>
      </c>
      <c r="U8" s="428">
        <f t="shared" si="9"/>
        <v>0.51358146020497997</v>
      </c>
    </row>
    <row r="9" spans="1:21">
      <c r="A9" s="3" t="s">
        <v>6</v>
      </c>
      <c r="B9" s="6">
        <v>26290</v>
      </c>
      <c r="C9" s="428">
        <f t="shared" si="0"/>
        <v>2.9254017002715091</v>
      </c>
      <c r="D9" s="6">
        <v>26134</v>
      </c>
      <c r="E9" s="428">
        <f t="shared" si="1"/>
        <v>2.9116002771891591</v>
      </c>
      <c r="F9" s="6">
        <v>26543</v>
      </c>
      <c r="G9" s="428">
        <f t="shared" si="2"/>
        <v>2.9825740277952573</v>
      </c>
      <c r="H9" s="6">
        <v>26490</v>
      </c>
      <c r="I9" s="428">
        <f t="shared" si="3"/>
        <v>2.982490114660926</v>
      </c>
      <c r="J9" s="6">
        <v>26746</v>
      </c>
      <c r="K9" s="428">
        <f t="shared" si="4"/>
        <v>3.0014218206261623</v>
      </c>
      <c r="L9" s="6">
        <v>27149</v>
      </c>
      <c r="M9" s="428">
        <f t="shared" si="5"/>
        <v>3.0346420220067154</v>
      </c>
      <c r="N9" s="6">
        <v>27641</v>
      </c>
      <c r="O9" s="428">
        <f t="shared" si="6"/>
        <v>3.0552230375820839</v>
      </c>
      <c r="P9" s="6">
        <v>27985</v>
      </c>
      <c r="Q9" s="428">
        <f t="shared" si="7"/>
        <v>3.0490030408316908</v>
      </c>
      <c r="R9" s="6">
        <v>28383</v>
      </c>
      <c r="S9" s="428">
        <f t="shared" si="8"/>
        <v>3.0565235557891199</v>
      </c>
      <c r="T9" s="6">
        <v>28463</v>
      </c>
      <c r="U9" s="428">
        <f t="shared" si="9"/>
        <v>3.0671567565703621</v>
      </c>
    </row>
    <row r="10" spans="1:21">
      <c r="A10" s="3" t="s">
        <v>7</v>
      </c>
      <c r="B10" s="6">
        <v>2963</v>
      </c>
      <c r="C10" s="428">
        <f t="shared" si="0"/>
        <v>0.32970579071527129</v>
      </c>
      <c r="D10" s="6">
        <v>2873</v>
      </c>
      <c r="E10" s="428">
        <f t="shared" si="1"/>
        <v>0.32008217633597824</v>
      </c>
      <c r="F10" s="6">
        <v>2846</v>
      </c>
      <c r="G10" s="428">
        <f t="shared" si="2"/>
        <v>0.31979827762895308</v>
      </c>
      <c r="H10" s="6">
        <v>2820</v>
      </c>
      <c r="I10" s="428">
        <f t="shared" si="3"/>
        <v>0.31750177891067616</v>
      </c>
      <c r="J10" s="6">
        <v>2783</v>
      </c>
      <c r="K10" s="428">
        <f t="shared" si="4"/>
        <v>0.31230677210807634</v>
      </c>
      <c r="L10" s="6">
        <v>2743</v>
      </c>
      <c r="M10" s="428">
        <f t="shared" si="5"/>
        <v>0.30660514443863202</v>
      </c>
      <c r="N10" s="6">
        <v>2768</v>
      </c>
      <c r="O10" s="428">
        <f t="shared" si="6"/>
        <v>0.3059533796905759</v>
      </c>
      <c r="P10" s="6">
        <v>2786</v>
      </c>
      <c r="Q10" s="428">
        <f t="shared" si="7"/>
        <v>0.30353841242655316</v>
      </c>
      <c r="R10" s="6">
        <v>2818</v>
      </c>
      <c r="S10" s="428">
        <f t="shared" si="8"/>
        <v>0.30346627841361873</v>
      </c>
      <c r="T10" s="6">
        <v>2807</v>
      </c>
      <c r="U10" s="428">
        <f t="shared" si="9"/>
        <v>0.30248072991929897</v>
      </c>
    </row>
    <row r="11" spans="1:21">
      <c r="A11" s="3" t="s">
        <v>8</v>
      </c>
      <c r="B11" s="6">
        <v>5090</v>
      </c>
      <c r="C11" s="428">
        <f t="shared" si="0"/>
        <v>0.56638625539680421</v>
      </c>
      <c r="D11" s="6">
        <v>5086</v>
      </c>
      <c r="E11" s="428">
        <f t="shared" si="1"/>
        <v>0.56663346635739131</v>
      </c>
      <c r="F11" s="6">
        <v>5169</v>
      </c>
      <c r="G11" s="428">
        <f t="shared" si="2"/>
        <v>0.58082828428111688</v>
      </c>
      <c r="H11" s="6">
        <v>4966</v>
      </c>
      <c r="I11" s="428">
        <f t="shared" si="3"/>
        <v>0.55911838087603472</v>
      </c>
      <c r="J11" s="6">
        <v>4916</v>
      </c>
      <c r="K11" s="428">
        <f t="shared" si="4"/>
        <v>0.55167089172953765</v>
      </c>
      <c r="L11" s="6">
        <v>4827</v>
      </c>
      <c r="M11" s="428">
        <f t="shared" si="5"/>
        <v>0.53954904564537975</v>
      </c>
      <c r="N11" s="6">
        <v>4819</v>
      </c>
      <c r="O11" s="428">
        <f t="shared" si="6"/>
        <v>0.53265510719974185</v>
      </c>
      <c r="P11" s="6">
        <v>4871</v>
      </c>
      <c r="Q11" s="428">
        <f t="shared" si="7"/>
        <v>0.53070194075008637</v>
      </c>
      <c r="R11" s="6">
        <v>4869</v>
      </c>
      <c r="S11" s="428">
        <f t="shared" si="8"/>
        <v>0.52433545407945692</v>
      </c>
      <c r="T11" s="6">
        <v>4895</v>
      </c>
      <c r="U11" s="428">
        <f t="shared" si="9"/>
        <v>0.52748242713037707</v>
      </c>
    </row>
    <row r="12" spans="1:21">
      <c r="A12" s="3" t="s">
        <v>9</v>
      </c>
      <c r="B12" s="6">
        <v>42545</v>
      </c>
      <c r="C12" s="428">
        <f t="shared" si="0"/>
        <v>4.7341656651978461</v>
      </c>
      <c r="D12" s="6">
        <v>43608</v>
      </c>
      <c r="E12" s="428">
        <f t="shared" si="1"/>
        <v>4.858386197584176</v>
      </c>
      <c r="F12" s="6">
        <v>43455</v>
      </c>
      <c r="G12" s="428">
        <f t="shared" si="2"/>
        <v>4.8829354020963303</v>
      </c>
      <c r="H12" s="6">
        <v>44846</v>
      </c>
      <c r="I12" s="428">
        <f t="shared" si="3"/>
        <v>5.0491789989461644</v>
      </c>
      <c r="J12" s="6">
        <v>45332</v>
      </c>
      <c r="K12" s="428">
        <f t="shared" si="4"/>
        <v>5.0871328038818957</v>
      </c>
      <c r="L12" s="6">
        <v>46816</v>
      </c>
      <c r="M12" s="428">
        <f t="shared" si="5"/>
        <v>5.2329662566675159</v>
      </c>
      <c r="N12" s="6">
        <v>48374</v>
      </c>
      <c r="O12" s="428">
        <f t="shared" si="6"/>
        <v>5.3468890134219365</v>
      </c>
      <c r="P12" s="6">
        <v>50146</v>
      </c>
      <c r="Q12" s="428">
        <f t="shared" si="7"/>
        <v>5.4634735210128991</v>
      </c>
      <c r="R12" s="6">
        <v>51233</v>
      </c>
      <c r="S12" s="428">
        <f t="shared" si="8"/>
        <v>5.5172064733729336</v>
      </c>
      <c r="T12" s="6">
        <v>51850</v>
      </c>
      <c r="U12" s="428">
        <f t="shared" si="9"/>
        <v>5.587326628541379</v>
      </c>
    </row>
    <row r="13" spans="1:21">
      <c r="A13" s="3" t="s">
        <v>10</v>
      </c>
      <c r="B13" s="6">
        <v>5441</v>
      </c>
      <c r="C13" s="428">
        <f t="shared" si="0"/>
        <v>0.60544353941336182</v>
      </c>
      <c r="D13" s="6">
        <v>5448</v>
      </c>
      <c r="E13" s="428">
        <f t="shared" si="1"/>
        <v>0.60696404339659216</v>
      </c>
      <c r="F13" s="6">
        <v>5482</v>
      </c>
      <c r="G13" s="428">
        <f t="shared" si="2"/>
        <v>0.61599935276244588</v>
      </c>
      <c r="H13" s="6">
        <v>5433</v>
      </c>
      <c r="I13" s="428">
        <f t="shared" si="3"/>
        <v>0.6116975761779091</v>
      </c>
      <c r="J13" s="6">
        <v>5423</v>
      </c>
      <c r="K13" s="428">
        <f t="shared" si="4"/>
        <v>0.6085661606690973</v>
      </c>
      <c r="L13" s="6">
        <v>5426</v>
      </c>
      <c r="M13" s="428">
        <f t="shared" si="5"/>
        <v>0.6065036506467435</v>
      </c>
      <c r="N13" s="6">
        <v>5428</v>
      </c>
      <c r="O13" s="428">
        <f t="shared" si="6"/>
        <v>0.59996927202328254</v>
      </c>
      <c r="P13" s="6">
        <v>5520</v>
      </c>
      <c r="Q13" s="428">
        <f t="shared" si="7"/>
        <v>0.6014113555615842</v>
      </c>
      <c r="R13" s="6">
        <v>5540</v>
      </c>
      <c r="S13" s="428">
        <f t="shared" si="8"/>
        <v>0.59659445791747612</v>
      </c>
      <c r="T13" s="6">
        <v>5553</v>
      </c>
      <c r="U13" s="428">
        <f t="shared" si="9"/>
        <v>0.59838813439325511</v>
      </c>
    </row>
    <row r="14" spans="1:21">
      <c r="A14" s="3" t="s">
        <v>11</v>
      </c>
      <c r="B14" s="6">
        <v>20387</v>
      </c>
      <c r="C14" s="428">
        <f t="shared" si="0"/>
        <v>2.2685494280500289</v>
      </c>
      <c r="D14" s="6">
        <v>20537</v>
      </c>
      <c r="E14" s="428">
        <f t="shared" si="1"/>
        <v>2.2880360791548848</v>
      </c>
      <c r="F14" s="6">
        <v>20061</v>
      </c>
      <c r="G14" s="428">
        <f t="shared" si="2"/>
        <v>2.2542070441020479</v>
      </c>
      <c r="H14" s="6">
        <v>20373</v>
      </c>
      <c r="I14" s="428">
        <f t="shared" si="3"/>
        <v>2.2937814687046827</v>
      </c>
      <c r="J14" s="6">
        <v>20460</v>
      </c>
      <c r="K14" s="428">
        <f t="shared" si="4"/>
        <v>2.296010261347913</v>
      </c>
      <c r="L14" s="6">
        <v>20537</v>
      </c>
      <c r="M14" s="428">
        <f t="shared" si="5"/>
        <v>2.295570489003349</v>
      </c>
      <c r="N14" s="6">
        <v>20991</v>
      </c>
      <c r="O14" s="428">
        <f t="shared" si="6"/>
        <v>2.3201833067503177</v>
      </c>
      <c r="P14" s="6">
        <v>21368</v>
      </c>
      <c r="Q14" s="428">
        <f t="shared" si="7"/>
        <v>2.3280720734854947</v>
      </c>
      <c r="R14" s="6">
        <v>21796</v>
      </c>
      <c r="S14" s="428">
        <f t="shared" si="8"/>
        <v>2.3471792066370596</v>
      </c>
      <c r="T14" s="6">
        <v>21827</v>
      </c>
      <c r="U14" s="428">
        <f t="shared" si="9"/>
        <v>2.3520651556638899</v>
      </c>
    </row>
    <row r="15" spans="1:21">
      <c r="A15" s="3" t="s">
        <v>12</v>
      </c>
      <c r="B15" s="6">
        <v>18445</v>
      </c>
      <c r="C15" s="428">
        <f t="shared" si="0"/>
        <v>2.0524547113544309</v>
      </c>
      <c r="D15" s="6">
        <v>18589</v>
      </c>
      <c r="E15" s="428">
        <f t="shared" si="1"/>
        <v>2.0710085540931078</v>
      </c>
      <c r="F15" s="6">
        <v>18751</v>
      </c>
      <c r="G15" s="428">
        <f t="shared" si="2"/>
        <v>2.1070054475827473</v>
      </c>
      <c r="H15" s="6">
        <v>18777</v>
      </c>
      <c r="I15" s="428">
        <f t="shared" si="3"/>
        <v>2.1140889725552361</v>
      </c>
      <c r="J15" s="6">
        <v>19000</v>
      </c>
      <c r="K15" s="428">
        <f t="shared" si="4"/>
        <v>2.132169841916439</v>
      </c>
      <c r="L15" s="6">
        <v>19273</v>
      </c>
      <c r="M15" s="428">
        <f t="shared" si="5"/>
        <v>2.154283976947049</v>
      </c>
      <c r="N15" s="6">
        <v>19739</v>
      </c>
      <c r="O15" s="428">
        <f t="shared" si="6"/>
        <v>2.1817968792313143</v>
      </c>
      <c r="P15" s="6">
        <v>20190</v>
      </c>
      <c r="Q15" s="428">
        <f t="shared" si="7"/>
        <v>2.1997274037660119</v>
      </c>
      <c r="R15" s="6">
        <v>20662</v>
      </c>
      <c r="S15" s="428">
        <f t="shared" si="8"/>
        <v>2.2250604132655041</v>
      </c>
      <c r="T15" s="6">
        <v>21000</v>
      </c>
      <c r="U15" s="428">
        <f t="shared" si="9"/>
        <v>2.2629481041344062</v>
      </c>
    </row>
    <row r="16" spans="1:21">
      <c r="A16" s="3" t="s">
        <v>13</v>
      </c>
      <c r="B16" s="6">
        <v>23726</v>
      </c>
      <c r="C16" s="428">
        <f t="shared" si="0"/>
        <v>2.6400943606177951</v>
      </c>
      <c r="D16" s="6">
        <v>23092</v>
      </c>
      <c r="E16" s="428">
        <f t="shared" si="1"/>
        <v>2.5726897375392999</v>
      </c>
      <c r="F16" s="6">
        <v>22913</v>
      </c>
      <c r="G16" s="428">
        <f t="shared" si="2"/>
        <v>2.5746795275165852</v>
      </c>
      <c r="H16" s="6">
        <v>22659</v>
      </c>
      <c r="I16" s="428">
        <f t="shared" si="3"/>
        <v>2.5511605703322733</v>
      </c>
      <c r="J16" s="6">
        <v>22606</v>
      </c>
      <c r="K16" s="428">
        <f t="shared" si="4"/>
        <v>2.5368332340191064</v>
      </c>
      <c r="L16" s="6">
        <v>22558</v>
      </c>
      <c r="M16" s="428">
        <f t="shared" si="5"/>
        <v>2.5214724200680498</v>
      </c>
      <c r="N16" s="6">
        <v>22749</v>
      </c>
      <c r="O16" s="428">
        <f t="shared" si="6"/>
        <v>2.5144990731867454</v>
      </c>
      <c r="P16" s="6">
        <v>23254</v>
      </c>
      <c r="Q16" s="428">
        <f t="shared" si="7"/>
        <v>2.5335542866357028</v>
      </c>
      <c r="R16" s="6">
        <v>23316</v>
      </c>
      <c r="S16" s="428">
        <f t="shared" si="8"/>
        <v>2.5108657727082804</v>
      </c>
      <c r="T16" s="6">
        <v>23310</v>
      </c>
      <c r="U16" s="428">
        <f t="shared" si="9"/>
        <v>2.5118723955891911</v>
      </c>
    </row>
    <row r="17" spans="1:29">
      <c r="A17" s="3" t="s">
        <v>14</v>
      </c>
      <c r="B17" s="6">
        <v>153224</v>
      </c>
      <c r="C17" s="428">
        <f t="shared" si="0"/>
        <v>17.049895402145367</v>
      </c>
      <c r="D17" s="6">
        <v>151718</v>
      </c>
      <c r="E17" s="428">
        <f t="shared" si="1"/>
        <v>16.902968196777564</v>
      </c>
      <c r="F17" s="6">
        <v>153009</v>
      </c>
      <c r="G17" s="428">
        <f t="shared" si="2"/>
        <v>17.1932588410852</v>
      </c>
      <c r="H17" s="6">
        <v>152843</v>
      </c>
      <c r="I17" s="428">
        <f t="shared" si="3"/>
        <v>17.208483827675348</v>
      </c>
      <c r="J17" s="6">
        <v>153111</v>
      </c>
      <c r="K17" s="428">
        <f t="shared" si="4"/>
        <v>17.182034561350942</v>
      </c>
      <c r="L17" s="6">
        <v>153655</v>
      </c>
      <c r="M17" s="428">
        <f t="shared" si="5"/>
        <v>17.175141621843967</v>
      </c>
      <c r="N17" s="6">
        <v>155549</v>
      </c>
      <c r="O17" s="428">
        <f t="shared" si="6"/>
        <v>17.193187231751949</v>
      </c>
      <c r="P17" s="6">
        <v>157503</v>
      </c>
      <c r="Q17" s="428">
        <f t="shared" si="7"/>
        <v>17.160161727358005</v>
      </c>
      <c r="R17" s="6">
        <v>158911</v>
      </c>
      <c r="S17" s="428">
        <f t="shared" si="8"/>
        <v>17.112892040094593</v>
      </c>
      <c r="T17" s="6">
        <v>158010</v>
      </c>
      <c r="U17" s="428">
        <f t="shared" si="9"/>
        <v>17.027068092108454</v>
      </c>
    </row>
    <row r="18" spans="1:29">
      <c r="A18" s="3" t="s">
        <v>15</v>
      </c>
      <c r="B18" s="6">
        <v>8806</v>
      </c>
      <c r="C18" s="428">
        <f t="shared" si="0"/>
        <v>0.97988160413050251</v>
      </c>
      <c r="D18" s="6">
        <v>8944</v>
      </c>
      <c r="E18" s="428">
        <f t="shared" si="1"/>
        <v>0.99645491999616753</v>
      </c>
      <c r="F18" s="6">
        <v>8745</v>
      </c>
      <c r="G18" s="428">
        <f t="shared" si="2"/>
        <v>0.98265493248952729</v>
      </c>
      <c r="H18" s="6">
        <v>8752</v>
      </c>
      <c r="I18" s="428">
        <f t="shared" si="3"/>
        <v>0.98538140745611269</v>
      </c>
      <c r="J18" s="6">
        <v>8772</v>
      </c>
      <c r="K18" s="428">
        <f t="shared" si="4"/>
        <v>0.98438915017321071</v>
      </c>
      <c r="L18" s="6">
        <v>8854</v>
      </c>
      <c r="M18" s="428">
        <f t="shared" si="5"/>
        <v>0.98967624821715205</v>
      </c>
      <c r="N18" s="6">
        <v>8956</v>
      </c>
      <c r="O18" s="428">
        <f t="shared" si="6"/>
        <v>0.98992719238034599</v>
      </c>
      <c r="P18" s="6">
        <v>9061</v>
      </c>
      <c r="Q18" s="428">
        <f t="shared" si="7"/>
        <v>0.98720802404773811</v>
      </c>
      <c r="R18" s="6">
        <v>9059</v>
      </c>
      <c r="S18" s="428">
        <f t="shared" si="8"/>
        <v>0.97555039607841443</v>
      </c>
      <c r="T18" s="6">
        <v>9114</v>
      </c>
      <c r="U18" s="428">
        <f t="shared" si="9"/>
        <v>0.98211947719433224</v>
      </c>
    </row>
    <row r="19" spans="1:29" ht="15" customHeight="1">
      <c r="A19" s="3" t="s">
        <v>16</v>
      </c>
      <c r="B19" s="6">
        <v>41726</v>
      </c>
      <c r="C19" s="428">
        <f t="shared" si="0"/>
        <v>4.6430320024925447</v>
      </c>
      <c r="D19" s="6">
        <v>41255</v>
      </c>
      <c r="E19" s="428">
        <f t="shared" si="1"/>
        <v>4.5962374468293703</v>
      </c>
      <c r="F19" s="6">
        <v>41179</v>
      </c>
      <c r="G19" s="428">
        <f t="shared" si="2"/>
        <v>4.6271866740979126</v>
      </c>
      <c r="H19" s="6">
        <v>41317</v>
      </c>
      <c r="I19" s="428">
        <f t="shared" si="3"/>
        <v>4.6518514181746129</v>
      </c>
      <c r="J19" s="6">
        <v>41294</v>
      </c>
      <c r="K19" s="428">
        <f t="shared" si="4"/>
        <v>4.6339906027419708</v>
      </c>
      <c r="L19" s="6">
        <v>41500</v>
      </c>
      <c r="M19" s="428">
        <f t="shared" si="5"/>
        <v>4.6387581094433941</v>
      </c>
      <c r="N19" s="6">
        <v>41833</v>
      </c>
      <c r="O19" s="428">
        <f t="shared" si="6"/>
        <v>4.6238973022383894</v>
      </c>
      <c r="P19" s="6">
        <v>42029</v>
      </c>
      <c r="Q19" s="428">
        <f t="shared" si="7"/>
        <v>4.5791155548727938</v>
      </c>
      <c r="R19" s="6">
        <v>42187</v>
      </c>
      <c r="S19" s="428">
        <f t="shared" si="8"/>
        <v>4.5430560281885493</v>
      </c>
      <c r="T19" s="6">
        <v>42219</v>
      </c>
      <c r="U19" s="428">
        <f t="shared" si="9"/>
        <v>4.5494955242119284</v>
      </c>
      <c r="W19" s="502" t="s">
        <v>706</v>
      </c>
      <c r="X19" s="502"/>
      <c r="Y19" s="502"/>
      <c r="Z19" s="502"/>
      <c r="AA19" s="502"/>
      <c r="AB19" s="502"/>
      <c r="AC19" s="429"/>
    </row>
    <row r="20" spans="1:29">
      <c r="A20" s="3" t="s">
        <v>17</v>
      </c>
      <c r="B20" s="6">
        <v>32665</v>
      </c>
      <c r="C20" s="428">
        <f t="shared" si="0"/>
        <v>3.6347754484354833</v>
      </c>
      <c r="D20" s="6">
        <v>28929</v>
      </c>
      <c r="E20" s="428">
        <f t="shared" si="1"/>
        <v>3.2229924396879617</v>
      </c>
      <c r="F20" s="6">
        <v>29435</v>
      </c>
      <c r="G20" s="428">
        <f t="shared" si="2"/>
        <v>3.3075412164470253</v>
      </c>
      <c r="H20" s="6">
        <v>29412</v>
      </c>
      <c r="I20" s="428">
        <f t="shared" si="3"/>
        <v>3.3114760004683714</v>
      </c>
      <c r="J20" s="6">
        <v>29497</v>
      </c>
      <c r="K20" s="428">
        <f t="shared" si="4"/>
        <v>3.3101375698425897</v>
      </c>
      <c r="L20" s="6">
        <v>30036</v>
      </c>
      <c r="M20" s="428">
        <f t="shared" si="5"/>
        <v>3.357343098198597</v>
      </c>
      <c r="N20" s="6">
        <v>30483</v>
      </c>
      <c r="O20" s="428">
        <f t="shared" si="6"/>
        <v>3.3693558067586076</v>
      </c>
      <c r="P20" s="6">
        <v>30468</v>
      </c>
      <c r="Q20" s="428">
        <f t="shared" si="7"/>
        <v>3.3195291995018743</v>
      </c>
      <c r="R20" s="6">
        <v>30492</v>
      </c>
      <c r="S20" s="428">
        <f t="shared" si="8"/>
        <v>3.2836386662129389</v>
      </c>
      <c r="T20" s="6">
        <v>30179</v>
      </c>
      <c r="U20" s="428">
        <f t="shared" si="9"/>
        <v>3.2520719445082023</v>
      </c>
      <c r="V20" s="430"/>
      <c r="W20" s="502"/>
      <c r="X20" s="502"/>
      <c r="Y20" s="502"/>
      <c r="Z20" s="502"/>
      <c r="AA20" s="502"/>
      <c r="AB20" s="502"/>
      <c r="AC20" s="429"/>
    </row>
    <row r="21" spans="1:29">
      <c r="A21" s="3" t="s">
        <v>18</v>
      </c>
      <c r="B21" s="6">
        <v>38028</v>
      </c>
      <c r="C21" s="428">
        <f t="shared" si="0"/>
        <v>4.231539591400721</v>
      </c>
      <c r="D21" s="6">
        <v>37970</v>
      </c>
      <c r="E21" s="428">
        <f t="shared" si="1"/>
        <v>4.2302541717636943</v>
      </c>
      <c r="F21" s="6">
        <v>36860</v>
      </c>
      <c r="G21" s="428">
        <f t="shared" si="2"/>
        <v>4.1418708761079452</v>
      </c>
      <c r="H21" s="6">
        <v>36276</v>
      </c>
      <c r="I21" s="428">
        <f t="shared" si="3"/>
        <v>4.0842888410509532</v>
      </c>
      <c r="J21" s="6">
        <v>36149</v>
      </c>
      <c r="K21" s="428">
        <f t="shared" si="4"/>
        <v>4.0566214534440714</v>
      </c>
      <c r="L21" s="6">
        <v>36218</v>
      </c>
      <c r="M21" s="428">
        <f t="shared" si="5"/>
        <v>4.0483503905498992</v>
      </c>
      <c r="N21" s="6">
        <v>36405</v>
      </c>
      <c r="O21" s="428">
        <f t="shared" si="6"/>
        <v>4.0239280302151066</v>
      </c>
      <c r="P21" s="6">
        <v>36402</v>
      </c>
      <c r="Q21" s="428">
        <f t="shared" si="7"/>
        <v>3.9660464067305776</v>
      </c>
      <c r="R21" s="6">
        <v>36727</v>
      </c>
      <c r="S21" s="428">
        <f t="shared" si="8"/>
        <v>3.9550766526958747</v>
      </c>
      <c r="T21" s="6">
        <v>36824</v>
      </c>
      <c r="U21" s="428">
        <f t="shared" si="9"/>
        <v>3.9681333803164462</v>
      </c>
      <c r="V21" s="430"/>
      <c r="W21" s="502"/>
      <c r="X21" s="502"/>
      <c r="Y21" s="502"/>
      <c r="Z21" s="502"/>
      <c r="AA21" s="502"/>
      <c r="AB21" s="502"/>
      <c r="AC21" s="429"/>
    </row>
    <row r="22" spans="1:29">
      <c r="A22" s="3" t="s">
        <v>19</v>
      </c>
      <c r="B22" s="6">
        <v>17330</v>
      </c>
      <c r="C22" s="428">
        <f t="shared" si="0"/>
        <v>1.9283838518716339</v>
      </c>
      <c r="D22" s="6">
        <v>17465</v>
      </c>
      <c r="E22" s="428">
        <f t="shared" si="1"/>
        <v>1.9457832264907273</v>
      </c>
      <c r="F22" s="6">
        <v>17329</v>
      </c>
      <c r="G22" s="428">
        <f t="shared" si="2"/>
        <v>1.9472186763992017</v>
      </c>
      <c r="H22" s="6">
        <v>17277</v>
      </c>
      <c r="I22" s="428">
        <f t="shared" si="3"/>
        <v>1.9452050476027489</v>
      </c>
      <c r="J22" s="6">
        <v>17191</v>
      </c>
      <c r="K22" s="428">
        <f t="shared" si="4"/>
        <v>1.9291648290729213</v>
      </c>
      <c r="L22" s="6">
        <v>17312</v>
      </c>
      <c r="M22" s="428">
        <f t="shared" si="5"/>
        <v>1.9350886841128683</v>
      </c>
      <c r="N22" s="6">
        <v>17352</v>
      </c>
      <c r="O22" s="428">
        <f t="shared" si="6"/>
        <v>1.9179563021643329</v>
      </c>
      <c r="P22" s="6">
        <v>17370</v>
      </c>
      <c r="Q22" s="428">
        <f t="shared" si="7"/>
        <v>1.8924846460334632</v>
      </c>
      <c r="R22" s="6">
        <v>17496</v>
      </c>
      <c r="S22" s="428">
        <f t="shared" si="8"/>
        <v>1.8841185263040003</v>
      </c>
      <c r="T22" s="6">
        <v>17590</v>
      </c>
      <c r="U22" s="428">
        <f t="shared" si="9"/>
        <v>1.8954884357963908</v>
      </c>
      <c r="V22" s="430"/>
      <c r="W22" s="502"/>
      <c r="X22" s="502"/>
      <c r="Y22" s="502"/>
      <c r="Z22" s="502"/>
      <c r="AA22" s="502"/>
      <c r="AB22" s="502"/>
      <c r="AC22" s="429"/>
    </row>
    <row r="23" spans="1:29">
      <c r="A23" s="3" t="s">
        <v>20</v>
      </c>
      <c r="B23" s="6">
        <v>5103</v>
      </c>
      <c r="C23" s="428">
        <f t="shared" si="0"/>
        <v>0.5678328214714915</v>
      </c>
      <c r="D23" s="6">
        <v>5110</v>
      </c>
      <c r="E23" s="428">
        <f t="shared" si="1"/>
        <v>0.56930731676883006</v>
      </c>
      <c r="F23" s="6">
        <v>5053</v>
      </c>
      <c r="G23" s="428">
        <f t="shared" si="2"/>
        <v>0.56779363909314828</v>
      </c>
      <c r="H23" s="6">
        <v>4958</v>
      </c>
      <c r="I23" s="428">
        <f t="shared" si="3"/>
        <v>0.55821766660962147</v>
      </c>
      <c r="J23" s="6">
        <v>4910</v>
      </c>
      <c r="K23" s="428">
        <f t="shared" si="4"/>
        <v>0.55099757493735346</v>
      </c>
      <c r="L23" s="6">
        <v>4828</v>
      </c>
      <c r="M23" s="428">
        <f t="shared" si="5"/>
        <v>0.5396608229492218</v>
      </c>
      <c r="N23" s="6">
        <v>4799</v>
      </c>
      <c r="O23" s="428">
        <f t="shared" si="6"/>
        <v>0.53044446139272894</v>
      </c>
      <c r="P23" s="6">
        <v>4828</v>
      </c>
      <c r="Q23" s="428">
        <f t="shared" si="7"/>
        <v>0.52601703345132766</v>
      </c>
      <c r="R23" s="6">
        <v>4873</v>
      </c>
      <c r="S23" s="428">
        <f t="shared" si="8"/>
        <v>0.52476620820069697</v>
      </c>
      <c r="T23" s="6">
        <v>4854</v>
      </c>
      <c r="U23" s="428">
        <f t="shared" si="9"/>
        <v>0.52306429035563851</v>
      </c>
      <c r="V23" s="430"/>
      <c r="W23" s="502"/>
      <c r="X23" s="502"/>
      <c r="Y23" s="502"/>
      <c r="Z23" s="502"/>
      <c r="AA23" s="502"/>
      <c r="AB23" s="502"/>
      <c r="AC23" s="429"/>
    </row>
    <row r="24" spans="1:29">
      <c r="A24" s="3" t="s">
        <v>21</v>
      </c>
      <c r="B24" s="6">
        <v>17555</v>
      </c>
      <c r="C24" s="428">
        <f t="shared" si="0"/>
        <v>1.9534205723950684</v>
      </c>
      <c r="D24" s="6">
        <v>16099</v>
      </c>
      <c r="E24" s="428">
        <f t="shared" si="1"/>
        <v>1.7935965739063395</v>
      </c>
      <c r="F24" s="6">
        <v>16221</v>
      </c>
      <c r="G24" s="428">
        <f t="shared" si="2"/>
        <v>1.8227153413279158</v>
      </c>
      <c r="H24" s="6">
        <v>17090</v>
      </c>
      <c r="I24" s="428">
        <f t="shared" si="3"/>
        <v>1.9241508516253389</v>
      </c>
      <c r="J24" s="6">
        <v>17870</v>
      </c>
      <c r="K24" s="428">
        <f t="shared" si="4"/>
        <v>2.0053618460550928</v>
      </c>
      <c r="L24" s="6">
        <v>18887</v>
      </c>
      <c r="M24" s="428">
        <f t="shared" si="5"/>
        <v>2.1111379376640333</v>
      </c>
      <c r="N24" s="6">
        <v>19672</v>
      </c>
      <c r="O24" s="428">
        <f t="shared" si="6"/>
        <v>2.1743912157778214</v>
      </c>
      <c r="P24" s="6">
        <v>20886</v>
      </c>
      <c r="Q24" s="428">
        <f t="shared" si="7"/>
        <v>2.2755575312063856</v>
      </c>
      <c r="R24" s="6">
        <v>21621</v>
      </c>
      <c r="S24" s="428">
        <f t="shared" si="8"/>
        <v>2.3283337138328073</v>
      </c>
      <c r="T24" s="6">
        <v>21872</v>
      </c>
      <c r="U24" s="428">
        <f t="shared" si="9"/>
        <v>2.3569143301727493</v>
      </c>
      <c r="V24" s="430"/>
      <c r="W24" s="502"/>
      <c r="X24" s="502"/>
      <c r="Y24" s="502"/>
      <c r="Z24" s="502"/>
      <c r="AA24" s="502"/>
      <c r="AB24" s="502"/>
      <c r="AC24" s="429"/>
    </row>
    <row r="25" spans="1:29">
      <c r="A25" s="3" t="s">
        <v>22</v>
      </c>
      <c r="B25" s="6">
        <v>206965</v>
      </c>
      <c r="C25" s="428">
        <f t="shared" si="0"/>
        <v>23.029888280589308</v>
      </c>
      <c r="D25" s="6">
        <v>206593</v>
      </c>
      <c r="E25" s="428">
        <f t="shared" si="1"/>
        <v>23.016615752098417</v>
      </c>
      <c r="F25" s="6">
        <v>205279</v>
      </c>
      <c r="G25" s="428">
        <f t="shared" si="2"/>
        <v>23.066714909836215</v>
      </c>
      <c r="H25" s="6">
        <v>203811</v>
      </c>
      <c r="I25" s="428">
        <f t="shared" si="3"/>
        <v>22.946934418994264</v>
      </c>
      <c r="J25" s="6">
        <v>203585</v>
      </c>
      <c r="K25" s="428">
        <f t="shared" si="4"/>
        <v>22.846199856134646</v>
      </c>
      <c r="L25" s="6">
        <v>203692</v>
      </c>
      <c r="M25" s="428">
        <f t="shared" si="5"/>
        <v>22.768142574186598</v>
      </c>
      <c r="N25" s="6">
        <v>204856</v>
      </c>
      <c r="O25" s="428">
        <f t="shared" si="6"/>
        <v>22.643202872071033</v>
      </c>
      <c r="P25" s="6">
        <v>207312</v>
      </c>
      <c r="Q25" s="428">
        <f t="shared" si="7"/>
        <v>22.58691864930854</v>
      </c>
      <c r="R25" s="6">
        <v>209194</v>
      </c>
      <c r="S25" s="428">
        <f t="shared" si="8"/>
        <v>22.527794409673014</v>
      </c>
      <c r="T25" s="6">
        <v>208563</v>
      </c>
      <c r="U25" s="428">
        <f t="shared" si="9"/>
        <v>22.474630735361149</v>
      </c>
      <c r="V25" s="430"/>
      <c r="W25" s="502"/>
      <c r="X25" s="502"/>
      <c r="Y25" s="502"/>
      <c r="Z25" s="502"/>
      <c r="AA25" s="502"/>
      <c r="AB25" s="502"/>
      <c r="AC25" s="429"/>
    </row>
    <row r="26" spans="1:29">
      <c r="A26" s="3" t="s">
        <v>23</v>
      </c>
      <c r="B26" s="6">
        <v>14374</v>
      </c>
      <c r="C26" s="428">
        <f t="shared" si="0"/>
        <v>1.5994569813504251</v>
      </c>
      <c r="D26" s="6">
        <v>14545</v>
      </c>
      <c r="E26" s="428">
        <f t="shared" si="1"/>
        <v>1.6204647597656816</v>
      </c>
      <c r="F26" s="6">
        <v>14296</v>
      </c>
      <c r="G26" s="428">
        <f t="shared" si="2"/>
        <v>1.6064076517861958</v>
      </c>
      <c r="H26" s="6">
        <v>14246</v>
      </c>
      <c r="I26" s="428">
        <f t="shared" si="3"/>
        <v>1.603946929915423</v>
      </c>
      <c r="J26" s="6">
        <v>14125</v>
      </c>
      <c r="K26" s="428">
        <f t="shared" si="4"/>
        <v>1.5850999482668264</v>
      </c>
      <c r="L26" s="6">
        <v>14189</v>
      </c>
      <c r="M26" s="428">
        <f t="shared" si="5"/>
        <v>1.5860081642142727</v>
      </c>
      <c r="N26" s="6">
        <v>14445</v>
      </c>
      <c r="O26" s="428">
        <f t="shared" si="6"/>
        <v>1.5966389341150178</v>
      </c>
      <c r="P26" s="6">
        <v>14679</v>
      </c>
      <c r="Q26" s="428">
        <f t="shared" si="7"/>
        <v>1.599296610197191</v>
      </c>
      <c r="R26" s="6">
        <v>14953</v>
      </c>
      <c r="S26" s="428">
        <f t="shared" si="8"/>
        <v>1.6102665937256355</v>
      </c>
      <c r="T26" s="6">
        <v>14987</v>
      </c>
      <c r="U26" s="428">
        <f t="shared" si="9"/>
        <v>1.6149906303172545</v>
      </c>
      <c r="V26" s="430"/>
      <c r="W26" s="502"/>
      <c r="X26" s="502"/>
      <c r="Y26" s="502"/>
      <c r="Z26" s="502"/>
      <c r="AA26" s="502"/>
      <c r="AB26" s="502"/>
      <c r="AC26" s="429"/>
    </row>
    <row r="27" spans="1:29">
      <c r="A27" s="3" t="s">
        <v>24</v>
      </c>
      <c r="B27" s="6">
        <v>12392</v>
      </c>
      <c r="C27" s="428">
        <f t="shared" si="0"/>
        <v>1.3789112921173277</v>
      </c>
      <c r="D27" s="6">
        <v>12634</v>
      </c>
      <c r="E27" s="428">
        <f t="shared" si="1"/>
        <v>1.4075594207548725</v>
      </c>
      <c r="F27" s="6">
        <v>10468</v>
      </c>
      <c r="G27" s="428">
        <f t="shared" si="2"/>
        <v>1.176264360583233</v>
      </c>
      <c r="H27" s="6">
        <v>10690</v>
      </c>
      <c r="I27" s="428">
        <f t="shared" si="3"/>
        <v>1.2035794384947263</v>
      </c>
      <c r="J27" s="6">
        <v>11338</v>
      </c>
      <c r="K27" s="428">
        <f t="shared" si="4"/>
        <v>1.2723442982972941</v>
      </c>
      <c r="L27" s="6">
        <v>10576</v>
      </c>
      <c r="M27" s="428">
        <f t="shared" si="5"/>
        <v>1.1821567654330924</v>
      </c>
      <c r="N27" s="6">
        <v>10755</v>
      </c>
      <c r="O27" s="428">
        <f t="shared" si="6"/>
        <v>1.1887747827211503</v>
      </c>
      <c r="P27" s="6">
        <v>11111</v>
      </c>
      <c r="Q27" s="428">
        <f t="shared" si="7"/>
        <v>1.2105582557327468</v>
      </c>
      <c r="R27" s="6">
        <v>11281</v>
      </c>
      <c r="S27" s="428">
        <f t="shared" si="8"/>
        <v>1.214834310427265</v>
      </c>
      <c r="T27" s="6">
        <v>11115</v>
      </c>
      <c r="U27" s="428">
        <f t="shared" si="9"/>
        <v>1.1977461036882822</v>
      </c>
      <c r="V27" s="430"/>
      <c r="W27" s="502"/>
      <c r="X27" s="502"/>
      <c r="Y27" s="502"/>
      <c r="Z27" s="502"/>
      <c r="AA27" s="502"/>
      <c r="AB27" s="502"/>
      <c r="AC27" s="429"/>
    </row>
    <row r="28" spans="1:29">
      <c r="A28" s="3" t="s">
        <v>25</v>
      </c>
      <c r="B28" s="6">
        <v>9037</v>
      </c>
      <c r="C28" s="428">
        <f t="shared" si="0"/>
        <v>1.0055859705345618</v>
      </c>
      <c r="D28" s="6">
        <v>9076</v>
      </c>
      <c r="E28" s="428">
        <f t="shared" si="1"/>
        <v>1.0111610972590805</v>
      </c>
      <c r="F28" s="6">
        <v>8998</v>
      </c>
      <c r="G28" s="428">
        <f t="shared" si="2"/>
        <v>1.0110839431150105</v>
      </c>
      <c r="H28" s="6">
        <v>8930</v>
      </c>
      <c r="I28" s="428">
        <f t="shared" si="3"/>
        <v>1.0054222998838078</v>
      </c>
      <c r="J28" s="6">
        <v>8873</v>
      </c>
      <c r="K28" s="428">
        <f t="shared" si="4"/>
        <v>0.99572331617497711</v>
      </c>
      <c r="L28" s="6">
        <v>8873</v>
      </c>
      <c r="M28" s="428">
        <f t="shared" si="5"/>
        <v>0.99180001699015019</v>
      </c>
      <c r="N28" s="6">
        <v>8947</v>
      </c>
      <c r="O28" s="428">
        <f t="shared" si="6"/>
        <v>0.98893240176719022</v>
      </c>
      <c r="P28" s="6">
        <v>8934</v>
      </c>
      <c r="Q28" s="428">
        <f t="shared" si="7"/>
        <v>0.97337120481652051</v>
      </c>
      <c r="R28" s="6">
        <v>8940</v>
      </c>
      <c r="S28" s="428">
        <f t="shared" si="8"/>
        <v>0.96273546097152285</v>
      </c>
      <c r="T28" s="6">
        <v>8918</v>
      </c>
      <c r="U28" s="428">
        <f t="shared" si="9"/>
        <v>0.96099862822241111</v>
      </c>
      <c r="V28" s="430"/>
      <c r="W28" s="502"/>
      <c r="X28" s="502"/>
      <c r="Y28" s="502"/>
      <c r="Z28" s="502"/>
      <c r="AA28" s="502"/>
      <c r="AB28" s="502"/>
      <c r="AC28" s="429"/>
    </row>
    <row r="29" spans="1:29">
      <c r="A29" s="3" t="s">
        <v>26</v>
      </c>
      <c r="B29" s="6">
        <v>5119</v>
      </c>
      <c r="C29" s="428">
        <f t="shared" si="0"/>
        <v>0.56961321048649127</v>
      </c>
      <c r="D29" s="6">
        <v>5082</v>
      </c>
      <c r="E29" s="428">
        <f t="shared" si="1"/>
        <v>0.56618782462215156</v>
      </c>
      <c r="F29" s="6">
        <v>4727</v>
      </c>
      <c r="G29" s="428">
        <f t="shared" si="2"/>
        <v>0.53116179140971931</v>
      </c>
      <c r="H29" s="6">
        <v>4805</v>
      </c>
      <c r="I29" s="428">
        <f t="shared" si="3"/>
        <v>0.54099150626446768</v>
      </c>
      <c r="J29" s="6">
        <v>4786</v>
      </c>
      <c r="K29" s="428">
        <f t="shared" si="4"/>
        <v>0.53708236123221464</v>
      </c>
      <c r="L29" s="6">
        <v>4848</v>
      </c>
      <c r="M29" s="428">
        <f t="shared" si="5"/>
        <v>0.54189636902606197</v>
      </c>
      <c r="N29" s="6">
        <v>4757</v>
      </c>
      <c r="O29" s="428">
        <f t="shared" si="6"/>
        <v>0.52580210519800197</v>
      </c>
      <c r="P29" s="6">
        <v>4693</v>
      </c>
      <c r="Q29" s="428">
        <f t="shared" si="7"/>
        <v>0.51130860355987584</v>
      </c>
      <c r="R29" s="6">
        <v>4743</v>
      </c>
      <c r="S29" s="428">
        <f t="shared" si="8"/>
        <v>0.5107666992603952</v>
      </c>
      <c r="T29" s="6">
        <v>4692</v>
      </c>
      <c r="U29" s="428">
        <f t="shared" si="9"/>
        <v>0.50560726212374452</v>
      </c>
      <c r="V29" s="257"/>
      <c r="W29" s="502"/>
      <c r="X29" s="502"/>
      <c r="Y29" s="502"/>
      <c r="Z29" s="502"/>
      <c r="AA29" s="502"/>
      <c r="AB29" s="502"/>
    </row>
    <row r="30" spans="1:29">
      <c r="A30" s="3" t="s">
        <v>27</v>
      </c>
      <c r="B30" s="6">
        <v>23718</v>
      </c>
      <c r="C30" s="428">
        <f t="shared" si="0"/>
        <v>2.6392041661102952</v>
      </c>
      <c r="D30" s="6">
        <v>23805</v>
      </c>
      <c r="E30" s="428">
        <f t="shared" si="1"/>
        <v>2.6521253768457922</v>
      </c>
      <c r="F30" s="6">
        <v>23929</v>
      </c>
      <c r="G30" s="428">
        <f t="shared" si="2"/>
        <v>2.6888450405422413</v>
      </c>
      <c r="H30" s="6">
        <v>23893</v>
      </c>
      <c r="I30" s="428">
        <f t="shared" si="3"/>
        <v>2.6900957459265196</v>
      </c>
      <c r="J30" s="6">
        <v>23772</v>
      </c>
      <c r="K30" s="428">
        <f t="shared" si="4"/>
        <v>2.6676811306335573</v>
      </c>
      <c r="L30" s="6">
        <v>23812</v>
      </c>
      <c r="M30" s="428">
        <f t="shared" si="5"/>
        <v>2.6616411590859301</v>
      </c>
      <c r="N30" s="6">
        <v>23961</v>
      </c>
      <c r="O30" s="428">
        <f t="shared" si="6"/>
        <v>2.6484642090917232</v>
      </c>
      <c r="P30" s="6">
        <v>24134</v>
      </c>
      <c r="Q30" s="428">
        <f t="shared" si="7"/>
        <v>2.6294314592614625</v>
      </c>
      <c r="R30" s="6">
        <v>24201</v>
      </c>
      <c r="S30" s="428">
        <f t="shared" si="8"/>
        <v>2.6061701220326428</v>
      </c>
      <c r="T30" s="6">
        <v>24346</v>
      </c>
      <c r="U30" s="428">
        <f t="shared" si="9"/>
        <v>2.623511168726488</v>
      </c>
    </row>
    <row r="31" spans="1:29">
      <c r="A31" s="3" t="s">
        <v>28</v>
      </c>
      <c r="B31" s="6">
        <v>2848</v>
      </c>
      <c r="C31" s="428">
        <f t="shared" si="0"/>
        <v>0.3169092446699604</v>
      </c>
      <c r="D31" s="6">
        <v>2815</v>
      </c>
      <c r="E31" s="428">
        <f t="shared" si="1"/>
        <v>0.3136203711750013</v>
      </c>
      <c r="F31" s="6">
        <v>2775</v>
      </c>
      <c r="G31" s="428">
        <f t="shared" si="2"/>
        <v>0.31182017583286886</v>
      </c>
      <c r="H31" s="6">
        <v>2698</v>
      </c>
      <c r="I31" s="428">
        <f t="shared" si="3"/>
        <v>0.30376588634787388</v>
      </c>
      <c r="J31" s="6">
        <v>2658</v>
      </c>
      <c r="K31" s="428">
        <f t="shared" si="4"/>
        <v>0.29827933893757341</v>
      </c>
      <c r="L31" s="6">
        <v>2650</v>
      </c>
      <c r="M31" s="428">
        <f t="shared" si="5"/>
        <v>0.29620985518132514</v>
      </c>
      <c r="N31" s="6">
        <v>2670</v>
      </c>
      <c r="O31" s="428">
        <f t="shared" si="6"/>
        <v>0.29512121523621304</v>
      </c>
      <c r="P31" s="6">
        <v>2763</v>
      </c>
      <c r="Q31" s="428">
        <f t="shared" si="7"/>
        <v>0.30103253177837991</v>
      </c>
      <c r="R31" s="6">
        <v>2852</v>
      </c>
      <c r="S31" s="428">
        <f t="shared" si="8"/>
        <v>0.30712768844415916</v>
      </c>
      <c r="T31" s="6">
        <v>2829</v>
      </c>
      <c r="U31" s="428">
        <f t="shared" si="9"/>
        <v>0.30485143745696358</v>
      </c>
    </row>
    <row r="32" spans="1:29">
      <c r="A32" s="3" t="s">
        <v>29</v>
      </c>
      <c r="B32" s="6">
        <v>10904</v>
      </c>
      <c r="C32" s="428">
        <f t="shared" si="0"/>
        <v>1.2133351137223483</v>
      </c>
      <c r="D32" s="6">
        <v>11078</v>
      </c>
      <c r="E32" s="428">
        <f t="shared" si="1"/>
        <v>1.2342047857465948</v>
      </c>
      <c r="F32" s="6">
        <v>11097</v>
      </c>
      <c r="G32" s="428">
        <f t="shared" si="2"/>
        <v>1.2469436004386831</v>
      </c>
      <c r="H32" s="6">
        <v>11107</v>
      </c>
      <c r="I32" s="428">
        <f t="shared" si="3"/>
        <v>1.2505291696315177</v>
      </c>
      <c r="J32" s="6">
        <v>11114</v>
      </c>
      <c r="K32" s="428">
        <f t="shared" si="4"/>
        <v>1.2472071380557528</v>
      </c>
      <c r="L32" s="6">
        <v>11108</v>
      </c>
      <c r="M32" s="428">
        <f t="shared" si="5"/>
        <v>1.2416222910770414</v>
      </c>
      <c r="N32" s="6">
        <v>11203</v>
      </c>
      <c r="O32" s="428">
        <f t="shared" si="6"/>
        <v>1.2382932487982377</v>
      </c>
      <c r="P32" s="6">
        <v>11294</v>
      </c>
      <c r="Q32" s="428">
        <f t="shared" si="7"/>
        <v>1.2304963495856036</v>
      </c>
      <c r="R32" s="6">
        <v>11287</v>
      </c>
      <c r="S32" s="428">
        <f t="shared" si="8"/>
        <v>1.2154804416091252</v>
      </c>
      <c r="T32" s="6">
        <v>11326</v>
      </c>
      <c r="U32" s="428">
        <f t="shared" si="9"/>
        <v>1.2204833441631564</v>
      </c>
      <c r="X32" s="154"/>
    </row>
    <row r="33" spans="1:24">
      <c r="A33" s="3" t="s">
        <v>30</v>
      </c>
      <c r="B33" s="6">
        <v>9049</v>
      </c>
      <c r="C33" s="428">
        <f t="shared" si="0"/>
        <v>1.0069212622958117</v>
      </c>
      <c r="D33" s="6">
        <v>9069</v>
      </c>
      <c r="E33" s="428">
        <f t="shared" si="1"/>
        <v>1.0103812242224108</v>
      </c>
      <c r="F33" s="6">
        <v>9026</v>
      </c>
      <c r="G33" s="428">
        <f t="shared" si="2"/>
        <v>1.0142302367810718</v>
      </c>
      <c r="H33" s="6">
        <v>9026</v>
      </c>
      <c r="I33" s="428">
        <f t="shared" si="3"/>
        <v>1.016230871080767</v>
      </c>
      <c r="J33" s="6">
        <v>8969</v>
      </c>
      <c r="K33" s="428">
        <f t="shared" si="4"/>
        <v>1.0064963848499233</v>
      </c>
      <c r="L33" s="6">
        <v>8969</v>
      </c>
      <c r="M33" s="428">
        <f t="shared" si="5"/>
        <v>1.0025306381589831</v>
      </c>
      <c r="N33" s="6">
        <v>9040</v>
      </c>
      <c r="O33" s="428">
        <f t="shared" si="6"/>
        <v>0.99921190476979993</v>
      </c>
      <c r="P33" s="6">
        <v>9185</v>
      </c>
      <c r="Q33" s="428">
        <f t="shared" si="7"/>
        <v>1.000717989281368</v>
      </c>
      <c r="R33" s="6">
        <v>9158</v>
      </c>
      <c r="S33" s="428">
        <f t="shared" si="8"/>
        <v>0.98621156057910586</v>
      </c>
      <c r="T33" s="6">
        <v>9161</v>
      </c>
      <c r="U33" s="428">
        <f t="shared" si="9"/>
        <v>0.9871841705702521</v>
      </c>
      <c r="X33" s="6"/>
    </row>
    <row r="34" spans="1:24">
      <c r="A34" s="3" t="s">
        <v>31</v>
      </c>
      <c r="B34" s="6">
        <v>1825</v>
      </c>
      <c r="C34" s="428">
        <f t="shared" si="0"/>
        <v>0.20307562202341212</v>
      </c>
      <c r="D34" s="6">
        <v>1804</v>
      </c>
      <c r="E34" s="428">
        <f t="shared" si="1"/>
        <v>0.2009844225931447</v>
      </c>
      <c r="F34" s="6">
        <v>1715</v>
      </c>
      <c r="G34" s="428">
        <f t="shared" si="2"/>
        <v>0.19271048704625951</v>
      </c>
      <c r="H34" s="6">
        <v>1671</v>
      </c>
      <c r="I34" s="428">
        <f t="shared" si="3"/>
        <v>0.18813669239707087</v>
      </c>
      <c r="J34" s="6">
        <v>1630</v>
      </c>
      <c r="K34" s="428">
        <f t="shared" si="4"/>
        <v>0.18291772854335767</v>
      </c>
      <c r="L34" s="6">
        <v>1615</v>
      </c>
      <c r="M34" s="428">
        <f t="shared" si="5"/>
        <v>0.18052034570484532</v>
      </c>
      <c r="N34" s="6">
        <v>1645</v>
      </c>
      <c r="O34" s="428">
        <f t="shared" si="6"/>
        <v>0.18182561762680541</v>
      </c>
      <c r="P34" s="6">
        <v>1667</v>
      </c>
      <c r="Q34" s="428">
        <f t="shared" si="7"/>
        <v>0.18162187132629726</v>
      </c>
      <c r="R34" s="6">
        <v>1715</v>
      </c>
      <c r="S34" s="428">
        <f t="shared" si="8"/>
        <v>0.18468582948167356</v>
      </c>
      <c r="T34" s="6">
        <v>1789</v>
      </c>
      <c r="U34" s="428">
        <f t="shared" si="9"/>
        <v>0.19278162658554537</v>
      </c>
      <c r="X34" s="6"/>
    </row>
    <row r="35" spans="1:24">
      <c r="A35" s="183" t="s">
        <v>0</v>
      </c>
      <c r="B35" s="7">
        <v>898680</v>
      </c>
      <c r="C35" s="428">
        <f t="shared" si="0"/>
        <v>100</v>
      </c>
      <c r="D35" s="7">
        <v>897582</v>
      </c>
      <c r="E35" s="428">
        <f t="shared" si="1"/>
        <v>100</v>
      </c>
      <c r="F35" s="7">
        <v>889936</v>
      </c>
      <c r="G35" s="428">
        <f t="shared" si="2"/>
        <v>100</v>
      </c>
      <c r="H35" s="7">
        <v>888184</v>
      </c>
      <c r="I35" s="428">
        <f t="shared" si="3"/>
        <v>100</v>
      </c>
      <c r="J35" s="7">
        <v>891111</v>
      </c>
      <c r="K35" s="428">
        <f t="shared" si="4"/>
        <v>100</v>
      </c>
      <c r="L35" s="7">
        <v>894636</v>
      </c>
      <c r="M35" s="428">
        <f t="shared" si="5"/>
        <v>100</v>
      </c>
      <c r="N35" s="7">
        <v>904713</v>
      </c>
      <c r="O35" s="428">
        <f t="shared" si="6"/>
        <v>100</v>
      </c>
      <c r="P35" s="7">
        <v>917841</v>
      </c>
      <c r="Q35" s="428">
        <f t="shared" si="7"/>
        <v>100</v>
      </c>
      <c r="R35" s="7">
        <v>928604</v>
      </c>
      <c r="S35" s="428">
        <f t="shared" si="8"/>
        <v>100</v>
      </c>
      <c r="T35" s="7">
        <v>927993</v>
      </c>
      <c r="U35" s="428">
        <f t="shared" si="9"/>
        <v>100</v>
      </c>
      <c r="V35" s="6"/>
    </row>
    <row r="36" spans="1:24">
      <c r="V36" s="6"/>
    </row>
    <row r="37" spans="1:24">
      <c r="A37" s="253" t="s">
        <v>480</v>
      </c>
    </row>
    <row r="39" spans="1:24" ht="25.5" customHeight="1">
      <c r="A39" s="503" t="s">
        <v>48</v>
      </c>
      <c r="B39" s="503"/>
      <c r="C39" s="503"/>
      <c r="D39" s="503"/>
      <c r="E39" s="503"/>
      <c r="F39" s="503"/>
      <c r="G39" s="503"/>
      <c r="H39" s="503"/>
      <c r="I39" s="503"/>
      <c r="J39" s="503"/>
      <c r="K39" s="503"/>
      <c r="L39" s="503"/>
      <c r="M39" s="424"/>
    </row>
    <row r="40" spans="1:24">
      <c r="A40" s="10" t="s">
        <v>47</v>
      </c>
    </row>
  </sheetData>
  <sheetProtection password="CCE3" sheet="1" objects="1" scenarios="1"/>
  <mergeCells count="14">
    <mergeCell ref="W19:AB29"/>
    <mergeCell ref="A39:L39"/>
    <mergeCell ref="A2:A3"/>
    <mergeCell ref="A1:S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J30" sqref="J30"/>
    </sheetView>
  </sheetViews>
  <sheetFormatPr baseColWidth="10" defaultColWidth="9.140625" defaultRowHeight="12.75"/>
  <cols>
    <col min="1" max="1" width="81.7109375" style="67" customWidth="1"/>
    <col min="2" max="5" width="19.5703125" style="67" customWidth="1"/>
    <col min="6" max="16384" width="9.140625" style="67"/>
  </cols>
  <sheetData>
    <row r="1" spans="1:9" ht="23.25" customHeight="1">
      <c r="A1" s="534" t="s">
        <v>751</v>
      </c>
      <c r="B1" s="534"/>
      <c r="C1" s="534"/>
      <c r="D1" s="534"/>
      <c r="E1" s="534"/>
    </row>
    <row r="2" spans="1:9" ht="15">
      <c r="A2" s="81" t="s">
        <v>176</v>
      </c>
      <c r="B2" s="82"/>
      <c r="C2" s="82"/>
      <c r="D2" s="82"/>
      <c r="E2" s="82"/>
    </row>
    <row r="3" spans="1:9">
      <c r="A3" s="83" t="s">
        <v>177</v>
      </c>
      <c r="B3" s="84"/>
      <c r="C3" s="84"/>
      <c r="D3" s="84"/>
      <c r="E3" s="84"/>
    </row>
    <row r="4" spans="1:9" ht="25.5">
      <c r="A4" s="68" t="s">
        <v>182</v>
      </c>
      <c r="B4" s="71" t="s">
        <v>178</v>
      </c>
      <c r="C4" s="69" t="s">
        <v>179</v>
      </c>
      <c r="D4" s="71" t="s">
        <v>180</v>
      </c>
      <c r="E4" s="69" t="s">
        <v>181</v>
      </c>
    </row>
    <row r="5" spans="1:9" ht="12.75" customHeight="1">
      <c r="A5" s="70" t="s">
        <v>183</v>
      </c>
      <c r="B5" s="72">
        <v>106.33199999999999</v>
      </c>
      <c r="C5" s="73">
        <v>2.2000000000000002</v>
      </c>
      <c r="D5" s="73">
        <v>8.3000000000000007</v>
      </c>
      <c r="E5" s="74">
        <v>2.4</v>
      </c>
    </row>
    <row r="6" spans="1:9">
      <c r="A6" s="70" t="s">
        <v>184</v>
      </c>
      <c r="B6" s="75">
        <v>105.905</v>
      </c>
      <c r="C6" s="76">
        <v>1.5</v>
      </c>
      <c r="D6" s="76">
        <v>7.2</v>
      </c>
      <c r="E6" s="77">
        <v>2.9</v>
      </c>
    </row>
    <row r="7" spans="1:9">
      <c r="A7" s="70" t="s">
        <v>185</v>
      </c>
      <c r="B7" s="75">
        <v>103.253</v>
      </c>
      <c r="C7" s="76">
        <v>1.4</v>
      </c>
      <c r="D7" s="76">
        <v>3.5</v>
      </c>
      <c r="E7" s="77">
        <v>2.6</v>
      </c>
    </row>
    <row r="8" spans="1:9">
      <c r="A8" s="70" t="s">
        <v>186</v>
      </c>
      <c r="B8" s="75">
        <v>88.045000000000002</v>
      </c>
      <c r="C8" s="76">
        <v>0.9</v>
      </c>
      <c r="D8" s="76">
        <v>-6.9</v>
      </c>
      <c r="E8" s="77">
        <v>-19.600000000000001</v>
      </c>
    </row>
    <row r="9" spans="1:9">
      <c r="A9" s="70" t="s">
        <v>187</v>
      </c>
      <c r="B9" s="75">
        <v>119.375</v>
      </c>
      <c r="C9" s="76">
        <v>7.4</v>
      </c>
      <c r="D9" s="76">
        <v>27.4</v>
      </c>
      <c r="E9" s="77">
        <v>7</v>
      </c>
      <c r="I9" s="395"/>
    </row>
    <row r="10" spans="1:9" ht="12.75" customHeight="1">
      <c r="A10" s="70" t="s">
        <v>188</v>
      </c>
      <c r="B10" s="75">
        <v>103.66</v>
      </c>
      <c r="C10" s="76">
        <v>0.3</v>
      </c>
      <c r="D10" s="76">
        <v>4.2</v>
      </c>
      <c r="E10" s="77">
        <v>1.1000000000000001</v>
      </c>
    </row>
    <row r="11" spans="1:9" ht="12.75" customHeight="1">
      <c r="A11" s="70" t="s">
        <v>189</v>
      </c>
      <c r="B11" s="75">
        <v>101.43600000000001</v>
      </c>
      <c r="C11" s="76">
        <v>0.1</v>
      </c>
      <c r="D11" s="76">
        <v>1.7</v>
      </c>
      <c r="E11" s="77">
        <v>1</v>
      </c>
    </row>
    <row r="12" spans="1:9" ht="12.75" customHeight="1">
      <c r="A12" s="70" t="s">
        <v>190</v>
      </c>
      <c r="B12" s="75">
        <v>114.01</v>
      </c>
      <c r="C12" s="76">
        <v>5.3</v>
      </c>
      <c r="D12" s="76">
        <v>16.2</v>
      </c>
      <c r="E12" s="77">
        <v>9.1999999999999993</v>
      </c>
    </row>
    <row r="13" spans="1:9" ht="12.75" customHeight="1">
      <c r="A13" s="70" t="s">
        <v>191</v>
      </c>
      <c r="B13" s="75">
        <v>99.629000000000005</v>
      </c>
      <c r="C13" s="76">
        <v>0</v>
      </c>
      <c r="D13" s="76">
        <v>-0.4</v>
      </c>
      <c r="E13" s="77">
        <v>0.2</v>
      </c>
    </row>
    <row r="14" spans="1:9" ht="12.75" customHeight="1">
      <c r="A14" s="70" t="s">
        <v>192</v>
      </c>
      <c r="B14" s="75">
        <v>100.4</v>
      </c>
      <c r="C14" s="76">
        <v>-0.4</v>
      </c>
      <c r="D14" s="76">
        <v>0.4</v>
      </c>
      <c r="E14" s="77">
        <v>-0.6</v>
      </c>
    </row>
    <row r="15" spans="1:9" ht="12.75" customHeight="1">
      <c r="A15" s="70" t="s">
        <v>193</v>
      </c>
      <c r="B15" s="75">
        <v>101.044</v>
      </c>
      <c r="C15" s="76">
        <v>0</v>
      </c>
      <c r="D15" s="76">
        <v>1.8</v>
      </c>
      <c r="E15" s="77">
        <v>0</v>
      </c>
    </row>
    <row r="16" spans="1:9" ht="12.75" customHeight="1">
      <c r="A16" s="70" t="s">
        <v>194</v>
      </c>
      <c r="B16" s="75">
        <v>103.407</v>
      </c>
      <c r="C16" s="76">
        <v>0.4</v>
      </c>
      <c r="D16" s="76">
        <v>4</v>
      </c>
      <c r="E16" s="77">
        <v>2.1</v>
      </c>
    </row>
    <row r="17" spans="1:8" ht="12.75" customHeight="1">
      <c r="A17" s="70" t="s">
        <v>195</v>
      </c>
      <c r="B17" s="78">
        <v>103.21899999999999</v>
      </c>
      <c r="C17" s="79">
        <v>0.1</v>
      </c>
      <c r="D17" s="79">
        <v>3.7</v>
      </c>
      <c r="E17" s="80">
        <v>1.5</v>
      </c>
    </row>
    <row r="18" spans="1:8" ht="12.75" customHeight="1">
      <c r="A18" s="68" t="s">
        <v>196</v>
      </c>
      <c r="B18" s="68"/>
      <c r="C18" s="68"/>
      <c r="D18" s="68"/>
      <c r="E18" s="68"/>
    </row>
    <row r="19" spans="1:8" ht="12.75" customHeight="1">
      <c r="A19" s="70" t="s">
        <v>183</v>
      </c>
      <c r="B19" s="72">
        <v>106.309</v>
      </c>
      <c r="C19" s="73">
        <v>2.2999999999999998</v>
      </c>
      <c r="D19" s="73">
        <v>8.5</v>
      </c>
      <c r="E19" s="74">
        <v>2.5</v>
      </c>
    </row>
    <row r="20" spans="1:8" ht="12.75" customHeight="1">
      <c r="A20" s="70" t="s">
        <v>184</v>
      </c>
      <c r="B20" s="75">
        <v>106.348</v>
      </c>
      <c r="C20" s="76">
        <v>0.7</v>
      </c>
      <c r="D20" s="76">
        <v>8.1</v>
      </c>
      <c r="E20" s="77">
        <v>3</v>
      </c>
    </row>
    <row r="21" spans="1:8" ht="12.75" customHeight="1">
      <c r="A21" s="70" t="s">
        <v>185</v>
      </c>
      <c r="B21" s="75">
        <v>103.074</v>
      </c>
      <c r="C21" s="76">
        <v>1.1000000000000001</v>
      </c>
      <c r="D21" s="76">
        <v>3.3</v>
      </c>
      <c r="E21" s="77">
        <v>2.2000000000000002</v>
      </c>
    </row>
    <row r="22" spans="1:8" ht="12.75" customHeight="1">
      <c r="A22" s="70" t="s">
        <v>186</v>
      </c>
      <c r="B22" s="75">
        <v>91.566000000000003</v>
      </c>
      <c r="C22" s="76">
        <v>1.1000000000000001</v>
      </c>
      <c r="D22" s="76">
        <v>-4.9000000000000004</v>
      </c>
      <c r="E22" s="77">
        <v>-14.7</v>
      </c>
    </row>
    <row r="23" spans="1:8" ht="12.75" customHeight="1">
      <c r="A23" s="70" t="s">
        <v>187</v>
      </c>
      <c r="B23" s="75">
        <v>121.20099999999999</v>
      </c>
      <c r="C23" s="76">
        <v>8.6999999999999993</v>
      </c>
      <c r="D23" s="76">
        <v>29.5</v>
      </c>
      <c r="E23" s="77">
        <v>8</v>
      </c>
    </row>
    <row r="24" spans="1:8" ht="12.75" customHeight="1">
      <c r="A24" s="70" t="s">
        <v>188</v>
      </c>
      <c r="B24" s="75">
        <v>103.357</v>
      </c>
      <c r="C24" s="76">
        <v>1.7</v>
      </c>
      <c r="D24" s="76">
        <v>3.8</v>
      </c>
      <c r="E24" s="77">
        <v>2.7</v>
      </c>
    </row>
    <row r="25" spans="1:8" ht="12.75" customHeight="1">
      <c r="A25" s="70" t="s">
        <v>189</v>
      </c>
      <c r="B25" s="75">
        <v>100.604</v>
      </c>
      <c r="C25" s="76">
        <v>0.1</v>
      </c>
      <c r="D25" s="76">
        <v>0.9</v>
      </c>
      <c r="E25" s="77">
        <v>0.3</v>
      </c>
    </row>
    <row r="26" spans="1:8" ht="12.75" customHeight="1">
      <c r="A26" s="70" t="s">
        <v>190</v>
      </c>
      <c r="B26" s="75">
        <v>112.35899999999999</v>
      </c>
      <c r="C26" s="76">
        <v>5.7</v>
      </c>
      <c r="D26" s="76">
        <v>15.9</v>
      </c>
      <c r="E26" s="77">
        <v>7.4</v>
      </c>
    </row>
    <row r="27" spans="1:8">
      <c r="A27" s="70" t="s">
        <v>191</v>
      </c>
      <c r="B27" s="75">
        <v>99.566999999999993</v>
      </c>
      <c r="C27" s="76">
        <v>0</v>
      </c>
      <c r="D27" s="76">
        <v>-0.5</v>
      </c>
      <c r="E27" s="77">
        <v>0.1</v>
      </c>
      <c r="G27" s="282"/>
      <c r="H27" s="282"/>
    </row>
    <row r="28" spans="1:8">
      <c r="A28" s="70" t="s">
        <v>192</v>
      </c>
      <c r="B28" s="75">
        <v>100.14100000000001</v>
      </c>
      <c r="C28" s="76">
        <v>-0.4</v>
      </c>
      <c r="D28" s="76">
        <v>1.2</v>
      </c>
      <c r="E28" s="77">
        <v>-1.1000000000000001</v>
      </c>
    </row>
    <row r="29" spans="1:8">
      <c r="A29" s="70" t="s">
        <v>193</v>
      </c>
      <c r="B29" s="75">
        <v>101.02</v>
      </c>
      <c r="C29" s="76">
        <v>0</v>
      </c>
      <c r="D29" s="76">
        <v>1.4</v>
      </c>
      <c r="E29" s="77">
        <v>0</v>
      </c>
    </row>
    <row r="30" spans="1:8">
      <c r="A30" s="70" t="s">
        <v>194</v>
      </c>
      <c r="B30" s="75">
        <v>103.39700000000001</v>
      </c>
      <c r="C30" s="76">
        <v>0.8</v>
      </c>
      <c r="D30" s="76">
        <v>3.8</v>
      </c>
      <c r="E30" s="77">
        <v>2.2999999999999998</v>
      </c>
    </row>
    <row r="31" spans="1:8">
      <c r="A31" s="70" t="s">
        <v>195</v>
      </c>
      <c r="B31" s="78">
        <v>101.453</v>
      </c>
      <c r="C31" s="79">
        <v>-0.4</v>
      </c>
      <c r="D31" s="79">
        <v>2.2000000000000002</v>
      </c>
      <c r="E31" s="80">
        <v>0.4</v>
      </c>
    </row>
    <row r="32" spans="1:8">
      <c r="A32" s="68" t="s">
        <v>197</v>
      </c>
      <c r="B32" s="68"/>
      <c r="C32" s="68"/>
      <c r="D32" s="68"/>
      <c r="E32" s="68"/>
    </row>
    <row r="33" spans="1:5">
      <c r="A33" s="70" t="s">
        <v>183</v>
      </c>
      <c r="B33" s="72">
        <v>106.32</v>
      </c>
      <c r="C33" s="73">
        <v>2.2999999999999998</v>
      </c>
      <c r="D33" s="73">
        <v>8.4</v>
      </c>
      <c r="E33" s="74">
        <v>2.5</v>
      </c>
    </row>
    <row r="34" spans="1:5">
      <c r="A34" s="70" t="s">
        <v>184</v>
      </c>
      <c r="B34" s="75">
        <v>106.14</v>
      </c>
      <c r="C34" s="76">
        <v>1.1000000000000001</v>
      </c>
      <c r="D34" s="76">
        <v>7.7</v>
      </c>
      <c r="E34" s="77">
        <v>3</v>
      </c>
    </row>
    <row r="35" spans="1:5">
      <c r="A35" s="70" t="s">
        <v>185</v>
      </c>
      <c r="B35" s="75">
        <v>103.155</v>
      </c>
      <c r="C35" s="76">
        <v>1.3</v>
      </c>
      <c r="D35" s="76">
        <v>3.4</v>
      </c>
      <c r="E35" s="77">
        <v>2.4</v>
      </c>
    </row>
    <row r="36" spans="1:5">
      <c r="A36" s="70" t="s">
        <v>186</v>
      </c>
      <c r="B36" s="75">
        <v>89.936999999999998</v>
      </c>
      <c r="C36" s="76">
        <v>1</v>
      </c>
      <c r="D36" s="76">
        <v>-5.8</v>
      </c>
      <c r="E36" s="77">
        <v>-17</v>
      </c>
    </row>
    <row r="37" spans="1:5">
      <c r="A37" s="70" t="s">
        <v>187</v>
      </c>
      <c r="B37" s="75">
        <v>120.32599999999999</v>
      </c>
      <c r="C37" s="76">
        <v>8.1</v>
      </c>
      <c r="D37" s="76">
        <v>28.5</v>
      </c>
      <c r="E37" s="77">
        <v>7.5</v>
      </c>
    </row>
    <row r="38" spans="1:5" ht="12.75" customHeight="1">
      <c r="A38" s="70" t="s">
        <v>188</v>
      </c>
      <c r="B38" s="75">
        <v>103.508</v>
      </c>
      <c r="C38" s="76">
        <v>1</v>
      </c>
      <c r="D38" s="76">
        <v>4</v>
      </c>
      <c r="E38" s="77">
        <v>2</v>
      </c>
    </row>
    <row r="39" spans="1:5">
      <c r="A39" s="70" t="s">
        <v>189</v>
      </c>
      <c r="B39" s="75">
        <v>100.988</v>
      </c>
      <c r="C39" s="76">
        <v>0.1</v>
      </c>
      <c r="D39" s="76">
        <v>1.3</v>
      </c>
      <c r="E39" s="77">
        <v>0.6</v>
      </c>
    </row>
    <row r="40" spans="1:5">
      <c r="A40" s="70" t="s">
        <v>190</v>
      </c>
      <c r="B40" s="75">
        <v>113.13</v>
      </c>
      <c r="C40" s="76">
        <v>5.5</v>
      </c>
      <c r="D40" s="76">
        <v>16</v>
      </c>
      <c r="E40" s="77">
        <v>8.1999999999999993</v>
      </c>
    </row>
    <row r="41" spans="1:5">
      <c r="A41" s="70" t="s">
        <v>191</v>
      </c>
      <c r="B41" s="75">
        <v>99.596999999999994</v>
      </c>
      <c r="C41" s="76">
        <v>0</v>
      </c>
      <c r="D41" s="76">
        <v>-0.5</v>
      </c>
      <c r="E41" s="77">
        <v>0.2</v>
      </c>
    </row>
    <row r="42" spans="1:5">
      <c r="A42" s="70" t="s">
        <v>192</v>
      </c>
      <c r="B42" s="75">
        <v>100.26600000000001</v>
      </c>
      <c r="C42" s="76">
        <v>-0.4</v>
      </c>
      <c r="D42" s="76">
        <v>0.8</v>
      </c>
      <c r="E42" s="77">
        <v>-0.9</v>
      </c>
    </row>
    <row r="43" spans="1:5">
      <c r="A43" s="70" t="s">
        <v>193</v>
      </c>
      <c r="B43" s="75">
        <v>101.03</v>
      </c>
      <c r="C43" s="76">
        <v>0</v>
      </c>
      <c r="D43" s="76">
        <v>1.6</v>
      </c>
      <c r="E43" s="77">
        <v>0</v>
      </c>
    </row>
    <row r="44" spans="1:5">
      <c r="A44" s="70" t="s">
        <v>194</v>
      </c>
      <c r="B44" s="75">
        <v>103.402</v>
      </c>
      <c r="C44" s="76">
        <v>0.6</v>
      </c>
      <c r="D44" s="76">
        <v>3.9</v>
      </c>
      <c r="E44" s="77">
        <v>2.2000000000000002</v>
      </c>
    </row>
    <row r="45" spans="1:5">
      <c r="A45" s="70" t="s">
        <v>195</v>
      </c>
      <c r="B45" s="78">
        <v>102.267</v>
      </c>
      <c r="C45" s="79">
        <v>-0.1</v>
      </c>
      <c r="D45" s="79">
        <v>2.9</v>
      </c>
      <c r="E45" s="80">
        <v>0.9</v>
      </c>
    </row>
    <row r="46" spans="1:5">
      <c r="A46" s="68" t="s">
        <v>198</v>
      </c>
      <c r="B46" s="68"/>
      <c r="C46" s="68"/>
      <c r="D46" s="68"/>
      <c r="E46" s="68"/>
    </row>
    <row r="47" spans="1:5">
      <c r="A47" s="70" t="s">
        <v>183</v>
      </c>
      <c r="B47" s="72">
        <v>107.566</v>
      </c>
      <c r="C47" s="73">
        <v>3</v>
      </c>
      <c r="D47" s="73">
        <v>9.8000000000000007</v>
      </c>
      <c r="E47" s="74">
        <v>3.5</v>
      </c>
    </row>
    <row r="48" spans="1:5">
      <c r="A48" s="70" t="s">
        <v>184</v>
      </c>
      <c r="B48" s="75">
        <v>105.729</v>
      </c>
      <c r="C48" s="76">
        <v>1.2</v>
      </c>
      <c r="D48" s="76">
        <v>6.8</v>
      </c>
      <c r="E48" s="77">
        <v>2.7</v>
      </c>
    </row>
    <row r="49" spans="1:5">
      <c r="A49" s="70" t="s">
        <v>185</v>
      </c>
      <c r="B49" s="75">
        <v>102.78700000000001</v>
      </c>
      <c r="C49" s="76">
        <v>0.5</v>
      </c>
      <c r="D49" s="76">
        <v>3</v>
      </c>
      <c r="E49" s="77">
        <v>2</v>
      </c>
    </row>
    <row r="50" spans="1:5">
      <c r="A50" s="70" t="s">
        <v>186</v>
      </c>
      <c r="B50" s="75">
        <v>97.290999999999997</v>
      </c>
      <c r="C50" s="76">
        <v>3.8</v>
      </c>
      <c r="D50" s="76">
        <v>3</v>
      </c>
      <c r="E50" s="77">
        <v>-11.1</v>
      </c>
    </row>
    <row r="51" spans="1:5">
      <c r="A51" s="70" t="s">
        <v>187</v>
      </c>
      <c r="B51" s="75">
        <v>124.21299999999999</v>
      </c>
      <c r="C51" s="76">
        <v>9.6999999999999993</v>
      </c>
      <c r="D51" s="76">
        <v>33.1</v>
      </c>
      <c r="E51" s="77">
        <v>10.199999999999999</v>
      </c>
    </row>
    <row r="52" spans="1:5" ht="12.75" customHeight="1">
      <c r="A52" s="70" t="s">
        <v>188</v>
      </c>
      <c r="B52" s="75">
        <v>103.616</v>
      </c>
      <c r="C52" s="76">
        <v>0.9</v>
      </c>
      <c r="D52" s="76">
        <v>4.2</v>
      </c>
      <c r="E52" s="77">
        <v>2</v>
      </c>
    </row>
    <row r="53" spans="1:5">
      <c r="A53" s="70" t="s">
        <v>189</v>
      </c>
      <c r="B53" s="75">
        <v>100.852</v>
      </c>
      <c r="C53" s="76">
        <v>0.3</v>
      </c>
      <c r="D53" s="76">
        <v>1.1000000000000001</v>
      </c>
      <c r="E53" s="77">
        <v>0.4</v>
      </c>
    </row>
    <row r="54" spans="1:5">
      <c r="A54" s="70" t="s">
        <v>190</v>
      </c>
      <c r="B54" s="75">
        <v>116.015</v>
      </c>
      <c r="C54" s="76">
        <v>7.1</v>
      </c>
      <c r="D54" s="76">
        <v>18.600000000000001</v>
      </c>
      <c r="E54" s="77">
        <v>12.1</v>
      </c>
    </row>
    <row r="55" spans="1:5">
      <c r="A55" s="70" t="s">
        <v>191</v>
      </c>
      <c r="B55" s="75">
        <v>99.6</v>
      </c>
      <c r="C55" s="76">
        <v>0</v>
      </c>
      <c r="D55" s="76">
        <v>-0.5</v>
      </c>
      <c r="E55" s="77">
        <v>0.2</v>
      </c>
    </row>
    <row r="56" spans="1:5">
      <c r="A56" s="70" t="s">
        <v>192</v>
      </c>
      <c r="B56" s="75">
        <v>100.762</v>
      </c>
      <c r="C56" s="76">
        <v>-0.3</v>
      </c>
      <c r="D56" s="76">
        <v>1.2</v>
      </c>
      <c r="E56" s="77">
        <v>-0.5</v>
      </c>
    </row>
    <row r="57" spans="1:5">
      <c r="A57" s="70" t="s">
        <v>193</v>
      </c>
      <c r="B57" s="75">
        <v>100.819</v>
      </c>
      <c r="C57" s="76">
        <v>0</v>
      </c>
      <c r="D57" s="76">
        <v>1.2</v>
      </c>
      <c r="E57" s="77">
        <v>0</v>
      </c>
    </row>
    <row r="58" spans="1:5">
      <c r="A58" s="70" t="s">
        <v>194</v>
      </c>
      <c r="B58" s="75">
        <v>103.217</v>
      </c>
      <c r="C58" s="76">
        <v>1</v>
      </c>
      <c r="D58" s="76">
        <v>4.4000000000000004</v>
      </c>
      <c r="E58" s="77">
        <v>1.7</v>
      </c>
    </row>
    <row r="59" spans="1:5">
      <c r="A59" s="70" t="s">
        <v>195</v>
      </c>
      <c r="B59" s="78">
        <v>102.39</v>
      </c>
      <c r="C59" s="79">
        <v>0.5</v>
      </c>
      <c r="D59" s="79">
        <v>2.8</v>
      </c>
      <c r="E59" s="80">
        <v>1.5</v>
      </c>
    </row>
    <row r="65" spans="1:1">
      <c r="A65" s="10" t="s">
        <v>199</v>
      </c>
    </row>
    <row r="66" spans="1:1">
      <c r="A66" s="10" t="s">
        <v>47</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L30" sqref="L30"/>
    </sheetView>
  </sheetViews>
  <sheetFormatPr baseColWidth="10" defaultRowHeight="15"/>
  <cols>
    <col min="2" max="2" width="14" customWidth="1"/>
    <col min="18" max="18" width="23.28515625" customWidth="1"/>
  </cols>
  <sheetData>
    <row r="1" spans="1:20" ht="21" customHeight="1">
      <c r="A1" s="534" t="s">
        <v>718</v>
      </c>
      <c r="B1" s="534"/>
      <c r="C1" s="534"/>
      <c r="D1" s="534"/>
      <c r="E1" s="534"/>
      <c r="F1" s="534"/>
      <c r="G1" s="534"/>
      <c r="H1" s="534"/>
      <c r="I1" s="534"/>
      <c r="J1" s="534"/>
      <c r="K1" s="534"/>
    </row>
    <row r="2" spans="1:20">
      <c r="A2" s="132" t="s">
        <v>176</v>
      </c>
      <c r="B2" s="132"/>
      <c r="C2" s="132"/>
      <c r="D2" s="132"/>
      <c r="E2" s="132"/>
      <c r="F2" s="132"/>
      <c r="G2" s="132"/>
      <c r="H2" s="132"/>
      <c r="I2" s="132"/>
      <c r="J2" s="132"/>
      <c r="K2" s="132"/>
    </row>
    <row r="3" spans="1:20">
      <c r="A3" s="133" t="s">
        <v>271</v>
      </c>
      <c r="B3" s="133"/>
      <c r="C3" s="133"/>
      <c r="D3" s="133"/>
      <c r="E3" s="133"/>
      <c r="F3" s="133"/>
      <c r="G3" s="133"/>
      <c r="H3" s="133"/>
      <c r="I3" s="133"/>
      <c r="J3" s="133"/>
      <c r="K3" s="133"/>
    </row>
    <row r="4" spans="1:20">
      <c r="A4" s="71" t="s">
        <v>93</v>
      </c>
      <c r="B4" s="69" t="s">
        <v>272</v>
      </c>
    </row>
    <row r="5" spans="1:20">
      <c r="A5" s="68" t="s">
        <v>752</v>
      </c>
      <c r="B5" s="134">
        <v>106.33199999999999</v>
      </c>
      <c r="L5" s="67"/>
      <c r="M5" s="281"/>
    </row>
    <row r="6" spans="1:20" ht="15" customHeight="1">
      <c r="A6" s="68" t="s">
        <v>727</v>
      </c>
      <c r="B6" s="134">
        <v>104.00700000000001</v>
      </c>
      <c r="K6" s="535" t="s">
        <v>753</v>
      </c>
      <c r="L6" s="535"/>
      <c r="M6" s="535"/>
      <c r="N6" s="535"/>
      <c r="O6" s="535"/>
      <c r="P6" s="535"/>
      <c r="Q6" s="535"/>
    </row>
    <row r="7" spans="1:20">
      <c r="A7" s="68" t="s">
        <v>717</v>
      </c>
      <c r="B7" s="134">
        <v>103.2</v>
      </c>
      <c r="K7" s="535"/>
      <c r="L7" s="535"/>
      <c r="M7" s="535"/>
      <c r="N7" s="535"/>
      <c r="O7" s="535"/>
      <c r="P7" s="535"/>
      <c r="Q7" s="535"/>
    </row>
    <row r="8" spans="1:20">
      <c r="A8" s="68" t="s">
        <v>704</v>
      </c>
      <c r="B8" s="134">
        <v>111.255</v>
      </c>
      <c r="K8" s="535"/>
      <c r="L8" s="535"/>
      <c r="M8" s="535"/>
      <c r="N8" s="535"/>
      <c r="O8" s="535"/>
      <c r="P8" s="535"/>
      <c r="Q8" s="535"/>
    </row>
    <row r="9" spans="1:20">
      <c r="A9" s="68" t="s">
        <v>698</v>
      </c>
      <c r="B9" s="134">
        <v>110.155</v>
      </c>
      <c r="K9" s="535"/>
      <c r="L9" s="535"/>
      <c r="M9" s="535"/>
      <c r="N9" s="535"/>
      <c r="O9" s="535"/>
      <c r="P9" s="535"/>
      <c r="Q9" s="535"/>
    </row>
    <row r="10" spans="1:20">
      <c r="A10" s="68" t="s">
        <v>693</v>
      </c>
      <c r="B10" s="134">
        <v>109.589</v>
      </c>
      <c r="K10" s="535"/>
      <c r="L10" s="535"/>
      <c r="M10" s="535"/>
      <c r="N10" s="535"/>
      <c r="O10" s="535"/>
      <c r="P10" s="535"/>
      <c r="Q10" s="535"/>
    </row>
    <row r="11" spans="1:20">
      <c r="A11" s="68" t="s">
        <v>687</v>
      </c>
      <c r="B11" s="134">
        <v>107.68600000000001</v>
      </c>
      <c r="K11" s="535"/>
      <c r="L11" s="535"/>
      <c r="M11" s="535"/>
      <c r="N11" s="535"/>
      <c r="O11" s="535"/>
      <c r="P11" s="535"/>
      <c r="Q11" s="535"/>
    </row>
    <row r="12" spans="1:20" ht="15" customHeight="1">
      <c r="A12" s="68" t="s">
        <v>655</v>
      </c>
      <c r="B12" s="134">
        <v>106.89400000000001</v>
      </c>
      <c r="K12" s="535"/>
      <c r="L12" s="535"/>
      <c r="M12" s="535"/>
      <c r="N12" s="535"/>
      <c r="O12" s="535"/>
      <c r="P12" s="535"/>
      <c r="Q12" s="535"/>
      <c r="T12" s="283"/>
    </row>
    <row r="13" spans="1:20">
      <c r="A13" s="68" t="s">
        <v>653</v>
      </c>
      <c r="B13" s="134">
        <v>106.319</v>
      </c>
      <c r="K13" s="535"/>
      <c r="L13" s="535"/>
      <c r="M13" s="535"/>
      <c r="N13" s="535"/>
      <c r="O13" s="535"/>
      <c r="P13" s="535"/>
      <c r="Q13" s="535"/>
      <c r="T13" s="283"/>
    </row>
    <row r="14" spans="1:20">
      <c r="A14" s="68" t="s">
        <v>646</v>
      </c>
      <c r="B14" s="134">
        <v>106.869</v>
      </c>
      <c r="K14" s="535"/>
      <c r="L14" s="535"/>
      <c r="M14" s="535"/>
      <c r="N14" s="535"/>
      <c r="O14" s="535"/>
      <c r="P14" s="535"/>
      <c r="Q14" s="535"/>
      <c r="T14" s="283"/>
    </row>
    <row r="15" spans="1:20">
      <c r="A15" s="68" t="s">
        <v>636</v>
      </c>
      <c r="B15" s="134">
        <v>106.639</v>
      </c>
      <c r="K15" s="535"/>
      <c r="L15" s="535"/>
      <c r="M15" s="535"/>
      <c r="N15" s="535"/>
      <c r="O15" s="535"/>
      <c r="P15" s="535"/>
      <c r="Q15" s="535"/>
      <c r="T15" s="283"/>
    </row>
    <row r="16" spans="1:20">
      <c r="A16" s="68" t="s">
        <v>632</v>
      </c>
      <c r="B16" s="134">
        <v>106.086</v>
      </c>
      <c r="K16" s="283"/>
      <c r="L16" s="497"/>
      <c r="M16" s="497"/>
      <c r="T16" s="283"/>
    </row>
    <row r="17" spans="1:20">
      <c r="A17" s="68" t="s">
        <v>599</v>
      </c>
      <c r="B17" s="134">
        <v>105.20399999999999</v>
      </c>
      <c r="K17" s="283"/>
      <c r="L17" s="497"/>
      <c r="M17" s="497"/>
      <c r="T17" s="283"/>
    </row>
    <row r="18" spans="1:20">
      <c r="K18" s="283"/>
      <c r="L18" s="497"/>
      <c r="M18" s="497"/>
      <c r="N18" s="257"/>
      <c r="O18" s="283"/>
      <c r="P18" s="283"/>
      <c r="Q18" s="283"/>
      <c r="R18" s="283"/>
      <c r="T18" s="283"/>
    </row>
    <row r="19" spans="1:20">
      <c r="K19" s="283"/>
      <c r="L19" s="497"/>
      <c r="M19" s="497"/>
      <c r="N19" s="283"/>
      <c r="O19" s="283"/>
      <c r="P19" s="283"/>
      <c r="Q19" s="283"/>
      <c r="R19" s="283"/>
      <c r="S19" s="283"/>
      <c r="T19" s="283"/>
    </row>
    <row r="20" spans="1:20">
      <c r="K20" s="283"/>
      <c r="L20" s="283"/>
      <c r="M20" s="283"/>
      <c r="N20" s="283"/>
      <c r="O20" s="498"/>
      <c r="P20" s="283"/>
      <c r="Q20" s="283"/>
      <c r="R20" s="283"/>
      <c r="S20" s="283"/>
      <c r="T20" s="283"/>
    </row>
    <row r="21" spans="1:20">
      <c r="J21" s="289"/>
      <c r="K21" s="283"/>
      <c r="L21" s="283"/>
      <c r="M21" s="283"/>
      <c r="N21" s="283"/>
      <c r="O21" s="283"/>
      <c r="P21" s="283"/>
      <c r="Q21" s="283"/>
      <c r="R21" s="283"/>
      <c r="S21" s="283"/>
      <c r="T21" s="283"/>
    </row>
    <row r="22" spans="1:20">
      <c r="A22" s="10" t="s">
        <v>199</v>
      </c>
      <c r="K22" s="283"/>
      <c r="L22" s="283"/>
      <c r="M22" s="283"/>
      <c r="N22" s="283"/>
      <c r="O22" s="283"/>
      <c r="P22" s="283"/>
      <c r="Q22" s="283"/>
      <c r="R22" s="283"/>
      <c r="S22" s="283"/>
      <c r="T22" s="283"/>
    </row>
    <row r="23" spans="1:20">
      <c r="A23" s="10" t="s">
        <v>47</v>
      </c>
      <c r="N23" s="283"/>
      <c r="O23" s="283"/>
      <c r="P23" s="283"/>
      <c r="Q23" s="283"/>
      <c r="R23" s="283"/>
      <c r="S23" s="283"/>
      <c r="T23" s="283"/>
    </row>
    <row r="24" spans="1:20">
      <c r="L24" s="289"/>
      <c r="N24" s="283"/>
      <c r="O24" s="283"/>
      <c r="P24" s="283"/>
      <c r="Q24" s="283"/>
      <c r="R24" s="283"/>
      <c r="S24" s="283"/>
      <c r="T24" s="283"/>
    </row>
    <row r="25" spans="1:20">
      <c r="N25" s="283"/>
      <c r="O25" s="283"/>
      <c r="P25" s="283"/>
      <c r="Q25" s="283"/>
      <c r="R25" s="283"/>
      <c r="S25" s="283"/>
      <c r="T25" s="283"/>
    </row>
    <row r="26" spans="1:20">
      <c r="N26" s="283"/>
      <c r="O26" s="283"/>
      <c r="P26" s="283"/>
      <c r="Q26" s="283"/>
      <c r="R26" s="283"/>
      <c r="S26" s="283"/>
      <c r="T26" s="283"/>
    </row>
    <row r="27" spans="1:20">
      <c r="N27" s="283"/>
      <c r="O27" s="283"/>
      <c r="P27" s="283"/>
      <c r="Q27" s="283"/>
      <c r="R27" s="283"/>
      <c r="S27" s="283"/>
      <c r="T27" s="283"/>
    </row>
    <row r="28" spans="1:20">
      <c r="N28" s="283"/>
      <c r="O28" s="283"/>
      <c r="P28" s="283"/>
      <c r="Q28" s="283"/>
      <c r="R28" s="283"/>
      <c r="S28" s="283"/>
      <c r="T28" s="283"/>
    </row>
    <row r="29" spans="1:20">
      <c r="N29" s="283"/>
      <c r="O29" s="283"/>
      <c r="P29" s="283"/>
      <c r="Q29" s="283"/>
      <c r="R29" s="283"/>
      <c r="S29" s="283"/>
      <c r="T29" s="283"/>
    </row>
    <row r="30" spans="1:20">
      <c r="N30" s="283"/>
      <c r="O30" s="283"/>
      <c r="P30" s="283"/>
      <c r="Q30" s="283"/>
      <c r="R30" s="283"/>
      <c r="S30" s="283"/>
      <c r="T30" s="283"/>
    </row>
    <row r="31" spans="1:20">
      <c r="N31" s="283"/>
      <c r="O31" s="283"/>
      <c r="P31" s="283"/>
      <c r="Q31" s="283"/>
      <c r="R31" s="283"/>
      <c r="S31" s="283"/>
      <c r="T31" s="283"/>
    </row>
    <row r="32" spans="1:20">
      <c r="N32" s="283"/>
      <c r="O32" s="283"/>
      <c r="P32" s="283"/>
      <c r="Q32" s="283"/>
      <c r="R32" s="283"/>
      <c r="S32" s="283"/>
      <c r="T32" s="283"/>
    </row>
    <row r="33" spans="14:20">
      <c r="N33" s="283"/>
      <c r="O33" s="283"/>
      <c r="P33" s="283"/>
      <c r="Q33" s="283"/>
      <c r="R33" s="283"/>
      <c r="S33" s="283"/>
      <c r="T33" s="283"/>
    </row>
    <row r="34" spans="14:20">
      <c r="N34" s="283"/>
      <c r="O34" s="283"/>
      <c r="P34" s="283"/>
      <c r="Q34" s="283"/>
      <c r="R34" s="283"/>
      <c r="S34" s="283"/>
      <c r="T34" s="283"/>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85" zoomScaleNormal="85" workbookViewId="0">
      <selection activeCell="J33" sqref="J33"/>
    </sheetView>
  </sheetViews>
  <sheetFormatPr baseColWidth="10" defaultRowHeight="15"/>
  <cols>
    <col min="1" max="1" width="22.5703125" style="256" customWidth="1"/>
    <col min="2" max="2" width="17.85546875" style="256" bestFit="1" customWidth="1"/>
    <col min="3" max="3" width="17.85546875" style="349" customWidth="1"/>
    <col min="4" max="4" width="17.85546875" style="256" bestFit="1" customWidth="1"/>
    <col min="5" max="5" width="17.85546875" style="349" customWidth="1"/>
    <col min="6" max="6" width="18.140625" style="256" customWidth="1"/>
    <col min="7" max="7" width="11.42578125" style="256"/>
    <col min="8" max="8" width="12.85546875" style="256" bestFit="1" customWidth="1"/>
    <col min="9" max="9" width="12.42578125" style="256" bestFit="1" customWidth="1"/>
    <col min="10" max="10" width="13.5703125" style="256" bestFit="1" customWidth="1"/>
    <col min="11" max="11" width="11.42578125" style="256"/>
    <col min="12" max="12" width="15.28515625" style="256" bestFit="1" customWidth="1"/>
    <col min="13" max="13" width="21.85546875" style="256" customWidth="1"/>
    <col min="14" max="14" width="21.85546875" style="349" customWidth="1"/>
    <col min="15" max="15" width="21.85546875" style="256" customWidth="1"/>
    <col min="16" max="16" width="14.5703125" style="256" hidden="1" customWidth="1"/>
    <col min="17" max="18" width="11.42578125" style="256"/>
    <col min="19" max="19" width="12.7109375" style="256" bestFit="1" customWidth="1"/>
    <col min="20" max="16384" width="11.42578125" style="256"/>
  </cols>
  <sheetData>
    <row r="1" spans="1:16" ht="21" customHeight="1">
      <c r="A1" s="536" t="s">
        <v>378</v>
      </c>
      <c r="B1" s="536"/>
      <c r="C1" s="536"/>
      <c r="D1" s="536"/>
      <c r="E1" s="536"/>
      <c r="F1" s="536"/>
      <c r="G1" s="536"/>
      <c r="H1" s="536"/>
      <c r="I1" s="536"/>
      <c r="J1" s="536"/>
      <c r="K1" s="536"/>
      <c r="L1" s="536"/>
      <c r="M1" s="536"/>
      <c r="N1" s="536"/>
      <c r="O1" s="536"/>
    </row>
    <row r="2" spans="1:16">
      <c r="A2" s="537" t="s">
        <v>530</v>
      </c>
      <c r="B2" s="538"/>
      <c r="C2" s="538"/>
      <c r="D2" s="538"/>
      <c r="E2" s="348"/>
    </row>
    <row r="3" spans="1:16" ht="31.5" customHeight="1">
      <c r="A3" s="259" t="s">
        <v>730</v>
      </c>
      <c r="B3" s="163">
        <v>2019</v>
      </c>
      <c r="C3" s="260">
        <v>2020</v>
      </c>
      <c r="D3" s="163">
        <v>2021</v>
      </c>
      <c r="E3" s="260" t="s">
        <v>382</v>
      </c>
      <c r="F3" s="162" t="s">
        <v>596</v>
      </c>
      <c r="G3" s="510" t="s">
        <v>702</v>
      </c>
      <c r="H3" s="510"/>
      <c r="I3" s="510"/>
      <c r="J3" s="510"/>
      <c r="K3" s="510"/>
      <c r="L3" s="539" t="s">
        <v>476</v>
      </c>
      <c r="M3" s="539"/>
      <c r="N3" s="539"/>
      <c r="O3" s="539"/>
    </row>
    <row r="4" spans="1:16" ht="44.25" customHeight="1">
      <c r="A4" s="162" t="s">
        <v>376</v>
      </c>
      <c r="B4" s="175">
        <v>1615895480.5799999</v>
      </c>
      <c r="C4" s="175">
        <v>1295338970.1700001</v>
      </c>
      <c r="D4" s="175">
        <v>1362471635.05</v>
      </c>
      <c r="E4" s="261">
        <f>((C4-B4)/B4)*100</f>
        <v>-19.837700783403466</v>
      </c>
      <c r="F4" s="261">
        <f>((D4-C4)/C4)*100</f>
        <v>5.1826329961484436</v>
      </c>
      <c r="G4" s="510"/>
      <c r="H4" s="510"/>
      <c r="I4" s="510"/>
      <c r="J4" s="510"/>
      <c r="K4" s="510"/>
      <c r="L4" s="260" t="s">
        <v>93</v>
      </c>
      <c r="M4" s="163">
        <v>2019</v>
      </c>
      <c r="N4" s="260">
        <v>2020</v>
      </c>
      <c r="O4" s="163">
        <v>2021</v>
      </c>
    </row>
    <row r="5" spans="1:16" ht="23.25" customHeight="1">
      <c r="A5" s="260" t="s">
        <v>377</v>
      </c>
      <c r="B5" s="240">
        <v>1472712901.95</v>
      </c>
      <c r="C5" s="240">
        <v>1154797579.55</v>
      </c>
      <c r="D5" s="240">
        <v>1181573108.5799999</v>
      </c>
      <c r="E5" s="261">
        <f>((C5-B5)/B5)*100</f>
        <v>-21.58705352408148</v>
      </c>
      <c r="F5" s="261">
        <f>((D5-C5)/C5)*100</f>
        <v>2.318633975699345</v>
      </c>
      <c r="G5" s="510"/>
      <c r="H5" s="510"/>
      <c r="I5" s="510"/>
      <c r="J5" s="510"/>
      <c r="K5" s="510"/>
      <c r="L5" s="262" t="s">
        <v>78</v>
      </c>
      <c r="M5" s="237">
        <v>60376241.119999997</v>
      </c>
      <c r="N5" s="240">
        <v>73541272.079999998</v>
      </c>
      <c r="O5" s="240">
        <v>70659437.780000001</v>
      </c>
    </row>
    <row r="6" spans="1:16">
      <c r="B6" s="364"/>
      <c r="C6" s="364"/>
      <c r="D6" s="364"/>
      <c r="E6" s="364"/>
      <c r="L6" s="263" t="s">
        <v>79</v>
      </c>
      <c r="M6" s="238">
        <v>183799558.44</v>
      </c>
      <c r="N6" s="241">
        <v>314223210.56</v>
      </c>
      <c r="O6" s="241">
        <v>243780529.50999999</v>
      </c>
      <c r="P6" s="392"/>
    </row>
    <row r="7" spans="1:16">
      <c r="L7" s="263" t="s">
        <v>80</v>
      </c>
      <c r="M7" s="238">
        <v>450948764.79000002</v>
      </c>
      <c r="N7" s="241">
        <v>400629727.95999998</v>
      </c>
      <c r="O7" s="241">
        <v>313500151.81999999</v>
      </c>
      <c r="P7" s="392"/>
    </row>
    <row r="8" spans="1:16">
      <c r="L8" s="263" t="s">
        <v>81</v>
      </c>
      <c r="M8" s="238">
        <v>652664797.92999995</v>
      </c>
      <c r="N8" s="242">
        <v>472976005.30000001</v>
      </c>
      <c r="O8" s="242">
        <v>469787379.24000001</v>
      </c>
      <c r="P8" s="392"/>
    </row>
    <row r="9" spans="1:16">
      <c r="L9" s="263" t="s">
        <v>82</v>
      </c>
      <c r="M9" s="238">
        <v>755545392.90999997</v>
      </c>
      <c r="N9" s="242">
        <v>520535204.63999999</v>
      </c>
      <c r="O9" s="240">
        <v>545566771.97000003</v>
      </c>
      <c r="P9" s="154"/>
    </row>
    <row r="10" spans="1:16">
      <c r="L10" s="263" t="s">
        <v>83</v>
      </c>
      <c r="M10" s="238">
        <v>833456873.13</v>
      </c>
      <c r="N10" s="241">
        <v>650606038.41999996</v>
      </c>
      <c r="O10" s="241">
        <v>621342414.29999995</v>
      </c>
      <c r="P10" s="392"/>
    </row>
    <row r="11" spans="1:16">
      <c r="L11" s="263" t="s">
        <v>84</v>
      </c>
      <c r="M11" s="238">
        <v>1014426416.59</v>
      </c>
      <c r="N11" s="241">
        <v>776221779.61000001</v>
      </c>
      <c r="O11" s="241">
        <v>705543201.11000001</v>
      </c>
      <c r="P11" s="392"/>
    </row>
    <row r="12" spans="1:16">
      <c r="K12" s="154"/>
      <c r="L12" s="263" t="s">
        <v>85</v>
      </c>
      <c r="M12" s="238">
        <v>1052771375.61</v>
      </c>
      <c r="N12" s="241">
        <v>843091703.91999996</v>
      </c>
      <c r="O12" s="241">
        <v>787498353.79999995</v>
      </c>
      <c r="P12" s="392"/>
    </row>
    <row r="13" spans="1:16" ht="15" customHeight="1">
      <c r="K13" s="154"/>
      <c r="L13" s="263" t="s">
        <v>86</v>
      </c>
      <c r="M13" s="238">
        <v>1113501979.02</v>
      </c>
      <c r="N13" s="175">
        <v>885218039.45000005</v>
      </c>
      <c r="O13" s="175">
        <v>873420021.53999996</v>
      </c>
      <c r="P13" s="392"/>
    </row>
    <row r="14" spans="1:16">
      <c r="K14" s="154"/>
      <c r="L14" s="263" t="s">
        <v>87</v>
      </c>
      <c r="M14" s="238">
        <v>1344279388.95</v>
      </c>
      <c r="N14" s="241">
        <v>1085119380.4400001</v>
      </c>
      <c r="O14" s="241">
        <v>1067879821.87</v>
      </c>
      <c r="P14" s="392"/>
    </row>
    <row r="15" spans="1:16">
      <c r="K15" s="154"/>
      <c r="L15" s="263" t="s">
        <v>88</v>
      </c>
      <c r="M15" s="238">
        <v>1472712901.95</v>
      </c>
      <c r="N15" s="241">
        <v>1154797579.55</v>
      </c>
      <c r="O15" s="241">
        <v>1181573108.5799999</v>
      </c>
      <c r="P15" s="392"/>
    </row>
    <row r="16" spans="1:16">
      <c r="K16" s="154"/>
      <c r="L16" s="264" t="s">
        <v>89</v>
      </c>
      <c r="M16" s="239">
        <v>1585518179.2</v>
      </c>
      <c r="N16" s="243">
        <v>1234129217.9000001</v>
      </c>
      <c r="O16" s="243"/>
      <c r="P16" s="392"/>
    </row>
    <row r="17" spans="1:19">
      <c r="J17" s="154"/>
    </row>
    <row r="18" spans="1:19">
      <c r="J18" s="154"/>
      <c r="O18" s="154"/>
      <c r="S18" s="154"/>
    </row>
    <row r="19" spans="1:19">
      <c r="J19" s="154"/>
      <c r="L19" s="154"/>
      <c r="M19" s="154"/>
      <c r="N19" s="154"/>
      <c r="O19" s="154"/>
    </row>
    <row r="20" spans="1:19">
      <c r="K20" s="154"/>
      <c r="L20" s="154"/>
      <c r="M20" s="154"/>
      <c r="N20" s="154"/>
      <c r="O20" s="154"/>
      <c r="P20" s="286"/>
    </row>
    <row r="21" spans="1:19">
      <c r="K21" s="154"/>
      <c r="M21" s="154"/>
      <c r="N21" s="154"/>
      <c r="O21" s="154"/>
    </row>
    <row r="22" spans="1:19">
      <c r="K22" s="154"/>
      <c r="L22" s="154"/>
      <c r="M22" s="154"/>
      <c r="N22" s="154"/>
      <c r="P22" s="154"/>
    </row>
    <row r="23" spans="1:19">
      <c r="K23" s="154"/>
      <c r="M23" s="154"/>
      <c r="N23" s="154"/>
      <c r="O23" s="154"/>
    </row>
    <row r="24" spans="1:19">
      <c r="K24" s="154"/>
      <c r="M24" s="154"/>
      <c r="N24" s="154"/>
    </row>
    <row r="25" spans="1:19">
      <c r="K25" s="154"/>
      <c r="M25" s="288"/>
      <c r="N25" s="288"/>
    </row>
    <row r="26" spans="1:19">
      <c r="A26" s="253" t="s">
        <v>480</v>
      </c>
      <c r="K26" s="154"/>
      <c r="M26"/>
    </row>
    <row r="27" spans="1:19">
      <c r="K27" s="154"/>
      <c r="M27" s="288"/>
      <c r="N27" s="288"/>
    </row>
    <row r="28" spans="1:19">
      <c r="A28" s="10" t="s">
        <v>531</v>
      </c>
      <c r="K28" s="154"/>
      <c r="M28" s="288"/>
      <c r="N28" s="288"/>
    </row>
    <row r="29" spans="1:19">
      <c r="A29" s="10" t="s">
        <v>47</v>
      </c>
      <c r="K29" s="154"/>
      <c r="M29" s="288"/>
      <c r="N29" s="288"/>
    </row>
    <row r="30" spans="1:19">
      <c r="A30" s="287"/>
      <c r="K30" s="154"/>
      <c r="M30" s="463"/>
      <c r="N30" s="288"/>
    </row>
    <row r="31" spans="1:19">
      <c r="K31" s="154"/>
      <c r="L31" s="463"/>
      <c r="M31" s="463"/>
      <c r="N31" s="288"/>
    </row>
    <row r="32" spans="1:19">
      <c r="J32" s="154"/>
      <c r="L32" s="463"/>
      <c r="M32" s="463"/>
      <c r="N32" s="288"/>
    </row>
    <row r="33" spans="8:13">
      <c r="H33" s="154"/>
      <c r="L33" s="463"/>
      <c r="M33" s="463"/>
    </row>
    <row r="34" spans="8:13">
      <c r="L34" s="463"/>
      <c r="M34" s="463"/>
    </row>
    <row r="35" spans="8:13">
      <c r="L35" s="463"/>
      <c r="M35" s="463"/>
    </row>
    <row r="36" spans="8:13">
      <c r="L36" s="463"/>
      <c r="M36" s="463"/>
    </row>
    <row r="37" spans="8:13">
      <c r="L37" s="463"/>
      <c r="M37" s="463"/>
    </row>
    <row r="38" spans="8:13">
      <c r="L38" s="463"/>
      <c r="M38" s="463"/>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activeCell="W26" sqref="W26"/>
    </sheetView>
  </sheetViews>
  <sheetFormatPr baseColWidth="10" defaultRowHeight="15"/>
  <cols>
    <col min="1" max="1" width="11.42578125" style="278"/>
    <col min="2" max="2" width="24.5703125" style="278" bestFit="1" customWidth="1"/>
    <col min="3" max="6" width="14.140625" style="278" customWidth="1"/>
    <col min="7" max="7" width="14.140625" style="406" customWidth="1"/>
    <col min="8" max="15" width="11.42578125" style="278"/>
    <col min="16" max="17" width="11.42578125" style="406"/>
    <col min="18" max="19" width="11.42578125" style="278"/>
    <col min="20" max="21" width="11.42578125" style="278" customWidth="1"/>
    <col min="22" max="22" width="14.7109375" style="278" customWidth="1"/>
    <col min="23" max="23" width="18.5703125" style="278" customWidth="1"/>
    <col min="24" max="25" width="17.7109375" style="278" customWidth="1"/>
    <col min="26" max="16384" width="11.42578125" style="278"/>
  </cols>
  <sheetData>
    <row r="1" spans="1:26" s="66" customFormat="1" ht="33" customHeight="1">
      <c r="A1" s="540" t="s">
        <v>400</v>
      </c>
      <c r="B1" s="540"/>
      <c r="C1" s="540"/>
      <c r="D1" s="540"/>
      <c r="E1" s="540"/>
      <c r="F1" s="540"/>
      <c r="G1" s="407"/>
      <c r="S1" s="541" t="s">
        <v>394</v>
      </c>
      <c r="T1" s="541"/>
      <c r="U1" s="541"/>
      <c r="V1" s="541"/>
      <c r="W1" s="541"/>
      <c r="X1" s="541"/>
      <c r="Y1" s="541"/>
      <c r="Z1" s="278"/>
    </row>
    <row r="2" spans="1:26" ht="15.75">
      <c r="A2" s="540"/>
      <c r="B2" s="540"/>
      <c r="C2" s="540"/>
      <c r="D2" s="540"/>
      <c r="E2" s="540"/>
      <c r="F2" s="540"/>
      <c r="G2" s="407"/>
      <c r="S2" s="542" t="s">
        <v>404</v>
      </c>
      <c r="T2" s="543"/>
      <c r="U2" s="543"/>
      <c r="V2" s="543"/>
      <c r="W2" s="543"/>
      <c r="X2" s="543"/>
      <c r="Y2" s="543"/>
    </row>
    <row r="3" spans="1:26" ht="30.75" customHeight="1">
      <c r="A3" s="540"/>
      <c r="B3" s="540"/>
      <c r="C3" s="540"/>
      <c r="D3" s="540"/>
      <c r="E3" s="540"/>
      <c r="F3" s="540"/>
      <c r="G3" s="407"/>
      <c r="I3" s="144"/>
      <c r="S3" s="539" t="s">
        <v>719</v>
      </c>
      <c r="T3" s="544" t="s">
        <v>395</v>
      </c>
      <c r="U3" s="544"/>
      <c r="V3" s="545"/>
      <c r="W3" s="546" t="s">
        <v>396</v>
      </c>
      <c r="X3" s="544"/>
      <c r="Y3" s="545"/>
    </row>
    <row r="4" spans="1:26" ht="51">
      <c r="A4" s="168" t="s">
        <v>135</v>
      </c>
      <c r="B4" s="162" t="s">
        <v>383</v>
      </c>
      <c r="C4" s="260" t="s">
        <v>384</v>
      </c>
      <c r="D4" s="162" t="s">
        <v>385</v>
      </c>
      <c r="E4" s="260" t="s">
        <v>386</v>
      </c>
      <c r="F4" s="162" t="s">
        <v>387</v>
      </c>
      <c r="G4" s="407"/>
      <c r="I4" s="164"/>
      <c r="S4" s="539"/>
      <c r="T4" s="279" t="s">
        <v>397</v>
      </c>
      <c r="U4" s="166" t="s">
        <v>402</v>
      </c>
      <c r="V4" s="167" t="s">
        <v>403</v>
      </c>
      <c r="W4" s="279" t="s">
        <v>397</v>
      </c>
      <c r="X4" s="166" t="s">
        <v>402</v>
      </c>
      <c r="Y4" s="167" t="s">
        <v>403</v>
      </c>
    </row>
    <row r="5" spans="1:26">
      <c r="A5" s="169">
        <v>2019</v>
      </c>
      <c r="B5" s="165">
        <v>20688463</v>
      </c>
      <c r="C5" s="165">
        <v>368332.15139488003</v>
      </c>
      <c r="D5" s="165">
        <v>316017.94531977997</v>
      </c>
      <c r="E5" s="165">
        <v>21607.652622355999</v>
      </c>
      <c r="F5" s="165">
        <v>957460</v>
      </c>
      <c r="G5" s="165"/>
      <c r="I5" s="164"/>
      <c r="S5" s="260" t="s">
        <v>398</v>
      </c>
      <c r="T5" s="244">
        <v>103.13</v>
      </c>
      <c r="U5" s="245">
        <v>9.27</v>
      </c>
      <c r="V5" s="245">
        <v>2.57</v>
      </c>
      <c r="W5" s="245">
        <v>101.72</v>
      </c>
      <c r="X5" s="245">
        <v>9.74</v>
      </c>
      <c r="Y5" s="246">
        <v>1.6</v>
      </c>
    </row>
    <row r="6" spans="1:26">
      <c r="A6" s="169">
        <v>2018</v>
      </c>
      <c r="B6" s="165">
        <v>20117895</v>
      </c>
      <c r="C6" s="165">
        <v>358073.31828358001</v>
      </c>
      <c r="D6" s="165">
        <v>306938.39399568998</v>
      </c>
      <c r="E6" s="165">
        <v>21409.440732141</v>
      </c>
      <c r="F6" s="165">
        <v>939674</v>
      </c>
      <c r="G6" s="165"/>
      <c r="I6" s="164"/>
      <c r="S6" s="162" t="s">
        <v>399</v>
      </c>
      <c r="T6" s="247">
        <v>109.05</v>
      </c>
      <c r="U6" s="248">
        <v>5.12</v>
      </c>
      <c r="V6" s="248">
        <v>4.8099999999999996</v>
      </c>
      <c r="W6" s="248">
        <v>106.92</v>
      </c>
      <c r="X6" s="248">
        <v>5.23</v>
      </c>
      <c r="Y6" s="249">
        <v>2.0099999999999998</v>
      </c>
    </row>
    <row r="7" spans="1:26" ht="15" customHeight="1">
      <c r="A7" s="170">
        <v>2017</v>
      </c>
      <c r="B7" s="165">
        <v>19469317</v>
      </c>
      <c r="C7" s="165">
        <v>349715</v>
      </c>
      <c r="D7" s="165">
        <v>300095</v>
      </c>
      <c r="E7" s="165">
        <v>21041</v>
      </c>
      <c r="F7" s="165">
        <v>925288</v>
      </c>
      <c r="G7" s="165"/>
      <c r="I7" s="164"/>
      <c r="S7" s="549" t="s">
        <v>712</v>
      </c>
      <c r="T7" s="549"/>
      <c r="U7" s="549"/>
      <c r="V7" s="549"/>
      <c r="W7" s="549"/>
      <c r="X7" s="549"/>
      <c r="Y7" s="549"/>
    </row>
    <row r="8" spans="1:26">
      <c r="A8" s="170">
        <v>2016</v>
      </c>
      <c r="B8" s="165">
        <v>18444378</v>
      </c>
      <c r="C8" s="165">
        <v>336399</v>
      </c>
      <c r="D8" s="165">
        <v>286623</v>
      </c>
      <c r="E8" s="165">
        <v>20193</v>
      </c>
      <c r="F8" s="165">
        <v>913388</v>
      </c>
      <c r="G8" s="165"/>
      <c r="I8" s="164"/>
      <c r="S8" s="549"/>
      <c r="T8" s="549"/>
      <c r="U8" s="549"/>
      <c r="V8" s="549"/>
      <c r="W8" s="549"/>
      <c r="X8" s="549"/>
      <c r="Y8" s="549"/>
    </row>
    <row r="9" spans="1:26" ht="15" customHeight="1">
      <c r="A9" s="170">
        <v>2015</v>
      </c>
      <c r="B9" s="165">
        <v>17936027</v>
      </c>
      <c r="C9" s="165">
        <v>327058</v>
      </c>
      <c r="D9" s="165">
        <v>277788</v>
      </c>
      <c r="E9" s="165">
        <v>19806</v>
      </c>
      <c r="F9" s="165">
        <v>905607</v>
      </c>
      <c r="G9" s="165"/>
      <c r="S9" s="549"/>
      <c r="T9" s="549"/>
      <c r="U9" s="549"/>
      <c r="V9" s="549"/>
      <c r="W9" s="549"/>
      <c r="X9" s="549"/>
      <c r="Y9" s="549"/>
    </row>
    <row r="10" spans="1:26">
      <c r="A10" s="170">
        <v>2014</v>
      </c>
      <c r="B10" s="165">
        <v>17172968</v>
      </c>
      <c r="C10" s="165">
        <v>311356</v>
      </c>
      <c r="D10" s="165">
        <v>263135</v>
      </c>
      <c r="E10" s="165">
        <v>19065</v>
      </c>
      <c r="F10" s="165">
        <v>900773</v>
      </c>
      <c r="G10" s="165"/>
      <c r="S10" s="549"/>
      <c r="T10" s="549"/>
      <c r="U10" s="549"/>
      <c r="V10" s="549"/>
      <c r="W10" s="549"/>
      <c r="X10" s="549"/>
      <c r="Y10" s="549"/>
    </row>
    <row r="11" spans="1:26">
      <c r="A11" s="170">
        <v>2013</v>
      </c>
      <c r="B11" s="165">
        <v>17010544</v>
      </c>
      <c r="C11" s="165">
        <v>305948</v>
      </c>
      <c r="D11" s="165">
        <v>258565</v>
      </c>
      <c r="E11" s="165">
        <v>19031</v>
      </c>
      <c r="F11" s="165">
        <v>893855</v>
      </c>
      <c r="G11" s="165"/>
      <c r="S11" s="549"/>
      <c r="T11" s="549"/>
      <c r="U11" s="549"/>
      <c r="V11" s="549"/>
      <c r="W11" s="549"/>
      <c r="X11" s="549"/>
      <c r="Y11" s="549"/>
    </row>
    <row r="12" spans="1:26">
      <c r="A12" s="170">
        <v>2012</v>
      </c>
      <c r="B12" s="165">
        <v>17283334</v>
      </c>
      <c r="C12" s="165">
        <v>312295</v>
      </c>
      <c r="D12" s="165">
        <v>265798</v>
      </c>
      <c r="E12" s="165">
        <v>19535</v>
      </c>
      <c r="F12" s="165">
        <v>884745</v>
      </c>
      <c r="G12" s="165"/>
      <c r="S12" s="549"/>
      <c r="T12" s="549"/>
      <c r="U12" s="549"/>
      <c r="V12" s="549"/>
      <c r="W12" s="549"/>
      <c r="X12" s="549"/>
      <c r="Y12" s="549"/>
    </row>
    <row r="13" spans="1:26" ht="15" customHeight="1">
      <c r="A13" s="170">
        <v>2011</v>
      </c>
      <c r="B13" s="165">
        <v>17836532</v>
      </c>
      <c r="C13" s="165">
        <v>324886</v>
      </c>
      <c r="D13" s="165">
        <v>279003</v>
      </c>
      <c r="E13" s="165">
        <v>20382</v>
      </c>
      <c r="F13" s="165">
        <v>875130</v>
      </c>
      <c r="G13" s="165"/>
      <c r="H13" s="549" t="s">
        <v>720</v>
      </c>
      <c r="I13" s="549"/>
      <c r="J13" s="549"/>
      <c r="K13" s="549"/>
      <c r="L13" s="549"/>
      <c r="M13" s="549"/>
      <c r="N13" s="549"/>
      <c r="O13" s="549"/>
      <c r="P13" s="549"/>
      <c r="Q13" s="549"/>
      <c r="R13" s="408"/>
      <c r="S13" s="549"/>
      <c r="T13" s="549"/>
      <c r="U13" s="549"/>
      <c r="V13" s="549"/>
      <c r="W13" s="549"/>
      <c r="X13" s="549"/>
      <c r="Y13" s="549"/>
    </row>
    <row r="14" spans="1:26">
      <c r="A14" s="170">
        <v>2010</v>
      </c>
      <c r="B14" s="165">
        <v>17913125</v>
      </c>
      <c r="C14" s="165">
        <v>332709</v>
      </c>
      <c r="D14" s="165">
        <v>286492</v>
      </c>
      <c r="E14" s="165">
        <v>20694</v>
      </c>
      <c r="F14" s="165">
        <v>865640</v>
      </c>
      <c r="G14" s="165"/>
      <c r="H14" s="549"/>
      <c r="I14" s="549"/>
      <c r="J14" s="549"/>
      <c r="K14" s="549"/>
      <c r="L14" s="549"/>
      <c r="M14" s="549"/>
      <c r="N14" s="549"/>
      <c r="O14" s="549"/>
      <c r="P14" s="549"/>
      <c r="Q14" s="549"/>
      <c r="R14" s="408"/>
      <c r="S14" s="549"/>
      <c r="T14" s="549"/>
      <c r="U14" s="549"/>
      <c r="V14" s="549"/>
      <c r="W14" s="549"/>
      <c r="X14" s="549"/>
      <c r="Y14" s="549"/>
    </row>
    <row r="15" spans="1:26">
      <c r="A15" s="170">
        <v>2009</v>
      </c>
      <c r="B15" s="165">
        <v>17294711</v>
      </c>
      <c r="C15" s="165">
        <v>328256</v>
      </c>
      <c r="D15" s="165">
        <v>281652</v>
      </c>
      <c r="E15" s="165">
        <v>20189</v>
      </c>
      <c r="F15" s="165">
        <v>856646</v>
      </c>
      <c r="G15" s="165"/>
      <c r="H15" s="549"/>
      <c r="I15" s="549"/>
      <c r="J15" s="549"/>
      <c r="K15" s="549"/>
      <c r="L15" s="549"/>
      <c r="M15" s="549"/>
      <c r="N15" s="549"/>
      <c r="O15" s="549"/>
      <c r="P15" s="549"/>
      <c r="Q15" s="549"/>
      <c r="R15" s="408"/>
      <c r="S15" s="549"/>
      <c r="T15" s="549"/>
      <c r="U15" s="549"/>
      <c r="V15" s="549"/>
      <c r="W15" s="549"/>
      <c r="X15" s="549"/>
      <c r="Y15" s="549"/>
    </row>
    <row r="16" spans="1:26">
      <c r="A16" s="170">
        <v>2008</v>
      </c>
      <c r="B16" s="165">
        <v>18370162</v>
      </c>
      <c r="C16" s="165">
        <v>358140</v>
      </c>
      <c r="D16" s="165">
        <v>308145</v>
      </c>
      <c r="E16" s="165">
        <v>21732</v>
      </c>
      <c r="F16" s="165">
        <v>845317</v>
      </c>
      <c r="G16" s="165"/>
      <c r="H16" s="549"/>
      <c r="I16" s="549"/>
      <c r="J16" s="549"/>
      <c r="K16" s="549"/>
      <c r="L16" s="549"/>
      <c r="M16" s="549"/>
      <c r="N16" s="549"/>
      <c r="O16" s="549"/>
      <c r="P16" s="549"/>
      <c r="Q16" s="549"/>
      <c r="R16" s="408"/>
      <c r="S16" s="549"/>
      <c r="T16" s="549"/>
      <c r="U16" s="549"/>
      <c r="V16" s="549"/>
      <c r="W16" s="549"/>
      <c r="X16" s="549"/>
      <c r="Y16" s="549"/>
    </row>
    <row r="17" spans="1:26" ht="15" customHeight="1">
      <c r="A17" s="170">
        <v>2007</v>
      </c>
      <c r="B17" s="165">
        <v>18007815</v>
      </c>
      <c r="C17" s="165">
        <v>371390</v>
      </c>
      <c r="D17" s="165">
        <v>321789</v>
      </c>
      <c r="E17" s="165">
        <v>21812</v>
      </c>
      <c r="F17" s="165">
        <v>825595</v>
      </c>
      <c r="G17" s="165"/>
      <c r="H17" s="549"/>
      <c r="I17" s="549"/>
      <c r="J17" s="549"/>
      <c r="K17" s="549"/>
      <c r="L17" s="549"/>
      <c r="M17" s="549"/>
      <c r="N17" s="549"/>
      <c r="O17" s="549"/>
      <c r="P17" s="549"/>
      <c r="Q17" s="549"/>
      <c r="R17" s="408"/>
      <c r="S17" s="549"/>
      <c r="T17" s="549"/>
      <c r="U17" s="549"/>
      <c r="V17" s="549"/>
      <c r="W17" s="549"/>
      <c r="X17" s="549"/>
      <c r="Y17" s="549"/>
    </row>
    <row r="18" spans="1:26">
      <c r="A18" s="170">
        <v>2006</v>
      </c>
      <c r="B18" s="165">
        <v>16828963</v>
      </c>
      <c r="C18" s="165">
        <v>357592</v>
      </c>
      <c r="D18" s="165">
        <v>309185</v>
      </c>
      <c r="E18" s="165">
        <v>20898</v>
      </c>
      <c r="F18" s="165">
        <v>805294</v>
      </c>
      <c r="G18" s="165"/>
      <c r="H18" s="549"/>
      <c r="I18" s="549"/>
      <c r="J18" s="549"/>
      <c r="K18" s="549"/>
      <c r="L18" s="549"/>
      <c r="M18" s="549"/>
      <c r="N18" s="549"/>
      <c r="O18" s="549"/>
      <c r="P18" s="549"/>
      <c r="Q18" s="549"/>
      <c r="R18" s="408"/>
      <c r="S18" s="549"/>
      <c r="T18" s="549"/>
      <c r="U18" s="549"/>
      <c r="V18" s="549"/>
      <c r="W18" s="549"/>
      <c r="X18" s="549"/>
      <c r="Y18" s="549"/>
    </row>
    <row r="19" spans="1:26" ht="15" customHeight="1">
      <c r="A19" s="170">
        <v>2005</v>
      </c>
      <c r="B19" s="165">
        <v>15832506</v>
      </c>
      <c r="C19" s="165">
        <v>342277</v>
      </c>
      <c r="D19" s="165">
        <v>294706</v>
      </c>
      <c r="E19" s="165">
        <v>20176</v>
      </c>
      <c r="F19" s="165">
        <v>784704</v>
      </c>
      <c r="G19" s="165"/>
      <c r="H19" s="549"/>
      <c r="I19" s="549"/>
      <c r="J19" s="549"/>
      <c r="K19" s="549"/>
      <c r="L19" s="549"/>
      <c r="M19" s="549"/>
      <c r="N19" s="549"/>
      <c r="O19" s="549"/>
      <c r="P19" s="549"/>
      <c r="Q19" s="549"/>
      <c r="R19" s="408"/>
      <c r="S19" s="549"/>
      <c r="T19" s="549"/>
      <c r="U19" s="549"/>
      <c r="V19" s="549"/>
      <c r="W19" s="549"/>
      <c r="X19" s="549"/>
      <c r="Y19" s="549"/>
    </row>
    <row r="20" spans="1:26" ht="15" customHeight="1">
      <c r="A20" s="170">
        <v>2004</v>
      </c>
      <c r="B20" s="165">
        <v>14590939</v>
      </c>
      <c r="C20" s="165">
        <v>323690</v>
      </c>
      <c r="D20" s="165">
        <v>278102</v>
      </c>
      <c r="E20" s="165">
        <v>19169</v>
      </c>
      <c r="F20" s="165">
        <v>761192</v>
      </c>
      <c r="G20" s="165"/>
      <c r="H20" s="549"/>
      <c r="I20" s="549"/>
      <c r="J20" s="549"/>
      <c r="K20" s="549"/>
      <c r="L20" s="549"/>
      <c r="M20" s="549"/>
      <c r="N20" s="549"/>
      <c r="O20" s="549"/>
      <c r="P20" s="549"/>
      <c r="Q20" s="549"/>
      <c r="R20" s="408"/>
    </row>
    <row r="21" spans="1:26" ht="31.5" customHeight="1">
      <c r="A21" s="170">
        <v>2003</v>
      </c>
      <c r="B21" s="165">
        <v>13559487</v>
      </c>
      <c r="C21" s="165">
        <v>311442</v>
      </c>
      <c r="D21" s="165">
        <v>267821</v>
      </c>
      <c r="E21" s="165">
        <v>18349</v>
      </c>
      <c r="F21" s="165">
        <v>738982</v>
      </c>
      <c r="G21" s="165"/>
      <c r="H21" s="549"/>
      <c r="I21" s="549"/>
      <c r="J21" s="549"/>
      <c r="K21" s="549"/>
      <c r="L21" s="549"/>
      <c r="M21" s="549"/>
      <c r="N21" s="549"/>
      <c r="O21" s="549"/>
      <c r="P21" s="549"/>
      <c r="Q21" s="549"/>
      <c r="R21" s="408"/>
      <c r="W21" s="541" t="s">
        <v>713</v>
      </c>
      <c r="X21" s="541"/>
      <c r="Y21" s="541"/>
      <c r="Z21" s="541"/>
    </row>
    <row r="22" spans="1:26" ht="54" customHeight="1">
      <c r="A22" s="170">
        <v>2002</v>
      </c>
      <c r="B22" s="165">
        <v>12601912</v>
      </c>
      <c r="C22" s="165">
        <v>302975</v>
      </c>
      <c r="D22" s="165">
        <v>259493</v>
      </c>
      <c r="E22" s="165">
        <v>17587</v>
      </c>
      <c r="F22" s="165">
        <v>716555</v>
      </c>
      <c r="G22" s="165"/>
      <c r="H22" s="549"/>
      <c r="I22" s="549"/>
      <c r="J22" s="549"/>
      <c r="K22" s="549"/>
      <c r="L22" s="549"/>
      <c r="M22" s="549"/>
      <c r="N22" s="549"/>
      <c r="O22" s="549"/>
      <c r="P22" s="549"/>
      <c r="Q22" s="549"/>
      <c r="R22" s="408"/>
      <c r="W22" s="541"/>
      <c r="X22" s="541"/>
      <c r="Y22" s="541"/>
      <c r="Z22" s="541"/>
    </row>
    <row r="23" spans="1:26" ht="15" customHeight="1">
      <c r="A23" s="170">
        <v>2001</v>
      </c>
      <c r="B23" s="165">
        <v>11723287</v>
      </c>
      <c r="C23" s="165">
        <v>292590</v>
      </c>
      <c r="D23" s="165">
        <v>251234</v>
      </c>
      <c r="E23" s="165">
        <v>16824</v>
      </c>
      <c r="F23" s="165">
        <v>696805</v>
      </c>
      <c r="G23" s="165"/>
      <c r="H23" s="549"/>
      <c r="I23" s="549"/>
      <c r="J23" s="549"/>
      <c r="K23" s="549"/>
      <c r="L23" s="549"/>
      <c r="M23" s="549"/>
      <c r="N23" s="549"/>
      <c r="O23" s="549"/>
      <c r="P23" s="549"/>
      <c r="Q23" s="549"/>
      <c r="R23" s="408"/>
      <c r="W23" s="541"/>
      <c r="X23" s="541"/>
      <c r="Y23" s="541"/>
      <c r="Z23" s="541"/>
    </row>
    <row r="24" spans="1:26">
      <c r="A24" s="171">
        <v>2000</v>
      </c>
      <c r="B24" s="165">
        <v>10755822</v>
      </c>
      <c r="C24" s="165">
        <v>279513</v>
      </c>
      <c r="D24" s="165">
        <v>243556</v>
      </c>
      <c r="E24" s="165">
        <v>15623</v>
      </c>
      <c r="F24" s="165">
        <v>688455</v>
      </c>
      <c r="H24" s="549"/>
      <c r="I24" s="549"/>
      <c r="J24" s="549"/>
      <c r="K24" s="549"/>
      <c r="L24" s="549"/>
      <c r="M24" s="549"/>
      <c r="N24" s="549"/>
      <c r="O24" s="549"/>
      <c r="P24" s="549"/>
      <c r="Q24" s="549"/>
      <c r="R24" s="408"/>
      <c r="W24" s="547" t="s">
        <v>522</v>
      </c>
      <c r="X24" s="548"/>
      <c r="Y24" s="548"/>
      <c r="Z24" s="548"/>
    </row>
    <row r="25" spans="1:26" ht="51" customHeight="1">
      <c r="W25" s="406"/>
      <c r="X25" s="546" t="s">
        <v>396</v>
      </c>
      <c r="Y25" s="544"/>
      <c r="Z25" s="545"/>
    </row>
    <row r="26" spans="1:26" ht="51">
      <c r="A26" s="277" t="s">
        <v>401</v>
      </c>
      <c r="W26" s="405" t="s">
        <v>398</v>
      </c>
      <c r="X26" s="279" t="s">
        <v>397</v>
      </c>
      <c r="Y26" s="166" t="s">
        <v>402</v>
      </c>
      <c r="Z26" s="167" t="s">
        <v>403</v>
      </c>
    </row>
    <row r="27" spans="1:26">
      <c r="A27" s="277" t="s">
        <v>389</v>
      </c>
      <c r="W27" s="280">
        <v>2021</v>
      </c>
      <c r="X27" s="244">
        <v>101.72</v>
      </c>
      <c r="Y27" s="244">
        <v>9.74</v>
      </c>
      <c r="Z27" s="244">
        <v>1.6</v>
      </c>
    </row>
    <row r="28" spans="1:26">
      <c r="A28" s="277" t="s">
        <v>390</v>
      </c>
      <c r="W28" s="280">
        <v>2020</v>
      </c>
      <c r="X28" s="244">
        <v>92.69</v>
      </c>
      <c r="Y28" s="244">
        <v>-17.29</v>
      </c>
      <c r="Z28" s="244">
        <v>-0.38</v>
      </c>
    </row>
    <row r="29" spans="1:26">
      <c r="A29" s="277" t="s">
        <v>391</v>
      </c>
      <c r="W29" s="280">
        <v>2019</v>
      </c>
      <c r="X29" s="244">
        <v>112.07</v>
      </c>
      <c r="Y29" s="244">
        <v>2.29</v>
      </c>
      <c r="Z29" s="244">
        <v>0.3</v>
      </c>
    </row>
    <row r="30" spans="1:26">
      <c r="A30" s="277" t="s">
        <v>392</v>
      </c>
      <c r="C30" s="10"/>
      <c r="D30" s="10"/>
      <c r="E30" s="10"/>
      <c r="F30" s="10"/>
      <c r="G30" s="10"/>
      <c r="H30" s="10"/>
      <c r="W30" s="280">
        <v>2018</v>
      </c>
      <c r="X30" s="244">
        <v>109.56</v>
      </c>
      <c r="Y30" s="244">
        <v>1.35</v>
      </c>
      <c r="Z30" s="244">
        <v>0.21</v>
      </c>
    </row>
    <row r="31" spans="1:26">
      <c r="A31" s="277" t="s">
        <v>393</v>
      </c>
      <c r="W31" s="280">
        <v>2017</v>
      </c>
      <c r="X31" s="244">
        <v>108.1</v>
      </c>
      <c r="Y31" s="244">
        <v>4.03</v>
      </c>
      <c r="Z31" s="244">
        <v>0.79</v>
      </c>
    </row>
    <row r="32" spans="1:26">
      <c r="A32" s="253" t="s">
        <v>480</v>
      </c>
      <c r="W32" s="280">
        <v>2016</v>
      </c>
      <c r="X32" s="244">
        <v>103.91</v>
      </c>
      <c r="Y32" s="244">
        <v>2.84</v>
      </c>
      <c r="Z32" s="244">
        <v>0.85</v>
      </c>
    </row>
    <row r="33" spans="1:26">
      <c r="B33" s="10"/>
      <c r="W33" s="280">
        <v>2015</v>
      </c>
      <c r="X33" s="244">
        <v>101.04</v>
      </c>
      <c r="Y33" s="244">
        <v>3.14</v>
      </c>
      <c r="Z33" s="244">
        <v>0.52</v>
      </c>
    </row>
    <row r="34" spans="1:26">
      <c r="W34" s="280">
        <v>2014</v>
      </c>
      <c r="X34" s="244">
        <v>97.97</v>
      </c>
      <c r="Y34" s="244">
        <v>1.43</v>
      </c>
      <c r="Z34" s="244">
        <v>0.88</v>
      </c>
    </row>
    <row r="35" spans="1:26">
      <c r="W35" s="280">
        <v>2013</v>
      </c>
      <c r="X35" s="244">
        <v>96.59</v>
      </c>
      <c r="Y35" s="244">
        <v>0.01</v>
      </c>
      <c r="Z35" s="244">
        <v>0.12</v>
      </c>
    </row>
    <row r="36" spans="1:26">
      <c r="W36" s="280">
        <v>2012</v>
      </c>
      <c r="X36" s="244">
        <v>96.58</v>
      </c>
      <c r="Y36" s="244">
        <v>-2.85</v>
      </c>
      <c r="Z36" s="244">
        <v>-0.45</v>
      </c>
    </row>
    <row r="37" spans="1:26">
      <c r="W37" s="280">
        <v>2011</v>
      </c>
      <c r="X37" s="244">
        <v>99.41</v>
      </c>
      <c r="Y37" s="244">
        <v>-1.78</v>
      </c>
      <c r="Z37" s="244">
        <v>-0.64</v>
      </c>
    </row>
    <row r="38" spans="1:26">
      <c r="W38" s="280">
        <v>2010</v>
      </c>
      <c r="X38" s="244">
        <v>101.21</v>
      </c>
      <c r="Y38" s="244">
        <v>0.77</v>
      </c>
      <c r="Z38" s="244">
        <v>-0.2</v>
      </c>
    </row>
    <row r="39" spans="1:26" s="406" customFormat="1">
      <c r="W39" s="280">
        <v>2009</v>
      </c>
      <c r="X39" s="244">
        <v>100.44</v>
      </c>
      <c r="Y39" s="244">
        <v>-2.74</v>
      </c>
      <c r="Z39" s="244">
        <v>0.44</v>
      </c>
    </row>
    <row r="40" spans="1:26" s="406" customFormat="1">
      <c r="W40" s="280">
        <v>2008</v>
      </c>
      <c r="X40" s="244">
        <v>103.27</v>
      </c>
      <c r="Y40" s="244">
        <v>-3.13</v>
      </c>
      <c r="Z40" s="244">
        <v>-1.89</v>
      </c>
    </row>
    <row r="41" spans="1:26" s="406" customFormat="1"/>
    <row r="42" spans="1:26" s="406" customFormat="1"/>
    <row r="43" spans="1:26">
      <c r="W43" s="253" t="s">
        <v>480</v>
      </c>
    </row>
    <row r="44" spans="1:26">
      <c r="A44" s="10" t="s">
        <v>388</v>
      </c>
    </row>
    <row r="45" spans="1:26">
      <c r="A45" s="10" t="s">
        <v>47</v>
      </c>
    </row>
    <row r="46" spans="1:26">
      <c r="W46" s="10" t="s">
        <v>523</v>
      </c>
    </row>
    <row r="47" spans="1:26">
      <c r="W47" s="10" t="s">
        <v>47</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Q22" sqref="Q22"/>
    </sheetView>
  </sheetViews>
  <sheetFormatPr baseColWidth="10" defaultColWidth="12.42578125" defaultRowHeight="15"/>
  <cols>
    <col min="1" max="1" width="26.42578125" style="88" customWidth="1"/>
    <col min="2" max="2" width="19" style="88" customWidth="1"/>
    <col min="3" max="3" width="14.85546875" style="88" customWidth="1"/>
    <col min="4" max="4" width="14.42578125" style="88" customWidth="1"/>
    <col min="5" max="6" width="13.7109375" style="88" customWidth="1"/>
    <col min="7" max="7" width="13.140625" style="88" customWidth="1"/>
    <col min="8" max="8" width="15.28515625" style="88" customWidth="1"/>
    <col min="9" max="9" width="14" style="88" customWidth="1"/>
    <col min="10" max="10" width="17.5703125" style="88" customWidth="1"/>
    <col min="11" max="11" width="12.42578125" style="88"/>
    <col min="12" max="12" width="14.42578125" style="88" customWidth="1"/>
    <col min="13" max="15" width="12.42578125" style="88"/>
    <col min="16" max="16" width="12.7109375" style="88" bestFit="1" customWidth="1"/>
    <col min="17" max="16384" width="12.42578125" style="88"/>
  </cols>
  <sheetData>
    <row r="1" spans="1:13" ht="28.5" customHeight="1">
      <c r="A1" s="550" t="s">
        <v>746</v>
      </c>
      <c r="B1" s="550"/>
      <c r="C1" s="550"/>
      <c r="D1" s="550"/>
      <c r="E1" s="550"/>
      <c r="F1" s="550"/>
      <c r="G1" s="550"/>
      <c r="H1" s="550"/>
      <c r="I1" s="550"/>
      <c r="J1" s="550"/>
    </row>
    <row r="2" spans="1:13" ht="30.75" customHeight="1">
      <c r="A2" s="103" t="s">
        <v>220</v>
      </c>
      <c r="B2" s="554" t="s">
        <v>219</v>
      </c>
      <c r="C2" s="554"/>
      <c r="D2" s="554"/>
      <c r="E2" s="554" t="s">
        <v>218</v>
      </c>
      <c r="F2" s="554"/>
      <c r="G2" s="554" t="s">
        <v>217</v>
      </c>
      <c r="H2" s="554"/>
      <c r="I2" s="554" t="s">
        <v>216</v>
      </c>
      <c r="J2" s="551" t="s">
        <v>215</v>
      </c>
    </row>
    <row r="3" spans="1:13" ht="30" customHeight="1">
      <c r="A3" s="104" t="s">
        <v>214</v>
      </c>
      <c r="B3" s="105" t="s">
        <v>213</v>
      </c>
      <c r="C3" s="106" t="s">
        <v>212</v>
      </c>
      <c r="D3" s="105" t="s">
        <v>211</v>
      </c>
      <c r="E3" s="106" t="s">
        <v>210</v>
      </c>
      <c r="F3" s="105" t="s">
        <v>209</v>
      </c>
      <c r="G3" s="106" t="s">
        <v>208</v>
      </c>
      <c r="H3" s="105" t="s">
        <v>207</v>
      </c>
      <c r="I3" s="554"/>
      <c r="J3" s="551"/>
    </row>
    <row r="4" spans="1:13" ht="18" customHeight="1">
      <c r="A4" s="111" t="s">
        <v>206</v>
      </c>
      <c r="B4" s="112">
        <v>354206</v>
      </c>
      <c r="C4" s="113">
        <v>5944</v>
      </c>
      <c r="D4" s="113">
        <v>5594</v>
      </c>
      <c r="E4" s="114">
        <v>67013</v>
      </c>
      <c r="F4" s="114">
        <v>816</v>
      </c>
      <c r="G4" s="114">
        <v>3490</v>
      </c>
      <c r="H4" s="114">
        <v>333</v>
      </c>
      <c r="I4" s="113">
        <v>0</v>
      </c>
      <c r="J4" s="115">
        <v>437396</v>
      </c>
    </row>
    <row r="5" spans="1:13" ht="18" customHeight="1">
      <c r="A5" s="116" t="s">
        <v>205</v>
      </c>
      <c r="B5" s="117">
        <v>314087</v>
      </c>
      <c r="C5" s="118">
        <v>7316</v>
      </c>
      <c r="D5" s="118">
        <v>4300</v>
      </c>
      <c r="E5" s="118">
        <v>65233</v>
      </c>
      <c r="F5" s="118">
        <v>1787</v>
      </c>
      <c r="G5" s="118">
        <v>2327</v>
      </c>
      <c r="H5" s="118">
        <v>318</v>
      </c>
      <c r="I5" s="119">
        <v>0</v>
      </c>
      <c r="J5" s="120">
        <v>395368</v>
      </c>
    </row>
    <row r="6" spans="1:13" ht="18" customHeight="1">
      <c r="A6" s="121" t="s">
        <v>204</v>
      </c>
      <c r="B6" s="122">
        <v>668293</v>
      </c>
      <c r="C6" s="123">
        <v>13260</v>
      </c>
      <c r="D6" s="123">
        <v>9894</v>
      </c>
      <c r="E6" s="123">
        <v>132246</v>
      </c>
      <c r="F6" s="123">
        <v>2603</v>
      </c>
      <c r="G6" s="123">
        <v>5817</v>
      </c>
      <c r="H6" s="123">
        <v>651</v>
      </c>
      <c r="I6" s="124">
        <v>0</v>
      </c>
      <c r="J6" s="125">
        <v>832764</v>
      </c>
    </row>
    <row r="7" spans="1:13" ht="18" customHeight="1">
      <c r="A7" s="126" t="s">
        <v>229</v>
      </c>
      <c r="B7" s="122">
        <v>15295392</v>
      </c>
      <c r="C7" s="123">
        <v>715793</v>
      </c>
      <c r="D7" s="123">
        <v>376015</v>
      </c>
      <c r="E7" s="123">
        <v>3140641</v>
      </c>
      <c r="F7" s="123">
        <v>174904</v>
      </c>
      <c r="G7" s="123">
        <v>46995</v>
      </c>
      <c r="H7" s="123">
        <v>13269</v>
      </c>
      <c r="I7" s="124">
        <v>995</v>
      </c>
      <c r="J7" s="125">
        <v>19764004</v>
      </c>
    </row>
    <row r="8" spans="1:13" ht="15" customHeight="1">
      <c r="A8" s="107" t="s">
        <v>203</v>
      </c>
      <c r="B8" s="108"/>
      <c r="C8" s="108"/>
      <c r="D8" s="108"/>
      <c r="E8" s="108"/>
      <c r="F8" s="108"/>
      <c r="G8" s="108"/>
      <c r="H8" s="108"/>
      <c r="I8" s="108"/>
      <c r="J8" s="108"/>
    </row>
    <row r="9" spans="1:13" ht="15.75">
      <c r="A9" s="109" t="s">
        <v>202</v>
      </c>
      <c r="B9" s="110"/>
      <c r="C9" s="110"/>
      <c r="D9" s="110"/>
      <c r="E9" s="110"/>
      <c r="F9" s="110"/>
      <c r="G9" s="110"/>
      <c r="H9" s="110"/>
      <c r="I9" s="110"/>
      <c r="J9" s="110"/>
    </row>
    <row r="10" spans="1:13" ht="15.75">
      <c r="A10" s="109" t="s">
        <v>201</v>
      </c>
      <c r="B10" s="110"/>
      <c r="C10" s="110"/>
      <c r="D10" s="110"/>
      <c r="E10" s="110"/>
      <c r="F10" s="110"/>
      <c r="G10" s="110"/>
      <c r="H10" s="110"/>
      <c r="I10" s="110"/>
      <c r="J10" s="110"/>
    </row>
    <row r="11" spans="1:13" ht="15.75">
      <c r="A11" s="109" t="s">
        <v>200</v>
      </c>
      <c r="B11" s="110"/>
      <c r="C11" s="110"/>
      <c r="D11" s="110"/>
      <c r="E11" s="110"/>
      <c r="F11" s="110"/>
      <c r="G11" s="110"/>
      <c r="H11" s="110"/>
      <c r="I11" s="110"/>
      <c r="J11" s="110"/>
    </row>
    <row r="12" spans="1:13" ht="15.75">
      <c r="A12" s="109"/>
      <c r="B12" s="110"/>
      <c r="C12" s="110"/>
      <c r="D12" s="110"/>
      <c r="E12" s="110"/>
      <c r="F12" s="110"/>
      <c r="G12" s="110"/>
      <c r="H12" s="110"/>
      <c r="I12" s="110"/>
      <c r="J12" s="110"/>
    </row>
    <row r="13" spans="1:13" ht="18.75">
      <c r="A13" s="550" t="s">
        <v>747</v>
      </c>
      <c r="B13" s="550"/>
      <c r="C13" s="550"/>
      <c r="D13" s="550"/>
      <c r="E13" s="550"/>
      <c r="F13" s="550"/>
      <c r="G13" s="550"/>
      <c r="H13" s="550"/>
      <c r="I13" s="550"/>
      <c r="J13" s="550"/>
      <c r="K13" s="550"/>
      <c r="L13" s="550"/>
      <c r="M13" s="550"/>
    </row>
    <row r="14" spans="1:13" ht="30.75" customHeight="1">
      <c r="A14" s="103" t="s">
        <v>465</v>
      </c>
      <c r="B14" s="551" t="s">
        <v>466</v>
      </c>
      <c r="C14" s="552"/>
      <c r="D14" s="552"/>
      <c r="E14" s="553"/>
      <c r="F14" s="551" t="s">
        <v>467</v>
      </c>
      <c r="G14" s="552"/>
      <c r="H14" s="552"/>
      <c r="I14" s="553"/>
      <c r="J14" s="551" t="s">
        <v>468</v>
      </c>
      <c r="K14" s="552"/>
      <c r="L14" s="552"/>
      <c r="M14" s="552"/>
    </row>
    <row r="15" spans="1:13" ht="42.75" customHeight="1">
      <c r="A15" s="104" t="s">
        <v>214</v>
      </c>
      <c r="B15" s="105" t="s">
        <v>469</v>
      </c>
      <c r="C15" s="106" t="s">
        <v>156</v>
      </c>
      <c r="D15" s="105" t="s">
        <v>470</v>
      </c>
      <c r="E15" s="106" t="s">
        <v>157</v>
      </c>
      <c r="F15" s="105" t="s">
        <v>469</v>
      </c>
      <c r="G15" s="106" t="s">
        <v>156</v>
      </c>
      <c r="H15" s="105" t="s">
        <v>470</v>
      </c>
      <c r="I15" s="106" t="s">
        <v>157</v>
      </c>
      <c r="J15" s="105" t="s">
        <v>469</v>
      </c>
      <c r="K15" s="106" t="s">
        <v>156</v>
      </c>
      <c r="L15" s="105" t="s">
        <v>470</v>
      </c>
      <c r="M15" s="250" t="s">
        <v>157</v>
      </c>
    </row>
    <row r="16" spans="1:13" ht="15.75">
      <c r="A16" s="111" t="s">
        <v>206</v>
      </c>
      <c r="B16" s="112">
        <v>179695</v>
      </c>
      <c r="C16" s="112">
        <v>174511</v>
      </c>
      <c r="D16" s="112">
        <v>0</v>
      </c>
      <c r="E16" s="112">
        <v>354206</v>
      </c>
      <c r="F16" s="112">
        <v>3725</v>
      </c>
      <c r="G16" s="112">
        <v>2219</v>
      </c>
      <c r="H16" s="112">
        <v>0</v>
      </c>
      <c r="I16" s="112">
        <v>5944</v>
      </c>
      <c r="J16" s="112">
        <v>409</v>
      </c>
      <c r="K16" s="112">
        <v>5185</v>
      </c>
      <c r="L16" s="112">
        <v>0</v>
      </c>
      <c r="M16" s="115">
        <v>5594</v>
      </c>
    </row>
    <row r="17" spans="1:16" ht="15.75">
      <c r="A17" s="116" t="s">
        <v>205</v>
      </c>
      <c r="B17" s="117">
        <v>156531</v>
      </c>
      <c r="C17" s="117">
        <v>157555</v>
      </c>
      <c r="D17" s="117">
        <v>1</v>
      </c>
      <c r="E17" s="117">
        <v>314087</v>
      </c>
      <c r="F17" s="117">
        <v>5387</v>
      </c>
      <c r="G17" s="117">
        <v>1929</v>
      </c>
      <c r="H17" s="117">
        <v>0</v>
      </c>
      <c r="I17" s="117">
        <v>7316</v>
      </c>
      <c r="J17" s="117">
        <v>263</v>
      </c>
      <c r="K17" s="117">
        <v>4037</v>
      </c>
      <c r="L17" s="117">
        <v>0</v>
      </c>
      <c r="M17" s="120">
        <v>4300</v>
      </c>
    </row>
    <row r="18" spans="1:16" ht="15.75">
      <c r="A18" s="121" t="s">
        <v>204</v>
      </c>
      <c r="B18" s="122">
        <v>336226</v>
      </c>
      <c r="C18" s="122">
        <v>332066</v>
      </c>
      <c r="D18" s="122">
        <v>1</v>
      </c>
      <c r="E18" s="122">
        <v>668293</v>
      </c>
      <c r="F18" s="122">
        <v>9112</v>
      </c>
      <c r="G18" s="122">
        <v>4148</v>
      </c>
      <c r="H18" s="122">
        <v>0</v>
      </c>
      <c r="I18" s="122">
        <v>13260</v>
      </c>
      <c r="J18" s="122">
        <v>672</v>
      </c>
      <c r="K18" s="122">
        <v>9222</v>
      </c>
      <c r="L18" s="122">
        <v>0</v>
      </c>
      <c r="M18" s="125">
        <v>9894</v>
      </c>
    </row>
    <row r="19" spans="1:16" ht="15.75">
      <c r="A19" s="126" t="s">
        <v>229</v>
      </c>
      <c r="B19" s="122">
        <v>7889584</v>
      </c>
      <c r="C19" s="122">
        <v>7405794</v>
      </c>
      <c r="D19" s="122">
        <v>14</v>
      </c>
      <c r="E19" s="122">
        <v>15295392</v>
      </c>
      <c r="F19" s="122">
        <v>411708</v>
      </c>
      <c r="G19" s="122">
        <v>304084</v>
      </c>
      <c r="H19" s="122">
        <v>1</v>
      </c>
      <c r="I19" s="122">
        <v>715793</v>
      </c>
      <c r="J19" s="122">
        <v>16655</v>
      </c>
      <c r="K19" s="122">
        <v>359341</v>
      </c>
      <c r="L19" s="122">
        <v>19</v>
      </c>
      <c r="M19" s="125">
        <v>376015</v>
      </c>
    </row>
    <row r="20" spans="1:16" ht="31.5" customHeight="1">
      <c r="A20" s="103" t="s">
        <v>465</v>
      </c>
      <c r="B20" s="551" t="s">
        <v>471</v>
      </c>
      <c r="C20" s="552"/>
      <c r="D20" s="552"/>
      <c r="E20" s="553"/>
      <c r="F20" s="551" t="s">
        <v>472</v>
      </c>
      <c r="G20" s="552"/>
      <c r="H20" s="552"/>
      <c r="I20" s="553"/>
      <c r="J20" s="555" t="s">
        <v>473</v>
      </c>
      <c r="K20" s="556"/>
      <c r="L20" s="556"/>
      <c r="M20" s="556"/>
      <c r="P20" s="191"/>
    </row>
    <row r="21" spans="1:16" ht="42.75" customHeight="1">
      <c r="A21" s="104" t="s">
        <v>214</v>
      </c>
      <c r="B21" s="105" t="s">
        <v>469</v>
      </c>
      <c r="C21" s="106" t="s">
        <v>156</v>
      </c>
      <c r="D21" s="105" t="s">
        <v>470</v>
      </c>
      <c r="E21" s="106" t="s">
        <v>157</v>
      </c>
      <c r="F21" s="105" t="s">
        <v>469</v>
      </c>
      <c r="G21" s="106" t="s">
        <v>156</v>
      </c>
      <c r="H21" s="105" t="s">
        <v>470</v>
      </c>
      <c r="I21" s="106" t="s">
        <v>157</v>
      </c>
      <c r="J21" s="105" t="s">
        <v>469</v>
      </c>
      <c r="K21" s="106" t="s">
        <v>156</v>
      </c>
      <c r="L21" s="105" t="s">
        <v>470</v>
      </c>
      <c r="M21" s="250" t="s">
        <v>157</v>
      </c>
    </row>
    <row r="22" spans="1:16" ht="15.75">
      <c r="A22" s="111" t="s">
        <v>206</v>
      </c>
      <c r="B22" s="112">
        <v>42917</v>
      </c>
      <c r="C22" s="112">
        <v>24096</v>
      </c>
      <c r="D22" s="112">
        <v>0</v>
      </c>
      <c r="E22" s="112">
        <v>67013</v>
      </c>
      <c r="F22" s="112">
        <v>586</v>
      </c>
      <c r="G22" s="112">
        <v>230</v>
      </c>
      <c r="H22" s="112">
        <v>0</v>
      </c>
      <c r="I22" s="112">
        <v>816</v>
      </c>
      <c r="J22" s="112">
        <v>0</v>
      </c>
      <c r="K22" s="112">
        <v>0</v>
      </c>
      <c r="L22" s="112">
        <v>0</v>
      </c>
      <c r="M22" s="115">
        <v>0</v>
      </c>
    </row>
    <row r="23" spans="1:16" ht="15.75">
      <c r="A23" s="116" t="s">
        <v>205</v>
      </c>
      <c r="B23" s="117">
        <v>40120</v>
      </c>
      <c r="C23" s="117">
        <v>25112</v>
      </c>
      <c r="D23" s="117">
        <v>1</v>
      </c>
      <c r="E23" s="117">
        <v>65233</v>
      </c>
      <c r="F23" s="117">
        <v>1361</v>
      </c>
      <c r="G23" s="117">
        <v>426</v>
      </c>
      <c r="H23" s="117">
        <v>0</v>
      </c>
      <c r="I23" s="117">
        <v>1787</v>
      </c>
      <c r="J23" s="117">
        <v>0</v>
      </c>
      <c r="K23" s="117">
        <v>0</v>
      </c>
      <c r="L23" s="117">
        <v>0</v>
      </c>
      <c r="M23" s="120">
        <v>0</v>
      </c>
    </row>
    <row r="24" spans="1:16" ht="15.75">
      <c r="A24" s="121" t="s">
        <v>204</v>
      </c>
      <c r="B24" s="122">
        <v>83037</v>
      </c>
      <c r="C24" s="122">
        <v>49208</v>
      </c>
      <c r="D24" s="122">
        <v>1</v>
      </c>
      <c r="E24" s="122">
        <v>132246</v>
      </c>
      <c r="F24" s="122">
        <v>1947</v>
      </c>
      <c r="G24" s="122">
        <v>656</v>
      </c>
      <c r="H24" s="122">
        <v>0</v>
      </c>
      <c r="I24" s="122">
        <v>2603</v>
      </c>
      <c r="J24" s="122">
        <v>0</v>
      </c>
      <c r="K24" s="122">
        <v>0</v>
      </c>
      <c r="L24" s="122">
        <v>0</v>
      </c>
      <c r="M24" s="125">
        <v>0</v>
      </c>
    </row>
    <row r="25" spans="1:16" ht="15.75">
      <c r="A25" s="126" t="s">
        <v>229</v>
      </c>
      <c r="B25" s="122">
        <v>1992569</v>
      </c>
      <c r="C25" s="122">
        <v>1148069</v>
      </c>
      <c r="D25" s="122">
        <v>3</v>
      </c>
      <c r="E25" s="122">
        <v>3140641</v>
      </c>
      <c r="F25" s="122">
        <v>120143</v>
      </c>
      <c r="G25" s="122">
        <v>54761</v>
      </c>
      <c r="H25" s="122">
        <v>0</v>
      </c>
      <c r="I25" s="122">
        <v>174904</v>
      </c>
      <c r="J25" s="122">
        <v>922</v>
      </c>
      <c r="K25" s="122">
        <v>73</v>
      </c>
      <c r="L25" s="122">
        <v>0</v>
      </c>
      <c r="M25" s="125">
        <v>995</v>
      </c>
    </row>
    <row r="26" spans="1:16" ht="30.75" customHeight="1">
      <c r="A26" s="103" t="s">
        <v>465</v>
      </c>
      <c r="B26" s="551" t="s">
        <v>474</v>
      </c>
      <c r="C26" s="552"/>
      <c r="D26" s="552"/>
      <c r="E26" s="553"/>
      <c r="F26" s="551" t="s">
        <v>475</v>
      </c>
      <c r="G26" s="552"/>
      <c r="H26" s="552"/>
      <c r="I26" s="553"/>
      <c r="J26" s="555" t="s">
        <v>215</v>
      </c>
      <c r="K26" s="556"/>
      <c r="L26" s="556"/>
      <c r="M26" s="556"/>
    </row>
    <row r="27" spans="1:16" ht="42.75" customHeight="1">
      <c r="A27" s="104" t="s">
        <v>214</v>
      </c>
      <c r="B27" s="105" t="s">
        <v>469</v>
      </c>
      <c r="C27" s="106" t="s">
        <v>156</v>
      </c>
      <c r="D27" s="105" t="s">
        <v>470</v>
      </c>
      <c r="E27" s="106" t="s">
        <v>157</v>
      </c>
      <c r="F27" s="105" t="s">
        <v>469</v>
      </c>
      <c r="G27" s="106" t="s">
        <v>156</v>
      </c>
      <c r="H27" s="105" t="s">
        <v>470</v>
      </c>
      <c r="I27" s="106" t="s">
        <v>157</v>
      </c>
      <c r="J27" s="105" t="s">
        <v>469</v>
      </c>
      <c r="K27" s="106" t="s">
        <v>156</v>
      </c>
      <c r="L27" s="105" t="s">
        <v>470</v>
      </c>
      <c r="M27" s="250" t="s">
        <v>157</v>
      </c>
    </row>
    <row r="28" spans="1:16" ht="15.75">
      <c r="A28" s="111" t="s">
        <v>206</v>
      </c>
      <c r="B28" s="112">
        <v>2870</v>
      </c>
      <c r="C28" s="112">
        <v>620</v>
      </c>
      <c r="D28" s="112">
        <v>0</v>
      </c>
      <c r="E28" s="112">
        <v>3490</v>
      </c>
      <c r="F28" s="112">
        <v>320</v>
      </c>
      <c r="G28" s="112">
        <v>13</v>
      </c>
      <c r="H28" s="112">
        <v>0</v>
      </c>
      <c r="I28" s="112">
        <v>333</v>
      </c>
      <c r="J28" s="112">
        <v>230522</v>
      </c>
      <c r="K28" s="112">
        <v>206874</v>
      </c>
      <c r="L28" s="112">
        <v>0</v>
      </c>
      <c r="M28" s="115">
        <v>437396</v>
      </c>
    </row>
    <row r="29" spans="1:16" ht="15.75">
      <c r="A29" s="116" t="s">
        <v>205</v>
      </c>
      <c r="B29" s="117">
        <v>1919</v>
      </c>
      <c r="C29" s="117">
        <v>408</v>
      </c>
      <c r="D29" s="117">
        <v>0</v>
      </c>
      <c r="E29" s="117">
        <v>2327</v>
      </c>
      <c r="F29" s="117">
        <v>306</v>
      </c>
      <c r="G29" s="117">
        <v>12</v>
      </c>
      <c r="H29" s="117">
        <v>0</v>
      </c>
      <c r="I29" s="117">
        <v>318</v>
      </c>
      <c r="J29" s="117">
        <v>205887</v>
      </c>
      <c r="K29" s="117">
        <v>189479</v>
      </c>
      <c r="L29" s="117">
        <v>2</v>
      </c>
      <c r="M29" s="120">
        <v>395368</v>
      </c>
    </row>
    <row r="30" spans="1:16" ht="15.75">
      <c r="A30" s="121" t="s">
        <v>204</v>
      </c>
      <c r="B30" s="122">
        <v>4789</v>
      </c>
      <c r="C30" s="122">
        <v>1028</v>
      </c>
      <c r="D30" s="122">
        <v>0</v>
      </c>
      <c r="E30" s="122">
        <v>5817</v>
      </c>
      <c r="F30" s="122">
        <v>626</v>
      </c>
      <c r="G30" s="122">
        <v>25</v>
      </c>
      <c r="H30" s="122">
        <v>0</v>
      </c>
      <c r="I30" s="122">
        <v>651</v>
      </c>
      <c r="J30" s="122">
        <v>436409</v>
      </c>
      <c r="K30" s="122">
        <v>396353</v>
      </c>
      <c r="L30" s="122">
        <v>2</v>
      </c>
      <c r="M30" s="125">
        <v>832764</v>
      </c>
    </row>
    <row r="31" spans="1:16" ht="15.75">
      <c r="A31" s="126" t="s">
        <v>229</v>
      </c>
      <c r="B31" s="122">
        <v>41340</v>
      </c>
      <c r="C31" s="122">
        <v>5655</v>
      </c>
      <c r="D31" s="122">
        <v>0</v>
      </c>
      <c r="E31" s="122">
        <v>46995</v>
      </c>
      <c r="F31" s="122">
        <v>9331</v>
      </c>
      <c r="G31" s="122">
        <v>3938</v>
      </c>
      <c r="H31" s="122">
        <v>0</v>
      </c>
      <c r="I31" s="122">
        <v>13269</v>
      </c>
      <c r="J31" s="122">
        <v>10482252</v>
      </c>
      <c r="K31" s="122">
        <v>9281715</v>
      </c>
      <c r="L31" s="122">
        <v>37</v>
      </c>
      <c r="M31" s="125">
        <v>19764004</v>
      </c>
    </row>
    <row r="32" spans="1:16">
      <c r="A32" s="192"/>
      <c r="B32" s="193"/>
      <c r="C32" s="193"/>
      <c r="D32" s="193"/>
      <c r="E32" s="193"/>
      <c r="F32" s="193"/>
      <c r="G32" s="193"/>
      <c r="H32" s="193"/>
      <c r="I32" s="193"/>
      <c r="J32" s="193"/>
      <c r="K32" s="193"/>
      <c r="L32" s="193"/>
      <c r="M32" s="193"/>
    </row>
    <row r="33" spans="1:13">
      <c r="A33" s="253" t="s">
        <v>480</v>
      </c>
      <c r="B33" s="193"/>
      <c r="C33" s="193"/>
      <c r="D33" s="193"/>
      <c r="E33" s="193"/>
      <c r="F33" s="193"/>
      <c r="G33" s="193"/>
      <c r="H33" s="193"/>
      <c r="I33" s="193"/>
      <c r="J33" s="193"/>
      <c r="K33" s="193"/>
      <c r="L33" s="193"/>
      <c r="M33" s="193"/>
    </row>
    <row r="34" spans="1:13">
      <c r="A34" s="192"/>
      <c r="B34" s="193"/>
      <c r="C34" s="193"/>
      <c r="D34" s="193"/>
      <c r="E34" s="193"/>
      <c r="F34" s="193"/>
      <c r="G34" s="193"/>
      <c r="H34" s="193"/>
      <c r="I34" s="193"/>
      <c r="J34" s="193"/>
      <c r="K34" s="193"/>
      <c r="L34" s="193"/>
      <c r="M34" s="193"/>
    </row>
    <row r="35" spans="1:13">
      <c r="A35" s="192"/>
      <c r="B35" s="193"/>
      <c r="C35" s="193"/>
      <c r="D35" s="193"/>
      <c r="E35" s="193"/>
      <c r="F35" s="193"/>
      <c r="G35" s="193"/>
      <c r="H35" s="193"/>
      <c r="I35" s="193"/>
      <c r="J35" s="193"/>
      <c r="K35" s="193"/>
      <c r="L35" s="193"/>
      <c r="M35" s="193"/>
    </row>
    <row r="36" spans="1:13" ht="15.75">
      <c r="A36" s="10" t="s">
        <v>230</v>
      </c>
      <c r="B36" s="110"/>
      <c r="C36" s="110"/>
      <c r="D36" s="110"/>
      <c r="E36" s="110"/>
      <c r="F36" s="110"/>
      <c r="G36" s="110"/>
      <c r="H36" s="110"/>
      <c r="I36" s="110"/>
      <c r="J36" s="110"/>
    </row>
    <row r="37" spans="1:13" ht="15.75">
      <c r="A37" s="10" t="s">
        <v>47</v>
      </c>
      <c r="B37" s="110"/>
      <c r="C37" s="110"/>
      <c r="D37" s="110"/>
      <c r="E37" s="110"/>
      <c r="F37" s="110"/>
      <c r="G37" s="110"/>
      <c r="H37" s="110"/>
      <c r="I37" s="110"/>
      <c r="J37" s="110"/>
    </row>
    <row r="38" spans="1:13">
      <c r="A38" s="90"/>
      <c r="B38" s="90"/>
      <c r="C38" s="90"/>
      <c r="D38" s="90"/>
      <c r="E38" s="90"/>
      <c r="F38" s="90"/>
      <c r="G38" s="90"/>
      <c r="H38" s="90"/>
      <c r="I38" s="90"/>
      <c r="J38" s="90"/>
    </row>
    <row r="39" spans="1:13">
      <c r="A39" s="90"/>
      <c r="B39" s="90"/>
      <c r="C39" s="90"/>
      <c r="D39" s="90"/>
      <c r="E39" s="90"/>
      <c r="F39" s="90"/>
      <c r="G39" s="90"/>
      <c r="H39" s="90"/>
      <c r="I39" s="90"/>
      <c r="J39" s="90"/>
      <c r="M39" s="191"/>
    </row>
    <row r="40" spans="1:13">
      <c r="A40" s="90"/>
      <c r="B40" s="90"/>
      <c r="C40" s="90"/>
      <c r="D40" s="90"/>
      <c r="E40" s="90"/>
      <c r="F40" s="90"/>
      <c r="G40" s="90"/>
      <c r="H40" s="90"/>
      <c r="I40" s="90"/>
      <c r="J40" s="90"/>
    </row>
    <row r="41" spans="1:13">
      <c r="A41" s="90"/>
      <c r="B41" s="90"/>
      <c r="C41" s="90"/>
      <c r="D41" s="90"/>
      <c r="E41" s="90"/>
      <c r="F41" s="90"/>
      <c r="G41" s="90"/>
      <c r="H41" s="90"/>
      <c r="I41" s="90"/>
      <c r="J41" s="90"/>
    </row>
    <row r="42" spans="1:13">
      <c r="A42" s="90"/>
      <c r="B42" s="90"/>
      <c r="C42" s="90"/>
      <c r="D42" s="90"/>
      <c r="E42" s="90"/>
      <c r="F42" s="90"/>
      <c r="G42" s="90"/>
      <c r="H42" s="90"/>
      <c r="I42" s="90"/>
      <c r="J42" s="90"/>
    </row>
    <row r="43" spans="1:13">
      <c r="A43" s="90"/>
      <c r="B43" s="90"/>
      <c r="C43" s="90"/>
      <c r="D43" s="90"/>
      <c r="E43" s="90"/>
      <c r="F43" s="90"/>
      <c r="G43" s="90"/>
      <c r="H43" s="90"/>
      <c r="I43" s="90"/>
      <c r="J43" s="90"/>
    </row>
    <row r="44" spans="1:13">
      <c r="A44" s="90"/>
      <c r="B44" s="90"/>
      <c r="C44" s="90"/>
      <c r="D44" s="90"/>
      <c r="E44" s="90"/>
      <c r="F44" s="90"/>
      <c r="G44" s="90"/>
      <c r="H44" s="90"/>
      <c r="I44" s="90"/>
      <c r="J44" s="90"/>
    </row>
    <row r="45" spans="1:13">
      <c r="A45" s="90"/>
      <c r="B45" s="90"/>
      <c r="C45" s="90"/>
      <c r="D45" s="90"/>
      <c r="E45" s="90"/>
      <c r="F45" s="90"/>
      <c r="G45" s="90"/>
      <c r="H45" s="90"/>
      <c r="I45" s="90"/>
      <c r="J45" s="90"/>
    </row>
    <row r="46" spans="1:13">
      <c r="A46" s="90"/>
      <c r="B46" s="90"/>
      <c r="C46" s="90"/>
      <c r="D46" s="90"/>
      <c r="E46" s="90"/>
      <c r="F46" s="90"/>
      <c r="G46" s="90"/>
      <c r="H46" s="90"/>
      <c r="I46" s="90"/>
      <c r="J46" s="90"/>
    </row>
    <row r="47" spans="1:13">
      <c r="A47" s="90"/>
      <c r="B47" s="90"/>
      <c r="C47" s="90"/>
      <c r="D47" s="90"/>
      <c r="E47" s="90"/>
      <c r="F47" s="90"/>
      <c r="G47" s="90"/>
      <c r="H47" s="90"/>
      <c r="I47" s="90"/>
      <c r="J47" s="90"/>
    </row>
    <row r="48" spans="1:13">
      <c r="A48" s="90"/>
      <c r="B48" s="90"/>
      <c r="C48" s="90"/>
      <c r="D48" s="90"/>
      <c r="E48" s="90"/>
      <c r="F48" s="90"/>
      <c r="G48" s="90"/>
      <c r="H48" s="90"/>
      <c r="I48" s="90"/>
      <c r="J48" s="90"/>
    </row>
    <row r="49" spans="6:8">
      <c r="H49" s="89"/>
    </row>
    <row r="50" spans="6:8">
      <c r="H50" s="89"/>
    </row>
    <row r="51" spans="6:8">
      <c r="H51" s="89"/>
    </row>
    <row r="52" spans="6:8">
      <c r="H52" s="89"/>
    </row>
    <row r="53" spans="6:8">
      <c r="H53" s="89"/>
    </row>
    <row r="54" spans="6:8">
      <c r="F54" s="89"/>
      <c r="G54" s="89"/>
      <c r="H54" s="89"/>
    </row>
    <row r="55" spans="6:8">
      <c r="F55" s="89"/>
      <c r="G55" s="89"/>
    </row>
    <row r="56" spans="6:8">
      <c r="F56" s="89"/>
      <c r="G56" s="89"/>
    </row>
    <row r="57" spans="6:8">
      <c r="F57" s="89"/>
      <c r="G57" s="89"/>
    </row>
    <row r="58" spans="6:8">
      <c r="F58" s="89"/>
      <c r="G58" s="89"/>
      <c r="H58" s="89"/>
    </row>
    <row r="59" spans="6:8">
      <c r="F59" s="89"/>
      <c r="G59" s="89"/>
    </row>
    <row r="60" spans="6:8">
      <c r="F60" s="89"/>
      <c r="G60" s="89"/>
      <c r="H60" s="89"/>
    </row>
    <row r="61" spans="6:8">
      <c r="F61" s="89"/>
      <c r="G61" s="89"/>
      <c r="H61" s="89"/>
    </row>
    <row r="62" spans="6:8">
      <c r="F62" s="89"/>
      <c r="G62" s="89"/>
      <c r="H62" s="89"/>
    </row>
    <row r="63" spans="6:8">
      <c r="F63" s="89"/>
      <c r="G63" s="89"/>
    </row>
    <row r="64" spans="6:8">
      <c r="H64" s="89"/>
    </row>
    <row r="65" spans="6:8">
      <c r="H65" s="89"/>
    </row>
    <row r="66" spans="6:8">
      <c r="H66" s="89"/>
    </row>
    <row r="67" spans="6:8">
      <c r="F67" s="89"/>
      <c r="G67" s="89"/>
      <c r="H67" s="89"/>
    </row>
    <row r="68" spans="6:8">
      <c r="F68" s="89"/>
      <c r="G68" s="89"/>
      <c r="H68" s="89"/>
    </row>
    <row r="69" spans="6:8">
      <c r="F69" s="89"/>
      <c r="G69" s="89"/>
      <c r="H69" s="89"/>
    </row>
    <row r="70" spans="6:8">
      <c r="F70" s="89"/>
      <c r="G70" s="89"/>
      <c r="H70" s="89"/>
    </row>
    <row r="71" spans="6:8">
      <c r="H71" s="89"/>
    </row>
    <row r="72" spans="6:8">
      <c r="G72" s="89"/>
    </row>
    <row r="73" spans="6:8">
      <c r="F73" s="89"/>
      <c r="G73" s="89"/>
      <c r="H73" s="89"/>
    </row>
    <row r="74" spans="6:8">
      <c r="F74" s="89"/>
      <c r="G74" s="89"/>
      <c r="H74" s="89"/>
    </row>
    <row r="75" spans="6:8">
      <c r="F75" s="89"/>
      <c r="G75" s="89"/>
    </row>
    <row r="76" spans="6:8">
      <c r="F76" s="89"/>
      <c r="G76" s="89"/>
    </row>
    <row r="77" spans="6:8">
      <c r="F77" s="89"/>
      <c r="G77" s="89"/>
      <c r="H77" s="89"/>
    </row>
    <row r="78" spans="6:8">
      <c r="F78" s="89"/>
      <c r="G78" s="89"/>
      <c r="H78" s="89"/>
    </row>
    <row r="79" spans="6:8">
      <c r="F79" s="89"/>
      <c r="G79" s="89"/>
      <c r="H79" s="89"/>
    </row>
    <row r="80" spans="6:8">
      <c r="F80" s="89"/>
      <c r="G80" s="89"/>
      <c r="H80" s="89"/>
    </row>
    <row r="81" spans="5:8">
      <c r="F81" s="89"/>
      <c r="G81" s="89"/>
      <c r="H81" s="89"/>
    </row>
    <row r="82" spans="5:8">
      <c r="F82" s="89"/>
      <c r="G82" s="89"/>
    </row>
    <row r="83" spans="5:8">
      <c r="E83" s="89"/>
      <c r="H83" s="89"/>
    </row>
    <row r="84" spans="5:8">
      <c r="E84" s="89"/>
      <c r="G84" s="89"/>
      <c r="H84" s="89"/>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W39" sqref="W39"/>
    </sheetView>
  </sheetViews>
  <sheetFormatPr baseColWidth="10" defaultColWidth="9.140625" defaultRowHeight="12.75"/>
  <cols>
    <col min="1" max="1" width="39" style="397" customWidth="1"/>
    <col min="2" max="4" width="27" style="397" customWidth="1"/>
    <col min="5" max="5" width="24.140625" style="397" customWidth="1"/>
    <col min="6" max="16384" width="9.140625" style="251"/>
  </cols>
  <sheetData>
    <row r="1" spans="1:4" ht="34.5" customHeight="1">
      <c r="A1" s="564" t="s">
        <v>546</v>
      </c>
      <c r="B1" s="564"/>
      <c r="C1" s="564"/>
      <c r="D1" s="564"/>
    </row>
    <row r="2" spans="1:4">
      <c r="A2" s="565" t="s">
        <v>228</v>
      </c>
      <c r="B2" s="565"/>
      <c r="C2" s="565"/>
    </row>
    <row r="3" spans="1:4" ht="30.75" customHeight="1" thickBot="1">
      <c r="A3" s="303" t="s">
        <v>545</v>
      </c>
      <c r="B3" s="563" t="s">
        <v>750</v>
      </c>
      <c r="C3" s="563"/>
      <c r="D3" s="563"/>
    </row>
    <row r="4" spans="1:4" ht="30" customHeight="1">
      <c r="A4" s="94" t="s">
        <v>42</v>
      </c>
      <c r="B4" s="220" t="s">
        <v>227</v>
      </c>
      <c r="C4" s="221" t="s">
        <v>226</v>
      </c>
      <c r="D4" s="221" t="s">
        <v>225</v>
      </c>
    </row>
    <row r="5" spans="1:4" ht="15" thickBot="1">
      <c r="A5" s="92" t="s">
        <v>1</v>
      </c>
      <c r="B5" s="265">
        <v>19881</v>
      </c>
      <c r="C5" s="266">
        <v>15175</v>
      </c>
      <c r="D5" s="266">
        <v>4706</v>
      </c>
    </row>
    <row r="6" spans="1:4" ht="15" thickBot="1">
      <c r="A6" s="93" t="s">
        <v>2</v>
      </c>
      <c r="B6" s="267">
        <v>2214</v>
      </c>
      <c r="C6" s="268">
        <v>1884</v>
      </c>
      <c r="D6" s="268">
        <v>330</v>
      </c>
    </row>
    <row r="7" spans="1:4" ht="15" thickBot="1">
      <c r="A7" s="93" t="s">
        <v>3</v>
      </c>
      <c r="B7" s="267">
        <v>3331</v>
      </c>
      <c r="C7" s="268">
        <v>2822</v>
      </c>
      <c r="D7" s="268">
        <v>509</v>
      </c>
    </row>
    <row r="8" spans="1:4" ht="15" thickBot="1">
      <c r="A8" s="93" t="s">
        <v>4</v>
      </c>
      <c r="B8" s="267">
        <v>32571</v>
      </c>
      <c r="C8" s="268">
        <v>26480</v>
      </c>
      <c r="D8" s="268">
        <v>6091</v>
      </c>
    </row>
    <row r="9" spans="1:4" ht="15" thickBot="1">
      <c r="A9" s="93" t="s">
        <v>5</v>
      </c>
      <c r="B9" s="267">
        <v>1703</v>
      </c>
      <c r="C9" s="268">
        <v>1388</v>
      </c>
      <c r="D9" s="268">
        <v>315</v>
      </c>
    </row>
    <row r="10" spans="1:4" ht="15" thickBot="1">
      <c r="A10" s="93" t="s">
        <v>6</v>
      </c>
      <c r="B10" s="267">
        <v>11097</v>
      </c>
      <c r="C10" s="268">
        <v>9295</v>
      </c>
      <c r="D10" s="268">
        <v>1802</v>
      </c>
    </row>
    <row r="11" spans="1:4" ht="15" thickBot="1">
      <c r="A11" s="93" t="s">
        <v>7</v>
      </c>
      <c r="B11" s="267">
        <v>1088</v>
      </c>
      <c r="C11" s="269">
        <v>918</v>
      </c>
      <c r="D11" s="269">
        <v>170</v>
      </c>
    </row>
    <row r="12" spans="1:4" ht="15" thickBot="1">
      <c r="A12" s="93" t="s">
        <v>8</v>
      </c>
      <c r="B12" s="267">
        <v>1664</v>
      </c>
      <c r="C12" s="268">
        <v>1379</v>
      </c>
      <c r="D12" s="268">
        <v>285</v>
      </c>
    </row>
    <row r="13" spans="1:4" ht="15" thickBot="1">
      <c r="A13" s="93" t="s">
        <v>9</v>
      </c>
      <c r="B13" s="267">
        <v>21406</v>
      </c>
      <c r="C13" s="268">
        <v>18252</v>
      </c>
      <c r="D13" s="268">
        <v>3154</v>
      </c>
    </row>
    <row r="14" spans="1:4" ht="15" thickBot="1">
      <c r="A14" s="93" t="s">
        <v>10</v>
      </c>
      <c r="B14" s="267">
        <v>1999</v>
      </c>
      <c r="C14" s="268">
        <v>1651</v>
      </c>
      <c r="D14" s="268">
        <v>348</v>
      </c>
    </row>
    <row r="15" spans="1:4" ht="15" thickBot="1">
      <c r="A15" s="93" t="s">
        <v>11</v>
      </c>
      <c r="B15" s="267">
        <v>8787</v>
      </c>
      <c r="C15" s="268">
        <v>7512</v>
      </c>
      <c r="D15" s="268">
        <v>1275</v>
      </c>
    </row>
    <row r="16" spans="1:4" ht="15" thickBot="1">
      <c r="A16" s="93" t="s">
        <v>12</v>
      </c>
      <c r="B16" s="267">
        <v>8159</v>
      </c>
      <c r="C16" s="268">
        <v>7037</v>
      </c>
      <c r="D16" s="268">
        <v>1122</v>
      </c>
    </row>
    <row r="17" spans="1:4" ht="15" thickBot="1">
      <c r="A17" s="93" t="s">
        <v>13</v>
      </c>
      <c r="B17" s="267">
        <v>8012</v>
      </c>
      <c r="C17" s="268">
        <v>6561</v>
      </c>
      <c r="D17" s="268">
        <v>1451</v>
      </c>
    </row>
    <row r="18" spans="1:4" ht="15" thickBot="1">
      <c r="A18" s="93" t="s">
        <v>14</v>
      </c>
      <c r="B18" s="267">
        <v>60877</v>
      </c>
      <c r="C18" s="268">
        <v>52054</v>
      </c>
      <c r="D18" s="268">
        <v>8823</v>
      </c>
    </row>
    <row r="19" spans="1:4" ht="15" thickBot="1">
      <c r="A19" s="93" t="s">
        <v>15</v>
      </c>
      <c r="B19" s="267">
        <v>3550</v>
      </c>
      <c r="C19" s="268">
        <v>3009</v>
      </c>
      <c r="D19" s="268">
        <v>541</v>
      </c>
    </row>
    <row r="20" spans="1:4" ht="15" thickBot="1">
      <c r="A20" s="93" t="s">
        <v>16</v>
      </c>
      <c r="B20" s="267">
        <v>16075</v>
      </c>
      <c r="C20" s="268">
        <v>13406</v>
      </c>
      <c r="D20" s="268">
        <v>2669</v>
      </c>
    </row>
    <row r="21" spans="1:4" ht="15" thickBot="1">
      <c r="A21" s="93" t="s">
        <v>17</v>
      </c>
      <c r="B21" s="267">
        <v>9641</v>
      </c>
      <c r="C21" s="268">
        <v>7510</v>
      </c>
      <c r="D21" s="266">
        <v>2131</v>
      </c>
    </row>
    <row r="22" spans="1:4" ht="15" thickBot="1">
      <c r="A22" s="93" t="s">
        <v>18</v>
      </c>
      <c r="B22" s="267">
        <v>14204</v>
      </c>
      <c r="C22" s="268">
        <v>11936</v>
      </c>
      <c r="D22" s="268">
        <v>2268</v>
      </c>
    </row>
    <row r="23" spans="1:4" ht="15" thickBot="1">
      <c r="A23" s="93" t="s">
        <v>19</v>
      </c>
      <c r="B23" s="267">
        <v>7310</v>
      </c>
      <c r="C23" s="268">
        <v>5789</v>
      </c>
      <c r="D23" s="268">
        <v>1521</v>
      </c>
    </row>
    <row r="24" spans="1:4" ht="15" thickBot="1">
      <c r="A24" s="93" t="s">
        <v>20</v>
      </c>
      <c r="B24" s="267">
        <v>1821</v>
      </c>
      <c r="C24" s="268">
        <v>1535</v>
      </c>
      <c r="D24" s="268">
        <v>286</v>
      </c>
    </row>
    <row r="25" spans="1:4" ht="15" thickBot="1">
      <c r="A25" s="93" t="s">
        <v>21</v>
      </c>
      <c r="B25" s="267">
        <v>8951</v>
      </c>
      <c r="C25" s="268">
        <v>7126</v>
      </c>
      <c r="D25" s="268">
        <v>1825</v>
      </c>
    </row>
    <row r="26" spans="1:4" ht="15" thickBot="1">
      <c r="A26" s="93" t="s">
        <v>22</v>
      </c>
      <c r="B26" s="267">
        <v>74940</v>
      </c>
      <c r="C26" s="268">
        <v>63370</v>
      </c>
      <c r="D26" s="268">
        <v>11570</v>
      </c>
    </row>
    <row r="27" spans="1:4" ht="15" thickBot="1">
      <c r="A27" s="93" t="s">
        <v>23</v>
      </c>
      <c r="B27" s="267">
        <v>5767</v>
      </c>
      <c r="C27" s="268">
        <v>4608</v>
      </c>
      <c r="D27" s="269">
        <v>1159</v>
      </c>
    </row>
    <row r="28" spans="1:4" ht="15" thickBot="1">
      <c r="A28" s="93" t="s">
        <v>24</v>
      </c>
      <c r="B28" s="267">
        <v>4036</v>
      </c>
      <c r="C28" s="268">
        <v>3187</v>
      </c>
      <c r="D28" s="268">
        <v>849</v>
      </c>
    </row>
    <row r="29" spans="1:4" ht="15" thickBot="1">
      <c r="A29" s="93" t="s">
        <v>25</v>
      </c>
      <c r="B29" s="267">
        <v>3429</v>
      </c>
      <c r="C29" s="268">
        <v>2835</v>
      </c>
      <c r="D29" s="268">
        <v>594</v>
      </c>
    </row>
    <row r="30" spans="1:4" ht="15" thickBot="1">
      <c r="A30" s="93" t="s">
        <v>26</v>
      </c>
      <c r="B30" s="267">
        <v>1626</v>
      </c>
      <c r="C30" s="268">
        <v>1351</v>
      </c>
      <c r="D30" s="268">
        <v>275</v>
      </c>
    </row>
    <row r="31" spans="1:4" ht="15" thickBot="1">
      <c r="A31" s="93" t="s">
        <v>27</v>
      </c>
      <c r="B31" s="267">
        <v>9255</v>
      </c>
      <c r="C31" s="268">
        <v>7715</v>
      </c>
      <c r="D31" s="268">
        <v>1540</v>
      </c>
    </row>
    <row r="32" spans="1:4" ht="15" thickBot="1">
      <c r="A32" s="93" t="s">
        <v>28</v>
      </c>
      <c r="B32" s="270">
        <v>1027</v>
      </c>
      <c r="C32" s="269">
        <v>899</v>
      </c>
      <c r="D32" s="268">
        <v>128</v>
      </c>
    </row>
    <row r="33" spans="1:4" ht="15" thickBot="1">
      <c r="A33" s="93" t="s">
        <v>29</v>
      </c>
      <c r="B33" s="267">
        <v>4768</v>
      </c>
      <c r="C33" s="268">
        <v>3927</v>
      </c>
      <c r="D33" s="268">
        <v>841</v>
      </c>
    </row>
    <row r="34" spans="1:4" ht="15" thickBot="1">
      <c r="A34" s="93" t="s">
        <v>30</v>
      </c>
      <c r="B34" s="267">
        <v>3373</v>
      </c>
      <c r="C34" s="268">
        <v>2876</v>
      </c>
      <c r="D34" s="268">
        <v>497</v>
      </c>
    </row>
    <row r="35" spans="1:4" ht="15" thickBot="1">
      <c r="A35" s="93" t="s">
        <v>31</v>
      </c>
      <c r="B35" s="270">
        <v>706</v>
      </c>
      <c r="C35" s="269">
        <v>564</v>
      </c>
      <c r="D35" s="268">
        <v>142</v>
      </c>
    </row>
    <row r="36" spans="1:4" ht="14.25">
      <c r="A36" s="94" t="s">
        <v>231</v>
      </c>
      <c r="B36" s="271">
        <v>353268</v>
      </c>
      <c r="C36" s="272">
        <v>294051</v>
      </c>
      <c r="D36" s="272">
        <v>59217</v>
      </c>
    </row>
    <row r="37" spans="1:4">
      <c r="B37" s="275"/>
      <c r="C37" s="275"/>
    </row>
    <row r="38" spans="1:4" ht="12.75" customHeight="1">
      <c r="A38" s="566" t="s">
        <v>749</v>
      </c>
      <c r="B38" s="566"/>
      <c r="C38" s="566"/>
      <c r="D38" s="275"/>
    </row>
    <row r="39" spans="1:4">
      <c r="A39" s="566"/>
      <c r="B39" s="566"/>
      <c r="C39" s="566"/>
      <c r="D39" s="275"/>
    </row>
    <row r="40" spans="1:4">
      <c r="A40" s="566"/>
      <c r="B40" s="566"/>
      <c r="C40" s="566"/>
      <c r="D40" s="275"/>
    </row>
    <row r="41" spans="1:4">
      <c r="A41" s="566"/>
      <c r="B41" s="566"/>
      <c r="C41" s="566"/>
      <c r="D41" s="275"/>
    </row>
    <row r="42" spans="1:4">
      <c r="A42" s="566"/>
      <c r="B42" s="566"/>
      <c r="C42" s="566"/>
      <c r="D42" s="275"/>
    </row>
    <row r="43" spans="1:4">
      <c r="A43" s="566"/>
      <c r="B43" s="566"/>
      <c r="C43" s="566"/>
      <c r="D43" s="275"/>
    </row>
    <row r="44" spans="1:4">
      <c r="A44" s="566"/>
      <c r="B44" s="566"/>
      <c r="C44" s="566"/>
      <c r="D44" s="275"/>
    </row>
    <row r="45" spans="1:4">
      <c r="A45" s="566"/>
      <c r="B45" s="566"/>
      <c r="C45" s="566"/>
    </row>
    <row r="46" spans="1:4">
      <c r="A46" s="566"/>
      <c r="B46" s="566"/>
      <c r="C46" s="566"/>
    </row>
    <row r="47" spans="1:4">
      <c r="A47" s="566"/>
      <c r="B47" s="566"/>
      <c r="C47" s="566"/>
    </row>
    <row r="48" spans="1:4">
      <c r="A48" s="566"/>
      <c r="B48" s="566"/>
      <c r="C48" s="566"/>
      <c r="D48" s="275"/>
    </row>
    <row r="49" spans="1:5">
      <c r="A49" s="566"/>
      <c r="B49" s="566"/>
      <c r="C49" s="566"/>
    </row>
    <row r="50" spans="1:5">
      <c r="C50" s="275"/>
      <c r="D50" s="275"/>
    </row>
    <row r="52" spans="1:5" ht="15">
      <c r="A52" s="567" t="s">
        <v>548</v>
      </c>
      <c r="B52" s="567"/>
      <c r="C52" s="567"/>
      <c r="D52" s="567"/>
      <c r="E52" s="567"/>
    </row>
    <row r="53" spans="1:5">
      <c r="A53" s="565" t="s">
        <v>228</v>
      </c>
      <c r="B53" s="565"/>
    </row>
    <row r="54" spans="1:5" s="273" customFormat="1" ht="47.25" customHeight="1">
      <c r="A54" s="303" t="s">
        <v>545</v>
      </c>
      <c r="B54" s="303"/>
      <c r="C54" s="464" t="s">
        <v>728</v>
      </c>
      <c r="D54" s="398" t="s">
        <v>748</v>
      </c>
      <c r="E54" s="398" t="s">
        <v>547</v>
      </c>
    </row>
    <row r="55" spans="1:5" ht="15">
      <c r="A55" s="562" t="s">
        <v>497</v>
      </c>
      <c r="B55" s="562"/>
    </row>
    <row r="56" spans="1:5" ht="29.25" customHeight="1">
      <c r="A56" s="561" t="s">
        <v>498</v>
      </c>
      <c r="B56" s="561"/>
      <c r="C56" s="452">
        <v>9586</v>
      </c>
      <c r="D56" s="446">
        <v>9628</v>
      </c>
      <c r="E56" s="447">
        <f t="shared" ref="E56:E77" si="0">((D56-C56)/C56)*100</f>
        <v>0.43813895263926561</v>
      </c>
    </row>
    <row r="57" spans="1:5" ht="15" customHeight="1">
      <c r="A57" s="561" t="s">
        <v>499</v>
      </c>
      <c r="B57" s="561"/>
      <c r="C57" s="453">
        <v>106</v>
      </c>
      <c r="D57" s="444">
        <v>110</v>
      </c>
      <c r="E57" s="274">
        <f t="shared" si="0"/>
        <v>3.7735849056603774</v>
      </c>
    </row>
    <row r="58" spans="1:5" ht="15" customHeight="1">
      <c r="A58" s="561" t="s">
        <v>500</v>
      </c>
      <c r="B58" s="561"/>
      <c r="C58" s="454">
        <v>11990</v>
      </c>
      <c r="D58" s="443">
        <v>12036</v>
      </c>
      <c r="E58" s="274">
        <f t="shared" si="0"/>
        <v>0.38365304420350294</v>
      </c>
    </row>
    <row r="59" spans="1:5" ht="29.25" customHeight="1">
      <c r="A59" s="561" t="s">
        <v>501</v>
      </c>
      <c r="B59" s="561"/>
      <c r="C59" s="453">
        <v>409</v>
      </c>
      <c r="D59" s="444">
        <v>416</v>
      </c>
      <c r="E59" s="274">
        <f t="shared" si="0"/>
        <v>1.7114914425427872</v>
      </c>
    </row>
    <row r="60" spans="1:5" ht="43.5" customHeight="1">
      <c r="A60" s="561" t="s">
        <v>502</v>
      </c>
      <c r="B60" s="561"/>
      <c r="C60" s="454">
        <v>3679</v>
      </c>
      <c r="D60" s="443">
        <v>3681</v>
      </c>
      <c r="E60" s="274">
        <f t="shared" si="0"/>
        <v>5.4362598532209837E-2</v>
      </c>
    </row>
    <row r="61" spans="1:5" ht="15" customHeight="1">
      <c r="A61" s="561" t="s">
        <v>503</v>
      </c>
      <c r="B61" s="561"/>
      <c r="C61" s="454">
        <v>22696</v>
      </c>
      <c r="D61" s="443">
        <v>22948</v>
      </c>
      <c r="E61" s="274">
        <f t="shared" si="0"/>
        <v>1.1103278110680297</v>
      </c>
    </row>
    <row r="62" spans="1:5" ht="43.5" customHeight="1">
      <c r="A62" s="561" t="s">
        <v>504</v>
      </c>
      <c r="B62" s="561"/>
      <c r="C62" s="454">
        <v>65430</v>
      </c>
      <c r="D62" s="443">
        <v>65486</v>
      </c>
      <c r="E62" s="274">
        <f t="shared" si="0"/>
        <v>8.55876509246523E-2</v>
      </c>
    </row>
    <row r="63" spans="1:5" ht="15" customHeight="1">
      <c r="A63" s="561" t="s">
        <v>505</v>
      </c>
      <c r="B63" s="561"/>
      <c r="C63" s="454">
        <v>18490</v>
      </c>
      <c r="D63" s="443">
        <v>18659</v>
      </c>
      <c r="E63" s="274">
        <f t="shared" si="0"/>
        <v>0.91400757166035695</v>
      </c>
    </row>
    <row r="64" spans="1:5" ht="15" customHeight="1">
      <c r="A64" s="561" t="s">
        <v>506</v>
      </c>
      <c r="B64" s="561"/>
      <c r="C64" s="454">
        <v>58014</v>
      </c>
      <c r="D64" s="443">
        <v>59209</v>
      </c>
      <c r="E64" s="274">
        <f t="shared" si="0"/>
        <v>2.0598476229875549</v>
      </c>
    </row>
    <row r="65" spans="1:9" ht="15" customHeight="1">
      <c r="A65" s="561" t="s">
        <v>507</v>
      </c>
      <c r="B65" s="561"/>
      <c r="C65" s="454">
        <v>6284</v>
      </c>
      <c r="D65" s="443">
        <v>6252</v>
      </c>
      <c r="E65" s="274">
        <f t="shared" si="0"/>
        <v>-0.50922978994271162</v>
      </c>
    </row>
    <row r="66" spans="1:9" ht="29.25" customHeight="1">
      <c r="A66" s="561" t="s">
        <v>508</v>
      </c>
      <c r="B66" s="561"/>
      <c r="C66" s="454">
        <v>4128</v>
      </c>
      <c r="D66" s="443">
        <v>4080</v>
      </c>
      <c r="E66" s="274">
        <f t="shared" si="0"/>
        <v>-1.1627906976744187</v>
      </c>
    </row>
    <row r="67" spans="1:9" ht="15" customHeight="1">
      <c r="A67" s="561" t="s">
        <v>509</v>
      </c>
      <c r="B67" s="561"/>
      <c r="C67" s="454">
        <v>4017</v>
      </c>
      <c r="D67" s="443">
        <v>4035</v>
      </c>
      <c r="E67" s="274">
        <f t="shared" si="0"/>
        <v>0.44809559372666169</v>
      </c>
    </row>
    <row r="68" spans="1:9" ht="29.25" customHeight="1">
      <c r="A68" s="561" t="s">
        <v>510</v>
      </c>
      <c r="B68" s="561"/>
      <c r="C68" s="454">
        <v>15632</v>
      </c>
      <c r="D68" s="443">
        <v>15727</v>
      </c>
      <c r="E68" s="274">
        <f t="shared" si="0"/>
        <v>0.60772773797338797</v>
      </c>
    </row>
    <row r="69" spans="1:9" ht="29.25" customHeight="1">
      <c r="A69" s="561" t="s">
        <v>511</v>
      </c>
      <c r="B69" s="561"/>
      <c r="C69" s="454">
        <v>27310</v>
      </c>
      <c r="D69" s="443">
        <v>27045</v>
      </c>
      <c r="E69" s="274">
        <f t="shared" si="0"/>
        <v>-0.97034053460270964</v>
      </c>
    </row>
    <row r="70" spans="1:9" ht="29.25" customHeight="1">
      <c r="A70" s="561" t="s">
        <v>512</v>
      </c>
      <c r="B70" s="561"/>
      <c r="C70" s="454">
        <v>19682</v>
      </c>
      <c r="D70" s="443">
        <v>20472</v>
      </c>
      <c r="E70" s="274">
        <f t="shared" si="0"/>
        <v>4.0138197337668933</v>
      </c>
    </row>
    <row r="71" spans="1:9" ht="15" customHeight="1">
      <c r="A71" s="561" t="s">
        <v>513</v>
      </c>
      <c r="B71" s="561"/>
      <c r="C71" s="454">
        <v>22373</v>
      </c>
      <c r="D71" s="443">
        <v>22775</v>
      </c>
      <c r="E71" s="274">
        <f t="shared" si="0"/>
        <v>1.7968086532874448</v>
      </c>
    </row>
    <row r="72" spans="1:9" ht="29.25" customHeight="1">
      <c r="A72" s="561" t="s">
        <v>514</v>
      </c>
      <c r="B72" s="561"/>
      <c r="C72" s="454">
        <v>35783</v>
      </c>
      <c r="D72" s="443">
        <v>35962</v>
      </c>
      <c r="E72" s="274">
        <f t="shared" si="0"/>
        <v>0.50023754296733092</v>
      </c>
    </row>
    <row r="73" spans="1:9" ht="29.25" customHeight="1">
      <c r="A73" s="561" t="s">
        <v>515</v>
      </c>
      <c r="B73" s="561"/>
      <c r="C73" s="454">
        <v>7829</v>
      </c>
      <c r="D73" s="443">
        <v>7887</v>
      </c>
      <c r="E73" s="274">
        <f t="shared" si="0"/>
        <v>0.74083535572870096</v>
      </c>
    </row>
    <row r="74" spans="1:9" ht="15" customHeight="1">
      <c r="A74" s="561" t="s">
        <v>516</v>
      </c>
      <c r="B74" s="561"/>
      <c r="C74" s="454">
        <v>11582</v>
      </c>
      <c r="D74" s="443">
        <v>11824</v>
      </c>
      <c r="E74" s="274">
        <f t="shared" si="0"/>
        <v>2.0894491452253496</v>
      </c>
    </row>
    <row r="75" spans="1:9" ht="43.5" customHeight="1">
      <c r="A75" s="561" t="s">
        <v>517</v>
      </c>
      <c r="B75" s="561"/>
      <c r="C75" s="454">
        <v>4945</v>
      </c>
      <c r="D75" s="443">
        <v>4963</v>
      </c>
      <c r="E75" s="274">
        <f t="shared" si="0"/>
        <v>0.36400404448938323</v>
      </c>
    </row>
    <row r="76" spans="1:9" ht="29.25" customHeight="1">
      <c r="A76" s="561" t="s">
        <v>518</v>
      </c>
      <c r="B76" s="561"/>
      <c r="C76" s="455">
        <v>73</v>
      </c>
      <c r="D76" s="448">
        <v>73</v>
      </c>
      <c r="E76" s="449">
        <f t="shared" si="0"/>
        <v>0</v>
      </c>
    </row>
    <row r="77" spans="1:9" ht="15" customHeight="1">
      <c r="A77" s="558" t="s">
        <v>519</v>
      </c>
      <c r="B77" s="558"/>
      <c r="C77" s="450">
        <v>350038</v>
      </c>
      <c r="D77" s="450">
        <v>353268</v>
      </c>
      <c r="E77" s="451">
        <f t="shared" si="0"/>
        <v>0.92275695781600853</v>
      </c>
    </row>
    <row r="78" spans="1:9">
      <c r="A78" s="559" t="s">
        <v>224</v>
      </c>
      <c r="B78" s="559"/>
      <c r="C78" s="559"/>
    </row>
    <row r="79" spans="1:9">
      <c r="A79" s="559" t="s">
        <v>223</v>
      </c>
      <c r="B79" s="559"/>
      <c r="C79" s="559"/>
      <c r="E79" s="275"/>
    </row>
    <row r="80" spans="1:9" ht="12.75" customHeight="1">
      <c r="A80" s="560" t="s">
        <v>222</v>
      </c>
      <c r="B80" s="560"/>
      <c r="C80" s="560"/>
      <c r="E80" s="275"/>
      <c r="I80" s="275"/>
    </row>
    <row r="81" spans="1:9">
      <c r="A81" s="559" t="s">
        <v>520</v>
      </c>
      <c r="B81" s="559"/>
      <c r="C81" s="559"/>
      <c r="E81" s="275"/>
      <c r="G81" s="304"/>
    </row>
    <row r="82" spans="1:9" ht="30.75" customHeight="1">
      <c r="A82" s="557" t="s">
        <v>521</v>
      </c>
      <c r="B82" s="557"/>
      <c r="C82" s="557"/>
      <c r="E82" s="275"/>
      <c r="G82" s="275"/>
      <c r="I82" s="275"/>
    </row>
    <row r="83" spans="1:9">
      <c r="A83" s="369" t="s">
        <v>484</v>
      </c>
    </row>
    <row r="84" spans="1:9" ht="15">
      <c r="B84" s="396"/>
    </row>
    <row r="85" spans="1:9" ht="15">
      <c r="A85" s="10" t="s">
        <v>221</v>
      </c>
      <c r="B85" s="396"/>
    </row>
    <row r="86" spans="1:9" ht="15">
      <c r="A86" s="10" t="s">
        <v>47</v>
      </c>
      <c r="B86" s="396"/>
    </row>
    <row r="107" spans="5:5">
      <c r="E107" s="276"/>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O18" sqref="O18"/>
    </sheetView>
  </sheetViews>
  <sheetFormatPr baseColWidth="10" defaultRowHeight="15"/>
  <cols>
    <col min="1" max="1" width="58.140625" customWidth="1"/>
    <col min="2" max="2" width="24.5703125" customWidth="1"/>
  </cols>
  <sheetData>
    <row r="1" spans="1:2" ht="42.75" customHeight="1">
      <c r="A1" s="569" t="s">
        <v>550</v>
      </c>
      <c r="B1" s="569"/>
    </row>
    <row r="2" spans="1:2" ht="15.75" thickBot="1">
      <c r="A2" s="565" t="s">
        <v>481</v>
      </c>
      <c r="B2" s="570"/>
    </row>
    <row r="3" spans="1:2" ht="15.75" thickBot="1">
      <c r="A3" s="94" t="s">
        <v>482</v>
      </c>
      <c r="B3" s="326" t="s">
        <v>726</v>
      </c>
    </row>
    <row r="4" spans="1:2" ht="20.25" customHeight="1" thickBot="1">
      <c r="A4" s="296" t="s">
        <v>533</v>
      </c>
      <c r="B4" s="254">
        <v>1000</v>
      </c>
    </row>
    <row r="5" spans="1:2" ht="57.75" thickBot="1">
      <c r="A5" s="296" t="s">
        <v>534</v>
      </c>
      <c r="B5" s="255">
        <v>1317</v>
      </c>
    </row>
    <row r="6" spans="1:2" ht="25.5" customHeight="1" thickBot="1">
      <c r="A6" s="296" t="s">
        <v>108</v>
      </c>
      <c r="B6" s="255">
        <v>2470</v>
      </c>
    </row>
    <row r="7" spans="1:2" ht="25.5" customHeight="1" thickBot="1">
      <c r="A7" s="296" t="s">
        <v>535</v>
      </c>
      <c r="B7" s="255">
        <v>22196</v>
      </c>
    </row>
    <row r="8" spans="1:2" s="409" customFormat="1" ht="29.25" thickBot="1">
      <c r="A8" s="295" t="s">
        <v>656</v>
      </c>
      <c r="B8" s="255">
        <v>915</v>
      </c>
    </row>
    <row r="9" spans="1:2" s="409" customFormat="1" ht="29.25" thickBot="1">
      <c r="A9" s="295" t="s">
        <v>657</v>
      </c>
      <c r="B9" s="255">
        <v>1507</v>
      </c>
    </row>
    <row r="10" spans="1:2" s="409" customFormat="1" ht="29.25" thickBot="1">
      <c r="A10" s="295" t="s">
        <v>658</v>
      </c>
      <c r="B10" s="255">
        <v>4150</v>
      </c>
    </row>
    <row r="11" spans="1:2" s="409" customFormat="1" ht="15.75" thickBot="1">
      <c r="A11" s="295" t="s">
        <v>659</v>
      </c>
      <c r="B11" s="255">
        <v>1272</v>
      </c>
    </row>
    <row r="12" spans="1:2" s="409" customFormat="1" ht="15.75" thickBot="1">
      <c r="A12" s="295" t="s">
        <v>660</v>
      </c>
      <c r="B12" s="255">
        <v>68</v>
      </c>
    </row>
    <row r="13" spans="1:2" s="409" customFormat="1" ht="15.75" thickBot="1">
      <c r="A13" s="295" t="s">
        <v>661</v>
      </c>
      <c r="B13" s="255">
        <v>16</v>
      </c>
    </row>
    <row r="14" spans="1:2" s="409" customFormat="1" ht="15.75" thickBot="1">
      <c r="A14" s="295" t="s">
        <v>662</v>
      </c>
      <c r="B14" s="255">
        <v>235</v>
      </c>
    </row>
    <row r="15" spans="1:2" s="409" customFormat="1" ht="15.75" thickBot="1">
      <c r="A15" s="295" t="s">
        <v>663</v>
      </c>
      <c r="B15" s="255">
        <v>29</v>
      </c>
    </row>
    <row r="16" spans="1:2" s="409" customFormat="1" ht="15.75" thickBot="1">
      <c r="A16" s="295" t="s">
        <v>109</v>
      </c>
      <c r="B16" s="255">
        <v>4658</v>
      </c>
    </row>
    <row r="17" spans="1:2" s="409" customFormat="1" ht="15.75" thickBot="1">
      <c r="A17" s="295" t="s">
        <v>664</v>
      </c>
      <c r="B17" s="255">
        <v>34</v>
      </c>
    </row>
    <row r="18" spans="1:2" s="409" customFormat="1" ht="57.75" thickBot="1">
      <c r="A18" s="295" t="s">
        <v>665</v>
      </c>
      <c r="B18" s="255">
        <v>112</v>
      </c>
    </row>
    <row r="19" spans="1:2" s="409" customFormat="1" ht="15.75" thickBot="1">
      <c r="A19" s="295" t="s">
        <v>642</v>
      </c>
      <c r="B19" s="255">
        <v>65</v>
      </c>
    </row>
    <row r="20" spans="1:2" s="409" customFormat="1" ht="43.5" thickBot="1">
      <c r="A20" s="295" t="s">
        <v>643</v>
      </c>
      <c r="B20" s="255">
        <v>275</v>
      </c>
    </row>
    <row r="21" spans="1:2" s="409" customFormat="1" ht="29.25" thickBot="1">
      <c r="A21" s="295" t="s">
        <v>666</v>
      </c>
      <c r="B21" s="255">
        <v>41</v>
      </c>
    </row>
    <row r="22" spans="1:2" s="409" customFormat="1" ht="29.25" thickBot="1">
      <c r="A22" s="295" t="s">
        <v>667</v>
      </c>
      <c r="B22" s="255">
        <v>52</v>
      </c>
    </row>
    <row r="23" spans="1:2" s="409" customFormat="1" ht="29.25" thickBot="1">
      <c r="A23" s="295" t="s">
        <v>668</v>
      </c>
      <c r="B23" s="255">
        <v>233</v>
      </c>
    </row>
    <row r="24" spans="1:2" s="409" customFormat="1" ht="15.75" thickBot="1">
      <c r="A24" s="295" t="s">
        <v>290</v>
      </c>
      <c r="B24" s="255">
        <v>803</v>
      </c>
    </row>
    <row r="25" spans="1:2" s="409" customFormat="1" ht="43.5" thickBot="1">
      <c r="A25" s="295" t="s">
        <v>669</v>
      </c>
      <c r="B25" s="255">
        <v>1074</v>
      </c>
    </row>
    <row r="26" spans="1:2" s="409" customFormat="1" ht="29.25" thickBot="1">
      <c r="A26" s="295" t="s">
        <v>670</v>
      </c>
      <c r="B26" s="255">
        <v>244</v>
      </c>
    </row>
    <row r="27" spans="1:2" s="409" customFormat="1" ht="15.75" thickBot="1">
      <c r="A27" s="295" t="s">
        <v>644</v>
      </c>
      <c r="B27" s="255">
        <v>37</v>
      </c>
    </row>
    <row r="28" spans="1:2" s="409" customFormat="1" ht="15.75" thickBot="1">
      <c r="A28" s="295" t="s">
        <v>671</v>
      </c>
      <c r="B28" s="255">
        <v>172</v>
      </c>
    </row>
    <row r="29" spans="1:2" s="409" customFormat="1" ht="29.25" thickBot="1">
      <c r="A29" s="295" t="s">
        <v>672</v>
      </c>
      <c r="B29" s="255">
        <v>284</v>
      </c>
    </row>
    <row r="30" spans="1:2" s="409" customFormat="1" ht="15.75" thickBot="1">
      <c r="A30" s="295" t="s">
        <v>292</v>
      </c>
      <c r="B30" s="255">
        <v>221</v>
      </c>
    </row>
    <row r="31" spans="1:2" s="409" customFormat="1" ht="15.75" thickBot="1">
      <c r="A31" s="295" t="s">
        <v>673</v>
      </c>
      <c r="B31" s="255">
        <v>39</v>
      </c>
    </row>
    <row r="32" spans="1:2" s="409" customFormat="1" ht="43.5" thickBot="1">
      <c r="A32" s="295" t="s">
        <v>674</v>
      </c>
      <c r="B32" s="255">
        <v>178</v>
      </c>
    </row>
    <row r="33" spans="1:6" s="409" customFormat="1" ht="57.75" thickBot="1">
      <c r="A33" s="295" t="s">
        <v>675</v>
      </c>
      <c r="B33" s="255">
        <v>966</v>
      </c>
    </row>
    <row r="34" spans="1:6" s="409" customFormat="1" ht="29.25" thickBot="1">
      <c r="A34" s="295" t="s">
        <v>536</v>
      </c>
      <c r="B34" s="255">
        <v>0</v>
      </c>
    </row>
    <row r="35" spans="1:6" s="409" customFormat="1" ht="15.75" thickBot="1">
      <c r="A35" s="295" t="s">
        <v>537</v>
      </c>
      <c r="B35" s="255">
        <v>658</v>
      </c>
    </row>
    <row r="36" spans="1:6" s="409" customFormat="1" ht="15.75" thickBot="1">
      <c r="A36" s="295" t="s">
        <v>676</v>
      </c>
      <c r="B36" s="255">
        <v>788</v>
      </c>
    </row>
    <row r="37" spans="1:6" s="409" customFormat="1" ht="15.75" thickBot="1">
      <c r="A37" s="295" t="s">
        <v>645</v>
      </c>
      <c r="B37" s="255">
        <v>194</v>
      </c>
    </row>
    <row r="38" spans="1:6" s="409" customFormat="1" ht="57.75" thickBot="1">
      <c r="A38" s="295" t="s">
        <v>677</v>
      </c>
      <c r="B38" s="255">
        <v>206</v>
      </c>
    </row>
    <row r="39" spans="1:6" s="409" customFormat="1" ht="29.25" thickBot="1">
      <c r="A39" s="295" t="s">
        <v>302</v>
      </c>
      <c r="B39" s="255">
        <v>491</v>
      </c>
    </row>
    <row r="40" spans="1:6" s="409" customFormat="1" ht="15.75" thickBot="1">
      <c r="A40" s="295" t="s">
        <v>678</v>
      </c>
      <c r="B40" s="255">
        <v>383</v>
      </c>
    </row>
    <row r="41" spans="1:6" s="409" customFormat="1" ht="29.25" thickBot="1">
      <c r="A41" s="295" t="s">
        <v>679</v>
      </c>
      <c r="B41" s="255">
        <v>105</v>
      </c>
    </row>
    <row r="42" spans="1:6" s="409" customFormat="1" ht="15.75" thickBot="1">
      <c r="A42" s="295" t="s">
        <v>680</v>
      </c>
      <c r="B42" s="255">
        <v>1178</v>
      </c>
    </row>
    <row r="43" spans="1:6" s="409" customFormat="1" ht="43.5" thickBot="1">
      <c r="A43" s="295" t="s">
        <v>538</v>
      </c>
      <c r="B43" s="255">
        <v>507</v>
      </c>
    </row>
    <row r="44" spans="1:6" s="409" customFormat="1" ht="29.25" thickBot="1">
      <c r="A44" s="295" t="s">
        <v>539</v>
      </c>
      <c r="B44" s="255">
        <v>6</v>
      </c>
    </row>
    <row r="45" spans="1:6" s="409" customFormat="1">
      <c r="A45" s="94" t="s">
        <v>483</v>
      </c>
      <c r="B45" s="483">
        <v>26983</v>
      </c>
      <c r="D45" s="6"/>
    </row>
    <row r="46" spans="1:6">
      <c r="C46" s="6"/>
      <c r="D46" s="6"/>
    </row>
    <row r="47" spans="1:6">
      <c r="A47" s="510" t="s">
        <v>729</v>
      </c>
      <c r="B47" s="510"/>
    </row>
    <row r="48" spans="1:6" ht="15" customHeight="1">
      <c r="A48" s="510"/>
      <c r="B48" s="510"/>
      <c r="F48" s="6"/>
    </row>
    <row r="49" spans="1:6">
      <c r="A49" s="510"/>
      <c r="B49" s="510"/>
      <c r="D49" s="391"/>
      <c r="E49" s="391"/>
      <c r="F49" s="6"/>
    </row>
    <row r="50" spans="1:6">
      <c r="A50" s="510"/>
      <c r="B50" s="510"/>
      <c r="D50" s="390"/>
      <c r="E50" s="390"/>
    </row>
    <row r="51" spans="1:6">
      <c r="A51" s="510"/>
      <c r="B51" s="510"/>
    </row>
    <row r="52" spans="1:6">
      <c r="A52" s="510"/>
      <c r="B52" s="510"/>
    </row>
    <row r="54" spans="1:6">
      <c r="A54" s="568" t="s">
        <v>224</v>
      </c>
      <c r="B54" s="548"/>
    </row>
    <row r="55" spans="1:6">
      <c r="A55" s="568" t="s">
        <v>484</v>
      </c>
      <c r="B55" s="548"/>
    </row>
    <row r="56" spans="1:6">
      <c r="A56" s="325" t="s">
        <v>549</v>
      </c>
      <c r="B56" s="257"/>
      <c r="C56" s="324"/>
    </row>
    <row r="58" spans="1:6">
      <c r="A58" s="10" t="s">
        <v>485</v>
      </c>
      <c r="B58" s="10"/>
    </row>
    <row r="59" spans="1:6">
      <c r="A59" s="10" t="s">
        <v>47</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K24" sqref="K24"/>
    </sheetView>
  </sheetViews>
  <sheetFormatPr baseColWidth="10" defaultColWidth="9.140625" defaultRowHeight="12.75"/>
  <cols>
    <col min="1" max="1" width="39" style="91" customWidth="1"/>
    <col min="2" max="2" width="30.7109375" style="91" bestFit="1" customWidth="1"/>
    <col min="3" max="3" width="20.140625" style="91" bestFit="1" customWidth="1"/>
    <col min="4" max="4" width="19.85546875" style="91" bestFit="1" customWidth="1"/>
    <col min="5" max="5" width="26" style="91" bestFit="1" customWidth="1"/>
    <col min="6" max="6" width="22.140625" style="91" bestFit="1" customWidth="1"/>
    <col min="7"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7" ht="27" customHeight="1">
      <c r="A1" s="572" t="s">
        <v>652</v>
      </c>
      <c r="B1" s="573"/>
      <c r="C1" s="573"/>
      <c r="D1" s="573"/>
      <c r="E1" s="573"/>
      <c r="F1" s="573"/>
    </row>
    <row r="2" spans="1:7">
      <c r="A2" s="565" t="s">
        <v>232</v>
      </c>
      <c r="B2" s="570"/>
      <c r="C2" s="570"/>
      <c r="D2" s="570"/>
      <c r="E2" s="565"/>
      <c r="F2" s="570"/>
    </row>
    <row r="3" spans="1:7">
      <c r="B3" s="574" t="s">
        <v>714</v>
      </c>
      <c r="C3" s="574"/>
      <c r="D3" s="574"/>
      <c r="E3" s="574"/>
      <c r="F3" s="574"/>
    </row>
    <row r="4" spans="1:7" ht="18" customHeight="1">
      <c r="B4" s="222" t="s">
        <v>600</v>
      </c>
      <c r="C4" s="223" t="s">
        <v>266</v>
      </c>
      <c r="D4" s="223" t="s">
        <v>233</v>
      </c>
      <c r="E4" s="223" t="s">
        <v>601</v>
      </c>
      <c r="F4" s="223" t="s">
        <v>267</v>
      </c>
    </row>
    <row r="5" spans="1:7">
      <c r="A5" s="96" t="s">
        <v>234</v>
      </c>
      <c r="B5" s="371">
        <v>361.98</v>
      </c>
      <c r="C5" s="224">
        <v>212.23</v>
      </c>
      <c r="D5" s="224">
        <v>168.09</v>
      </c>
      <c r="E5" s="224">
        <v>44.14</v>
      </c>
      <c r="F5" s="225">
        <v>149.75</v>
      </c>
    </row>
    <row r="6" spans="1:7">
      <c r="A6" s="96" t="s">
        <v>235</v>
      </c>
      <c r="B6" s="372">
        <v>59.38</v>
      </c>
      <c r="C6" s="227">
        <v>35.43</v>
      </c>
      <c r="D6" s="227">
        <v>28.19</v>
      </c>
      <c r="E6" s="227">
        <v>7.25</v>
      </c>
      <c r="F6" s="228">
        <v>23.95</v>
      </c>
      <c r="G6" s="370"/>
    </row>
    <row r="7" spans="1:7">
      <c r="A7" s="96" t="s">
        <v>236</v>
      </c>
      <c r="B7" s="372">
        <v>16.07</v>
      </c>
      <c r="C7" s="227">
        <v>8.39</v>
      </c>
      <c r="D7" s="227">
        <v>7.12</v>
      </c>
      <c r="E7" s="227">
        <v>1.28</v>
      </c>
      <c r="F7" s="228">
        <v>7.68</v>
      </c>
      <c r="G7" s="370"/>
    </row>
    <row r="8" spans="1:7">
      <c r="A8" s="96" t="s">
        <v>237</v>
      </c>
      <c r="B8" s="372">
        <v>30.91</v>
      </c>
      <c r="C8" s="227">
        <v>17.93</v>
      </c>
      <c r="D8" s="227">
        <v>14.11</v>
      </c>
      <c r="E8" s="227">
        <v>3.83</v>
      </c>
      <c r="F8" s="228">
        <v>12.98</v>
      </c>
      <c r="G8" s="370"/>
    </row>
    <row r="9" spans="1:7">
      <c r="A9" s="96" t="s">
        <v>238</v>
      </c>
      <c r="B9" s="372">
        <v>99.81</v>
      </c>
      <c r="C9" s="227">
        <v>57.31</v>
      </c>
      <c r="D9" s="227">
        <v>45.81</v>
      </c>
      <c r="E9" s="227">
        <v>11.5</v>
      </c>
      <c r="F9" s="228">
        <v>42.51</v>
      </c>
      <c r="G9" s="370"/>
    </row>
    <row r="10" spans="1:7">
      <c r="A10" s="96" t="s">
        <v>239</v>
      </c>
      <c r="B10" s="372">
        <v>74.680000000000007</v>
      </c>
      <c r="C10" s="227">
        <v>46.79</v>
      </c>
      <c r="D10" s="227">
        <v>37.520000000000003</v>
      </c>
      <c r="E10" s="227">
        <v>9.27</v>
      </c>
      <c r="F10" s="228">
        <v>27.89</v>
      </c>
      <c r="G10" s="370"/>
    </row>
    <row r="11" spans="1:7">
      <c r="A11" s="96" t="s">
        <v>240</v>
      </c>
      <c r="B11" s="372">
        <v>146.96</v>
      </c>
      <c r="C11" s="227">
        <v>91.47</v>
      </c>
      <c r="D11" s="227">
        <v>73.47</v>
      </c>
      <c r="E11" s="227">
        <v>18</v>
      </c>
      <c r="F11" s="228">
        <v>55.49</v>
      </c>
      <c r="G11" s="370"/>
    </row>
    <row r="12" spans="1:7">
      <c r="A12" s="96" t="s">
        <v>241</v>
      </c>
      <c r="B12" s="372">
        <v>48.81</v>
      </c>
      <c r="C12" s="227">
        <v>28.27</v>
      </c>
      <c r="D12" s="227">
        <v>23.29</v>
      </c>
      <c r="E12" s="227">
        <v>4.99</v>
      </c>
      <c r="F12" s="228">
        <v>20.54</v>
      </c>
      <c r="G12" s="370"/>
    </row>
    <row r="13" spans="1:7">
      <c r="A13" s="97" t="s">
        <v>264</v>
      </c>
      <c r="B13" s="372">
        <v>838.61</v>
      </c>
      <c r="C13" s="229">
        <v>497.82</v>
      </c>
      <c r="D13" s="229">
        <v>397.58</v>
      </c>
      <c r="E13" s="229">
        <v>100.24</v>
      </c>
      <c r="F13" s="230">
        <v>340.79</v>
      </c>
      <c r="G13" s="370"/>
    </row>
    <row r="14" spans="1:7">
      <c r="A14" s="98" t="s">
        <v>265</v>
      </c>
      <c r="B14" s="373">
        <v>1938.58</v>
      </c>
      <c r="C14" s="231">
        <v>1157.08</v>
      </c>
      <c r="D14" s="232">
        <v>937.96</v>
      </c>
      <c r="E14" s="232">
        <v>219.12</v>
      </c>
      <c r="F14" s="233">
        <v>781.51</v>
      </c>
      <c r="G14" s="370"/>
    </row>
    <row r="15" spans="1:7">
      <c r="B15" s="95"/>
      <c r="C15" s="95"/>
      <c r="D15" s="95"/>
      <c r="E15" s="95"/>
      <c r="F15" s="95"/>
    </row>
    <row r="16" spans="1:7">
      <c r="A16" s="559" t="s">
        <v>224</v>
      </c>
      <c r="B16" s="571"/>
      <c r="C16" s="571"/>
      <c r="D16" s="571"/>
      <c r="E16" s="571"/>
      <c r="F16" s="571"/>
    </row>
    <row r="17" spans="1:6">
      <c r="A17" s="91" t="s">
        <v>175</v>
      </c>
    </row>
    <row r="18" spans="1:6">
      <c r="A18" s="559" t="s">
        <v>242</v>
      </c>
      <c r="B18" s="571"/>
      <c r="C18" s="571"/>
      <c r="D18" s="571"/>
      <c r="E18" s="571"/>
      <c r="F18" s="571"/>
    </row>
    <row r="19" spans="1:6">
      <c r="A19" s="559" t="s">
        <v>243</v>
      </c>
      <c r="B19" s="571"/>
      <c r="C19" s="571"/>
      <c r="D19" s="571"/>
      <c r="E19" s="571"/>
      <c r="F19" s="571"/>
    </row>
    <row r="20" spans="1:6">
      <c r="A20" s="559" t="s">
        <v>244</v>
      </c>
      <c r="B20" s="571"/>
      <c r="C20" s="571"/>
      <c r="D20" s="571"/>
      <c r="E20" s="571"/>
      <c r="F20" s="571"/>
    </row>
    <row r="21" spans="1:6">
      <c r="A21" s="559" t="s">
        <v>245</v>
      </c>
      <c r="B21" s="571"/>
      <c r="C21" s="571"/>
      <c r="D21" s="571"/>
      <c r="E21" s="571"/>
      <c r="F21" s="571"/>
    </row>
    <row r="22" spans="1:6">
      <c r="A22" s="559" t="s">
        <v>246</v>
      </c>
      <c r="B22" s="571"/>
      <c r="C22" s="571"/>
      <c r="D22" s="571"/>
      <c r="E22" s="571"/>
      <c r="F22" s="571"/>
    </row>
    <row r="23" spans="1:6">
      <c r="A23" s="559" t="s">
        <v>247</v>
      </c>
      <c r="B23" s="571"/>
      <c r="C23" s="571"/>
      <c r="D23" s="571"/>
      <c r="E23" s="571"/>
      <c r="F23" s="571"/>
    </row>
    <row r="24" spans="1:6">
      <c r="A24" s="559" t="s">
        <v>248</v>
      </c>
      <c r="B24" s="571"/>
      <c r="C24" s="571"/>
      <c r="D24" s="571"/>
      <c r="E24" s="571"/>
      <c r="F24" s="571"/>
    </row>
    <row r="25" spans="1:6">
      <c r="A25" s="559" t="s">
        <v>249</v>
      </c>
      <c r="B25" s="571"/>
      <c r="C25" s="571"/>
      <c r="D25" s="571"/>
      <c r="E25" s="571"/>
      <c r="F25" s="571"/>
    </row>
    <row r="26" spans="1:6">
      <c r="A26" s="559" t="s">
        <v>250</v>
      </c>
      <c r="B26" s="571"/>
      <c r="C26" s="571"/>
      <c r="D26" s="571"/>
      <c r="E26" s="571"/>
      <c r="F26" s="571"/>
    </row>
    <row r="27" spans="1:6">
      <c r="A27" s="559" t="s">
        <v>251</v>
      </c>
      <c r="B27" s="571"/>
      <c r="C27" s="571"/>
      <c r="D27" s="571"/>
      <c r="E27" s="571"/>
      <c r="F27" s="571"/>
    </row>
    <row r="28" spans="1:6">
      <c r="A28" s="559" t="s">
        <v>252</v>
      </c>
      <c r="B28" s="571"/>
      <c r="C28" s="571"/>
      <c r="D28" s="571"/>
      <c r="E28" s="571"/>
      <c r="F28" s="571"/>
    </row>
    <row r="29" spans="1:6">
      <c r="A29" s="559" t="s">
        <v>253</v>
      </c>
      <c r="B29" s="571"/>
      <c r="C29" s="571"/>
      <c r="D29" s="571"/>
      <c r="E29" s="571"/>
      <c r="F29" s="571"/>
    </row>
    <row r="30" spans="1:6">
      <c r="A30" s="559" t="s">
        <v>254</v>
      </c>
      <c r="B30" s="571"/>
      <c r="C30" s="571"/>
      <c r="D30" s="571"/>
      <c r="E30" s="571"/>
      <c r="F30" s="571"/>
    </row>
    <row r="31" spans="1:6">
      <c r="A31" s="559" t="s">
        <v>255</v>
      </c>
      <c r="B31" s="571"/>
      <c r="C31" s="571"/>
      <c r="D31" s="571"/>
      <c r="E31" s="571"/>
      <c r="F31" s="571"/>
    </row>
    <row r="32" spans="1:6">
      <c r="A32" s="559" t="s">
        <v>256</v>
      </c>
      <c r="B32" s="571"/>
      <c r="C32" s="571"/>
      <c r="D32" s="571"/>
      <c r="E32" s="571"/>
      <c r="F32" s="571"/>
    </row>
    <row r="33" spans="1:6">
      <c r="A33" s="559" t="s">
        <v>257</v>
      </c>
      <c r="B33" s="571"/>
      <c r="C33" s="571"/>
      <c r="D33" s="571"/>
      <c r="E33" s="571"/>
      <c r="F33" s="571"/>
    </row>
    <row r="34" spans="1:6">
      <c r="A34" s="559" t="s">
        <v>258</v>
      </c>
      <c r="B34" s="571"/>
      <c r="C34" s="571"/>
      <c r="D34" s="571"/>
      <c r="E34" s="571"/>
      <c r="F34" s="571"/>
    </row>
    <row r="35" spans="1:6">
      <c r="A35" s="91" t="s">
        <v>175</v>
      </c>
    </row>
    <row r="36" spans="1:6">
      <c r="A36" s="10" t="s">
        <v>268</v>
      </c>
      <c r="B36" s="99"/>
      <c r="C36" s="99"/>
      <c r="D36" s="99"/>
      <c r="E36" s="99"/>
      <c r="F36" s="99"/>
    </row>
    <row r="37" spans="1:6">
      <c r="A37" s="10" t="s">
        <v>47</v>
      </c>
    </row>
    <row r="39" spans="1:6">
      <c r="A39" s="559"/>
      <c r="B39" s="571"/>
      <c r="C39" s="571"/>
      <c r="D39" s="571"/>
      <c r="E39" s="571"/>
      <c r="F39" s="571"/>
    </row>
    <row r="40" spans="1:6">
      <c r="A40" s="559"/>
      <c r="B40" s="571"/>
      <c r="C40" s="571"/>
      <c r="D40" s="571"/>
      <c r="E40" s="571"/>
      <c r="F40" s="571"/>
    </row>
    <row r="41" spans="1:6">
      <c r="A41" s="559"/>
      <c r="B41" s="571"/>
      <c r="C41" s="571"/>
      <c r="D41" s="571"/>
      <c r="E41" s="571"/>
      <c r="F41" s="571"/>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9" sqref="H9"/>
    </sheetView>
  </sheetViews>
  <sheetFormatPr baseColWidth="10" defaultColWidth="9.140625" defaultRowHeight="12.75"/>
  <cols>
    <col min="1" max="1" width="39" style="91" customWidth="1"/>
    <col min="2" max="2" width="19.42578125" style="91" bestFit="1" customWidth="1"/>
    <col min="3" max="3" width="18.42578125" style="91" bestFit="1" customWidth="1"/>
    <col min="4" max="4" width="15.140625" style="91" bestFit="1" customWidth="1"/>
    <col min="5"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4" ht="26.25" customHeight="1">
      <c r="A1" s="572" t="s">
        <v>263</v>
      </c>
      <c r="B1" s="573"/>
      <c r="C1" s="573"/>
      <c r="D1" s="573"/>
    </row>
    <row r="2" spans="1:4">
      <c r="A2" s="565" t="s">
        <v>259</v>
      </c>
      <c r="B2" s="570"/>
      <c r="C2" s="570"/>
      <c r="D2" s="570"/>
    </row>
    <row r="3" spans="1:4">
      <c r="B3" s="574" t="s">
        <v>714</v>
      </c>
      <c r="C3" s="574"/>
      <c r="D3" s="574"/>
    </row>
    <row r="4" spans="1:4" ht="16.5" customHeight="1">
      <c r="B4" s="223" t="s">
        <v>260</v>
      </c>
      <c r="C4" s="223" t="s">
        <v>261</v>
      </c>
      <c r="D4" s="223" t="s">
        <v>262</v>
      </c>
    </row>
    <row r="5" spans="1:4">
      <c r="A5" s="96" t="s">
        <v>234</v>
      </c>
      <c r="B5" s="234">
        <v>58.63</v>
      </c>
      <c r="C5" s="224">
        <v>46.44</v>
      </c>
      <c r="D5" s="225">
        <v>20.8</v>
      </c>
    </row>
    <row r="6" spans="1:4">
      <c r="A6" s="96" t="s">
        <v>235</v>
      </c>
      <c r="B6" s="235">
        <v>59.67</v>
      </c>
      <c r="C6" s="227">
        <v>47.47</v>
      </c>
      <c r="D6" s="228">
        <v>20.45</v>
      </c>
    </row>
    <row r="7" spans="1:4">
      <c r="A7" s="96" t="s">
        <v>236</v>
      </c>
      <c r="B7" s="235">
        <v>52.23</v>
      </c>
      <c r="C7" s="227">
        <v>44.28</v>
      </c>
      <c r="D7" s="228">
        <v>15.22</v>
      </c>
    </row>
    <row r="8" spans="1:4">
      <c r="A8" s="96" t="s">
        <v>237</v>
      </c>
      <c r="B8" s="235">
        <v>58.01</v>
      </c>
      <c r="C8" s="227">
        <v>45.63</v>
      </c>
      <c r="D8" s="228">
        <v>21.33</v>
      </c>
    </row>
    <row r="9" spans="1:4">
      <c r="A9" s="96" t="s">
        <v>238</v>
      </c>
      <c r="B9" s="235">
        <v>57.41</v>
      </c>
      <c r="C9" s="227">
        <v>45.89</v>
      </c>
      <c r="D9" s="228">
        <v>20.07</v>
      </c>
    </row>
    <row r="10" spans="1:4">
      <c r="A10" s="96" t="s">
        <v>239</v>
      </c>
      <c r="B10" s="235">
        <v>62.66</v>
      </c>
      <c r="C10" s="227">
        <v>50.24</v>
      </c>
      <c r="D10" s="228">
        <v>19.809999999999999</v>
      </c>
    </row>
    <row r="11" spans="1:4">
      <c r="A11" s="96" t="s">
        <v>240</v>
      </c>
      <c r="B11" s="235">
        <v>62.24</v>
      </c>
      <c r="C11" s="227">
        <v>49.99</v>
      </c>
      <c r="D11" s="228">
        <v>19.68</v>
      </c>
    </row>
    <row r="12" spans="1:4">
      <c r="A12" s="96" t="s">
        <v>241</v>
      </c>
      <c r="B12" s="235">
        <v>57.92</v>
      </c>
      <c r="C12" s="227">
        <v>47.7</v>
      </c>
      <c r="D12" s="228">
        <v>17.64</v>
      </c>
    </row>
    <row r="13" spans="1:4">
      <c r="A13" s="97" t="s">
        <v>264</v>
      </c>
      <c r="B13" s="226">
        <v>59.36</v>
      </c>
      <c r="C13" s="229">
        <v>47.41</v>
      </c>
      <c r="D13" s="230">
        <v>20.14</v>
      </c>
    </row>
    <row r="14" spans="1:4">
      <c r="A14" s="98" t="s">
        <v>265</v>
      </c>
      <c r="B14" s="236">
        <v>59.69</v>
      </c>
      <c r="C14" s="232">
        <v>48.38</v>
      </c>
      <c r="D14" s="233">
        <v>18.940000000000001</v>
      </c>
    </row>
    <row r="16" spans="1:4">
      <c r="A16" s="559" t="s">
        <v>224</v>
      </c>
      <c r="B16" s="571"/>
      <c r="C16" s="571"/>
      <c r="D16" s="571"/>
    </row>
    <row r="17" spans="1:4">
      <c r="A17" s="559" t="s">
        <v>242</v>
      </c>
      <c r="B17" s="571"/>
      <c r="C17" s="571"/>
      <c r="D17" s="571"/>
    </row>
    <row r="18" spans="1:4">
      <c r="A18" s="559" t="s">
        <v>243</v>
      </c>
      <c r="B18" s="571"/>
      <c r="C18" s="571"/>
      <c r="D18" s="571"/>
    </row>
    <row r="19" spans="1:4">
      <c r="A19" s="559" t="s">
        <v>244</v>
      </c>
      <c r="B19" s="571"/>
      <c r="C19" s="571"/>
      <c r="D19" s="571"/>
    </row>
    <row r="20" spans="1:4">
      <c r="A20" s="559" t="s">
        <v>245</v>
      </c>
      <c r="B20" s="571"/>
      <c r="C20" s="571"/>
      <c r="D20" s="571"/>
    </row>
    <row r="21" spans="1:4">
      <c r="A21" s="559" t="s">
        <v>246</v>
      </c>
      <c r="B21" s="571"/>
      <c r="C21" s="571"/>
      <c r="D21" s="571"/>
    </row>
    <row r="22" spans="1:4">
      <c r="A22" s="559" t="s">
        <v>247</v>
      </c>
      <c r="B22" s="571"/>
      <c r="C22" s="571"/>
      <c r="D22" s="571"/>
    </row>
    <row r="23" spans="1:4">
      <c r="A23" s="559" t="s">
        <v>248</v>
      </c>
      <c r="B23" s="571"/>
      <c r="C23" s="571"/>
      <c r="D23" s="571"/>
    </row>
    <row r="24" spans="1:4">
      <c r="A24" s="559" t="s">
        <v>249</v>
      </c>
      <c r="B24" s="571"/>
      <c r="C24" s="571"/>
      <c r="D24" s="571"/>
    </row>
    <row r="25" spans="1:4">
      <c r="A25" s="559" t="s">
        <v>250</v>
      </c>
      <c r="B25" s="571"/>
      <c r="C25" s="571"/>
      <c r="D25" s="571"/>
    </row>
    <row r="26" spans="1:4">
      <c r="A26" s="559" t="s">
        <v>251</v>
      </c>
      <c r="B26" s="571"/>
      <c r="C26" s="571"/>
      <c r="D26" s="571"/>
    </row>
    <row r="27" spans="1:4">
      <c r="A27" s="559" t="s">
        <v>252</v>
      </c>
      <c r="B27" s="571"/>
      <c r="C27" s="571"/>
      <c r="D27" s="571"/>
    </row>
    <row r="28" spans="1:4">
      <c r="A28" s="559" t="s">
        <v>253</v>
      </c>
      <c r="B28" s="571"/>
      <c r="C28" s="571"/>
      <c r="D28" s="571"/>
    </row>
    <row r="29" spans="1:4">
      <c r="A29" s="559" t="s">
        <v>254</v>
      </c>
      <c r="B29" s="571"/>
      <c r="C29" s="571"/>
      <c r="D29" s="571"/>
    </row>
    <row r="30" spans="1:4">
      <c r="A30" s="559" t="s">
        <v>255</v>
      </c>
      <c r="B30" s="571"/>
      <c r="C30" s="571"/>
      <c r="D30" s="571"/>
    </row>
    <row r="31" spans="1:4">
      <c r="A31" s="559" t="s">
        <v>256</v>
      </c>
      <c r="B31" s="571"/>
      <c r="C31" s="571"/>
      <c r="D31" s="571"/>
    </row>
    <row r="32" spans="1:4">
      <c r="A32" s="559" t="s">
        <v>257</v>
      </c>
      <c r="B32" s="571"/>
      <c r="C32" s="571"/>
      <c r="D32" s="571"/>
    </row>
    <row r="33" spans="1:4">
      <c r="A33" s="559" t="s">
        <v>258</v>
      </c>
      <c r="B33" s="571"/>
      <c r="C33" s="571"/>
      <c r="D33" s="571"/>
    </row>
    <row r="34" spans="1:4">
      <c r="A34" s="91" t="s">
        <v>175</v>
      </c>
    </row>
    <row r="35" spans="1:4">
      <c r="A35" s="10" t="s">
        <v>268</v>
      </c>
    </row>
    <row r="36" spans="1:4">
      <c r="A36" s="10" t="s">
        <v>47</v>
      </c>
      <c r="B36" s="100"/>
      <c r="C36" s="100"/>
      <c r="D36" s="100"/>
    </row>
    <row r="38" spans="1:4">
      <c r="A38" s="559"/>
      <c r="B38" s="571"/>
      <c r="C38" s="571"/>
      <c r="D38" s="571"/>
    </row>
    <row r="41" spans="1:4">
      <c r="A41" s="559"/>
      <c r="B41" s="571"/>
      <c r="C41" s="571"/>
      <c r="D41" s="571"/>
    </row>
    <row r="42" spans="1:4">
      <c r="A42" s="559"/>
      <c r="B42" s="571"/>
      <c r="C42" s="571"/>
      <c r="D42" s="571"/>
    </row>
    <row r="43" spans="1:4">
      <c r="A43" s="559"/>
      <c r="B43" s="571"/>
      <c r="C43" s="571"/>
      <c r="D43" s="571"/>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D11" sqref="D1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07" t="s">
        <v>410</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row>
    <row r="2" spans="1:51" ht="63">
      <c r="A2" s="1" t="s">
        <v>32</v>
      </c>
      <c r="B2" s="2" t="s">
        <v>37</v>
      </c>
      <c r="C2" s="2" t="s">
        <v>38</v>
      </c>
      <c r="D2" s="2" t="s">
        <v>39</v>
      </c>
      <c r="E2" s="2" t="s">
        <v>40</v>
      </c>
      <c r="F2" s="1" t="s">
        <v>33</v>
      </c>
      <c r="G2" s="2" t="s">
        <v>37</v>
      </c>
      <c r="H2" s="2" t="s">
        <v>38</v>
      </c>
      <c r="I2" s="2" t="s">
        <v>39</v>
      </c>
      <c r="J2" s="2" t="s">
        <v>40</v>
      </c>
      <c r="K2" s="1" t="s">
        <v>34</v>
      </c>
      <c r="L2" s="2" t="s">
        <v>37</v>
      </c>
      <c r="M2" s="2" t="s">
        <v>38</v>
      </c>
      <c r="N2" s="2" t="s">
        <v>39</v>
      </c>
      <c r="O2" s="2" t="s">
        <v>40</v>
      </c>
      <c r="P2" s="1" t="s">
        <v>35</v>
      </c>
      <c r="Q2" s="2" t="s">
        <v>37</v>
      </c>
      <c r="R2" s="2" t="s">
        <v>38</v>
      </c>
      <c r="S2" s="2" t="s">
        <v>39</v>
      </c>
      <c r="T2" s="2" t="s">
        <v>40</v>
      </c>
      <c r="U2" s="1" t="s">
        <v>36</v>
      </c>
      <c r="V2" s="2" t="s">
        <v>37</v>
      </c>
      <c r="W2" s="2" t="s">
        <v>38</v>
      </c>
      <c r="X2" s="2" t="s">
        <v>39</v>
      </c>
      <c r="Y2" s="2" t="s">
        <v>40</v>
      </c>
      <c r="Z2" s="1" t="s">
        <v>41</v>
      </c>
      <c r="AA2" s="2" t="s">
        <v>37</v>
      </c>
      <c r="AB2" s="2" t="s">
        <v>38</v>
      </c>
      <c r="AC2" s="2" t="s">
        <v>39</v>
      </c>
      <c r="AD2" s="2" t="s">
        <v>40</v>
      </c>
      <c r="AE2" s="1">
        <v>2018</v>
      </c>
      <c r="AF2" s="2" t="s">
        <v>37</v>
      </c>
      <c r="AG2" s="2" t="s">
        <v>38</v>
      </c>
      <c r="AH2" s="2" t="s">
        <v>39</v>
      </c>
      <c r="AI2" s="2" t="s">
        <v>40</v>
      </c>
      <c r="AJ2" s="1">
        <v>2019</v>
      </c>
      <c r="AK2" s="2" t="s">
        <v>37</v>
      </c>
      <c r="AL2" s="2" t="s">
        <v>38</v>
      </c>
      <c r="AM2" s="2" t="s">
        <v>39</v>
      </c>
      <c r="AN2" s="2" t="s">
        <v>40</v>
      </c>
      <c r="AO2" s="1">
        <v>2020</v>
      </c>
      <c r="AP2" s="2" t="s">
        <v>37</v>
      </c>
      <c r="AQ2" s="2" t="s">
        <v>38</v>
      </c>
      <c r="AR2" s="2" t="s">
        <v>39</v>
      </c>
      <c r="AS2" s="2" t="s">
        <v>40</v>
      </c>
      <c r="AT2" s="1">
        <v>2021</v>
      </c>
      <c r="AU2" s="2" t="s">
        <v>37</v>
      </c>
      <c r="AV2" s="2" t="s">
        <v>38</v>
      </c>
      <c r="AW2" s="2" t="s">
        <v>39</v>
      </c>
      <c r="AX2" s="2" t="s">
        <v>40</v>
      </c>
    </row>
    <row r="3" spans="1:51">
      <c r="A3" s="3" t="s">
        <v>1</v>
      </c>
      <c r="B3" s="335">
        <v>46894</v>
      </c>
      <c r="C3" s="335">
        <v>2.2000000000000002</v>
      </c>
      <c r="D3" s="335">
        <v>1760</v>
      </c>
      <c r="E3" s="335">
        <v>3.9</v>
      </c>
      <c r="F3" s="3" t="s">
        <v>1</v>
      </c>
      <c r="G3" s="335">
        <v>49387</v>
      </c>
      <c r="H3" s="335">
        <v>2.2999999999999998</v>
      </c>
      <c r="I3" s="335">
        <v>2493</v>
      </c>
      <c r="J3" s="335">
        <v>5.3</v>
      </c>
      <c r="K3" s="3" t="s">
        <v>1</v>
      </c>
      <c r="L3" s="335">
        <v>46667</v>
      </c>
      <c r="M3" s="335">
        <v>2.2000000000000002</v>
      </c>
      <c r="N3" s="335">
        <v>-2720</v>
      </c>
      <c r="O3" s="335">
        <v>-5.5</v>
      </c>
      <c r="P3" s="3" t="s">
        <v>1</v>
      </c>
      <c r="Q3" s="335">
        <v>45405</v>
      </c>
      <c r="R3" s="335">
        <v>2.2000000000000002</v>
      </c>
      <c r="S3" s="335">
        <v>-1262</v>
      </c>
      <c r="T3" s="335">
        <v>-2.7</v>
      </c>
      <c r="U3" s="3" t="s">
        <v>1</v>
      </c>
      <c r="V3" s="335">
        <v>47316</v>
      </c>
      <c r="W3" s="335">
        <v>2.2999999999999998</v>
      </c>
      <c r="X3" s="335">
        <v>1911</v>
      </c>
      <c r="Y3" s="335">
        <v>4.2</v>
      </c>
      <c r="Z3" s="3" t="s">
        <v>1</v>
      </c>
      <c r="AA3" s="335">
        <v>46833</v>
      </c>
      <c r="AB3" s="335">
        <v>2.2000000000000002</v>
      </c>
      <c r="AC3" s="335">
        <v>-483</v>
      </c>
      <c r="AD3" s="335">
        <v>-1</v>
      </c>
      <c r="AE3" s="3" t="s">
        <v>1</v>
      </c>
      <c r="AF3" s="335">
        <v>47280</v>
      </c>
      <c r="AG3" s="335">
        <v>2.2000000000000002</v>
      </c>
      <c r="AH3" s="335">
        <v>447</v>
      </c>
      <c r="AI3" s="335">
        <v>0.9</v>
      </c>
      <c r="AJ3" s="3" t="s">
        <v>1</v>
      </c>
      <c r="AK3" s="6">
        <v>47869</v>
      </c>
      <c r="AL3" s="8">
        <v>2.2000000000000002</v>
      </c>
      <c r="AM3" s="8">
        <v>589</v>
      </c>
      <c r="AN3" s="8">
        <v>1.2</v>
      </c>
      <c r="AO3" s="3" t="s">
        <v>1</v>
      </c>
      <c r="AP3" s="6">
        <v>49030</v>
      </c>
      <c r="AQ3" s="8">
        <v>2.2999999999999998</v>
      </c>
      <c r="AR3" s="8">
        <v>1161</v>
      </c>
      <c r="AS3" s="8">
        <v>2.4</v>
      </c>
      <c r="AT3" s="3" t="s">
        <v>1</v>
      </c>
      <c r="AU3" s="6">
        <v>48733</v>
      </c>
      <c r="AV3" s="8">
        <v>2.2000000000000002</v>
      </c>
      <c r="AW3" s="8">
        <v>-297</v>
      </c>
      <c r="AX3" s="8">
        <v>-0.6</v>
      </c>
      <c r="AY3" s="435"/>
    </row>
    <row r="4" spans="1:51">
      <c r="A4" s="3" t="s">
        <v>2</v>
      </c>
      <c r="B4" s="335">
        <v>5507</v>
      </c>
      <c r="C4" s="335">
        <v>0.3</v>
      </c>
      <c r="D4" s="335">
        <v>-29</v>
      </c>
      <c r="E4" s="335">
        <v>-0.5</v>
      </c>
      <c r="F4" s="3" t="s">
        <v>2</v>
      </c>
      <c r="G4" s="335">
        <v>5497</v>
      </c>
      <c r="H4" s="335">
        <v>0.3</v>
      </c>
      <c r="I4" s="335">
        <v>-10</v>
      </c>
      <c r="J4" s="335">
        <v>-0.2</v>
      </c>
      <c r="K4" s="3" t="s">
        <v>2</v>
      </c>
      <c r="L4" s="335">
        <v>5464</v>
      </c>
      <c r="M4" s="335">
        <v>0.3</v>
      </c>
      <c r="N4" s="335">
        <v>-33</v>
      </c>
      <c r="O4" s="335">
        <v>-0.6</v>
      </c>
      <c r="P4" s="3" t="s">
        <v>2</v>
      </c>
      <c r="Q4" s="335">
        <v>5499</v>
      </c>
      <c r="R4" s="335">
        <v>0.3</v>
      </c>
      <c r="S4" s="335">
        <v>35</v>
      </c>
      <c r="T4" s="335">
        <v>0.6</v>
      </c>
      <c r="U4" s="3" t="s">
        <v>2</v>
      </c>
      <c r="V4" s="335">
        <v>5458</v>
      </c>
      <c r="W4" s="335">
        <v>0.3</v>
      </c>
      <c r="X4" s="335">
        <v>-41</v>
      </c>
      <c r="Y4" s="335">
        <v>-0.7</v>
      </c>
      <c r="Z4" s="3" t="s">
        <v>2</v>
      </c>
      <c r="AA4" s="335">
        <v>5531</v>
      </c>
      <c r="AB4" s="335">
        <v>0.3</v>
      </c>
      <c r="AC4" s="335">
        <v>73</v>
      </c>
      <c r="AD4" s="335">
        <v>1.3</v>
      </c>
      <c r="AE4" s="3" t="s">
        <v>2</v>
      </c>
      <c r="AF4" s="335">
        <v>5562</v>
      </c>
      <c r="AG4" s="335">
        <v>0.3</v>
      </c>
      <c r="AH4" s="335">
        <v>31</v>
      </c>
      <c r="AI4" s="335">
        <v>0.6</v>
      </c>
      <c r="AJ4" s="3" t="s">
        <v>2</v>
      </c>
      <c r="AK4" s="6">
        <v>5551</v>
      </c>
      <c r="AL4" s="8">
        <v>0.3</v>
      </c>
      <c r="AM4" s="8">
        <v>-11</v>
      </c>
      <c r="AN4" s="8">
        <v>-0.2</v>
      </c>
      <c r="AO4" s="3" t="s">
        <v>2</v>
      </c>
      <c r="AP4" s="6">
        <v>5593</v>
      </c>
      <c r="AQ4" s="8">
        <v>0.3</v>
      </c>
      <c r="AR4" s="8">
        <v>42</v>
      </c>
      <c r="AS4" s="8">
        <v>0.8</v>
      </c>
      <c r="AT4" s="3" t="s">
        <v>2</v>
      </c>
      <c r="AU4" s="6">
        <v>5604</v>
      </c>
      <c r="AV4" s="8">
        <v>0.3</v>
      </c>
      <c r="AW4" s="8">
        <v>11</v>
      </c>
      <c r="AX4" s="8">
        <v>0.2</v>
      </c>
      <c r="AY4" s="435"/>
    </row>
    <row r="5" spans="1:51">
      <c r="A5" s="3" t="s">
        <v>3</v>
      </c>
      <c r="B5" s="335">
        <v>8090</v>
      </c>
      <c r="C5" s="335">
        <v>0.4</v>
      </c>
      <c r="D5" s="335">
        <v>166</v>
      </c>
      <c r="E5" s="335">
        <v>2.1</v>
      </c>
      <c r="F5" s="3" t="s">
        <v>3</v>
      </c>
      <c r="G5" s="335">
        <v>7392</v>
      </c>
      <c r="H5" s="335">
        <v>0.3</v>
      </c>
      <c r="I5" s="335">
        <v>-698</v>
      </c>
      <c r="J5" s="335">
        <v>-8.6</v>
      </c>
      <c r="K5" s="3" t="s">
        <v>3</v>
      </c>
      <c r="L5" s="335">
        <v>7670</v>
      </c>
      <c r="M5" s="335">
        <v>0.4</v>
      </c>
      <c r="N5" s="335">
        <v>278</v>
      </c>
      <c r="O5" s="335">
        <v>3.8</v>
      </c>
      <c r="P5" s="3" t="s">
        <v>3</v>
      </c>
      <c r="Q5" s="335">
        <v>7327</v>
      </c>
      <c r="R5" s="335">
        <v>0.3</v>
      </c>
      <c r="S5" s="335">
        <v>-343</v>
      </c>
      <c r="T5" s="335">
        <v>-4.5</v>
      </c>
      <c r="U5" s="3" t="s">
        <v>3</v>
      </c>
      <c r="V5" s="335">
        <v>7423</v>
      </c>
      <c r="W5" s="335">
        <v>0.4</v>
      </c>
      <c r="X5" s="335">
        <v>96</v>
      </c>
      <c r="Y5" s="335">
        <v>1.3</v>
      </c>
      <c r="Z5" s="3" t="s">
        <v>3</v>
      </c>
      <c r="AA5" s="335">
        <v>7594</v>
      </c>
      <c r="AB5" s="335">
        <v>0.4</v>
      </c>
      <c r="AC5" s="335">
        <v>171</v>
      </c>
      <c r="AD5" s="335">
        <v>2.2999999999999998</v>
      </c>
      <c r="AE5" s="3" t="s">
        <v>3</v>
      </c>
      <c r="AF5" s="335">
        <v>7831</v>
      </c>
      <c r="AG5" s="335">
        <v>0.4</v>
      </c>
      <c r="AH5" s="335">
        <v>237</v>
      </c>
      <c r="AI5" s="335">
        <v>3</v>
      </c>
      <c r="AJ5" s="3" t="s">
        <v>3</v>
      </c>
      <c r="AK5" s="6">
        <v>7988</v>
      </c>
      <c r="AL5" s="8">
        <v>0.4</v>
      </c>
      <c r="AM5" s="8">
        <v>157</v>
      </c>
      <c r="AN5" s="8">
        <v>2</v>
      </c>
      <c r="AO5" s="3" t="s">
        <v>3</v>
      </c>
      <c r="AP5" s="6">
        <v>8111</v>
      </c>
      <c r="AQ5" s="8">
        <v>0.4</v>
      </c>
      <c r="AR5" s="8">
        <v>123</v>
      </c>
      <c r="AS5" s="8">
        <v>1.5</v>
      </c>
      <c r="AT5" s="3" t="s">
        <v>3</v>
      </c>
      <c r="AU5" s="6">
        <v>8234</v>
      </c>
      <c r="AV5" s="8">
        <v>0.4</v>
      </c>
      <c r="AW5" s="8">
        <v>123</v>
      </c>
      <c r="AX5" s="8">
        <v>1.5</v>
      </c>
      <c r="AY5" s="435"/>
    </row>
    <row r="6" spans="1:51">
      <c r="A6" s="3" t="s">
        <v>4</v>
      </c>
      <c r="B6" s="335">
        <v>77718</v>
      </c>
      <c r="C6" s="335">
        <v>3.7</v>
      </c>
      <c r="D6" s="335">
        <v>2379</v>
      </c>
      <c r="E6" s="335">
        <v>3.2</v>
      </c>
      <c r="F6" s="3" t="s">
        <v>4</v>
      </c>
      <c r="G6" s="335">
        <v>80987</v>
      </c>
      <c r="H6" s="335">
        <v>3.8</v>
      </c>
      <c r="I6" s="335">
        <v>3269</v>
      </c>
      <c r="J6" s="335">
        <v>4.2</v>
      </c>
      <c r="K6" s="3" t="s">
        <v>4</v>
      </c>
      <c r="L6" s="335">
        <v>79890</v>
      </c>
      <c r="M6" s="335">
        <v>3.8</v>
      </c>
      <c r="N6" s="335">
        <v>-1097</v>
      </c>
      <c r="O6" s="335">
        <v>-1.4</v>
      </c>
      <c r="P6" s="3" t="s">
        <v>4</v>
      </c>
      <c r="Q6" s="335">
        <v>79928</v>
      </c>
      <c r="R6" s="335">
        <v>3.8</v>
      </c>
      <c r="S6" s="335">
        <v>38</v>
      </c>
      <c r="T6" s="335">
        <v>0</v>
      </c>
      <c r="U6" s="3" t="s">
        <v>4</v>
      </c>
      <c r="V6" s="335">
        <v>79172</v>
      </c>
      <c r="W6" s="335">
        <v>3.8</v>
      </c>
      <c r="X6" s="335">
        <v>-756</v>
      </c>
      <c r="Y6" s="335">
        <v>-0.9</v>
      </c>
      <c r="Z6" s="3" t="s">
        <v>4</v>
      </c>
      <c r="AA6" s="335">
        <v>78930</v>
      </c>
      <c r="AB6" s="335">
        <v>3.7</v>
      </c>
      <c r="AC6" s="335">
        <v>-242</v>
      </c>
      <c r="AD6" s="335">
        <v>-0.3</v>
      </c>
      <c r="AE6" s="3" t="s">
        <v>4</v>
      </c>
      <c r="AF6" s="335">
        <v>79448</v>
      </c>
      <c r="AG6" s="335">
        <v>3.7</v>
      </c>
      <c r="AH6" s="335">
        <v>518</v>
      </c>
      <c r="AI6" s="335">
        <v>0.7</v>
      </c>
      <c r="AJ6" s="3" t="s">
        <v>4</v>
      </c>
      <c r="AK6" s="6">
        <v>81216</v>
      </c>
      <c r="AL6" s="8">
        <v>3.8</v>
      </c>
      <c r="AM6" s="8">
        <v>1768</v>
      </c>
      <c r="AN6" s="8">
        <v>2.2000000000000002</v>
      </c>
      <c r="AO6" s="3" t="s">
        <v>4</v>
      </c>
      <c r="AP6" s="6">
        <v>82777</v>
      </c>
      <c r="AQ6" s="8">
        <v>3.8</v>
      </c>
      <c r="AR6" s="6">
        <v>1561</v>
      </c>
      <c r="AS6" s="8">
        <v>1.9</v>
      </c>
      <c r="AT6" s="3" t="s">
        <v>4</v>
      </c>
      <c r="AU6" s="6">
        <v>82563</v>
      </c>
      <c r="AV6" s="8">
        <v>3.8</v>
      </c>
      <c r="AW6" s="6">
        <v>-214</v>
      </c>
      <c r="AX6" s="8">
        <v>-0.3</v>
      </c>
      <c r="AY6" s="435"/>
    </row>
    <row r="7" spans="1:51">
      <c r="A7" s="3" t="s">
        <v>5</v>
      </c>
      <c r="B7" s="335">
        <v>4916</v>
      </c>
      <c r="C7" s="335">
        <v>0.2</v>
      </c>
      <c r="D7" s="335">
        <v>-187</v>
      </c>
      <c r="E7" s="335">
        <v>-3.7</v>
      </c>
      <c r="F7" s="3" t="s">
        <v>5</v>
      </c>
      <c r="G7" s="335">
        <v>4961</v>
      </c>
      <c r="H7" s="335">
        <v>0.2</v>
      </c>
      <c r="I7" s="335">
        <v>45</v>
      </c>
      <c r="J7" s="335">
        <v>0.9</v>
      </c>
      <c r="K7" s="3" t="s">
        <v>5</v>
      </c>
      <c r="L7" s="335">
        <v>4884</v>
      </c>
      <c r="M7" s="335">
        <v>0.2</v>
      </c>
      <c r="N7" s="335">
        <v>-77</v>
      </c>
      <c r="O7" s="335">
        <v>-1.6</v>
      </c>
      <c r="P7" s="3" t="s">
        <v>5</v>
      </c>
      <c r="Q7" s="335">
        <v>4859</v>
      </c>
      <c r="R7" s="335">
        <v>0.2</v>
      </c>
      <c r="S7" s="335">
        <v>-25</v>
      </c>
      <c r="T7" s="335">
        <v>-0.5</v>
      </c>
      <c r="U7" s="3" t="s">
        <v>5</v>
      </c>
      <c r="V7" s="335">
        <v>4832</v>
      </c>
      <c r="W7" s="335">
        <v>0.2</v>
      </c>
      <c r="X7" s="335">
        <v>-27</v>
      </c>
      <c r="Y7" s="335">
        <v>-0.6</v>
      </c>
      <c r="Z7" s="3" t="s">
        <v>5</v>
      </c>
      <c r="AA7" s="335">
        <v>4797</v>
      </c>
      <c r="AB7" s="335">
        <v>0.2</v>
      </c>
      <c r="AC7" s="335">
        <v>-35</v>
      </c>
      <c r="AD7" s="335">
        <v>-0.7</v>
      </c>
      <c r="AE7" s="3" t="s">
        <v>5</v>
      </c>
      <c r="AF7" s="335">
        <v>4755</v>
      </c>
      <c r="AG7" s="335">
        <v>0.2</v>
      </c>
      <c r="AH7" s="335">
        <v>-42</v>
      </c>
      <c r="AI7" s="335">
        <v>-0.9</v>
      </c>
      <c r="AJ7" s="3" t="s">
        <v>5</v>
      </c>
      <c r="AK7" s="6">
        <v>4778</v>
      </c>
      <c r="AL7" s="8">
        <v>0.2</v>
      </c>
      <c r="AM7" s="8">
        <v>23</v>
      </c>
      <c r="AN7" s="8">
        <v>0.5</v>
      </c>
      <c r="AO7" s="3" t="s">
        <v>5</v>
      </c>
      <c r="AP7" s="6">
        <v>4786</v>
      </c>
      <c r="AQ7" s="8">
        <v>0.2</v>
      </c>
      <c r="AR7" s="8">
        <v>8</v>
      </c>
      <c r="AS7" s="8">
        <v>0.2</v>
      </c>
      <c r="AT7" s="3" t="s">
        <v>5</v>
      </c>
      <c r="AU7" s="6">
        <v>4766</v>
      </c>
      <c r="AV7" s="8">
        <v>0.2</v>
      </c>
      <c r="AW7" s="8">
        <v>-20</v>
      </c>
      <c r="AX7" s="8">
        <v>-0.4</v>
      </c>
      <c r="AY7" s="435"/>
    </row>
    <row r="8" spans="1:51">
      <c r="A8" s="3" t="s">
        <v>6</v>
      </c>
      <c r="B8" s="335">
        <v>26290</v>
      </c>
      <c r="C8" s="335">
        <v>1.2</v>
      </c>
      <c r="D8" s="335">
        <v>333</v>
      </c>
      <c r="E8" s="335">
        <v>1.3</v>
      </c>
      <c r="F8" s="3" t="s">
        <v>6</v>
      </c>
      <c r="G8" s="335">
        <v>26134</v>
      </c>
      <c r="H8" s="335">
        <v>1.2</v>
      </c>
      <c r="I8" s="335">
        <v>-156</v>
      </c>
      <c r="J8" s="335">
        <v>-0.6</v>
      </c>
      <c r="K8" s="3" t="s">
        <v>6</v>
      </c>
      <c r="L8" s="335">
        <v>26543</v>
      </c>
      <c r="M8" s="335">
        <v>1.3</v>
      </c>
      <c r="N8" s="335">
        <v>409</v>
      </c>
      <c r="O8" s="335">
        <v>1.6</v>
      </c>
      <c r="P8" s="3" t="s">
        <v>6</v>
      </c>
      <c r="Q8" s="335">
        <v>26490</v>
      </c>
      <c r="R8" s="335">
        <v>1.3</v>
      </c>
      <c r="S8" s="335">
        <v>-53</v>
      </c>
      <c r="T8" s="335">
        <v>-0.2</v>
      </c>
      <c r="U8" s="3" t="s">
        <v>6</v>
      </c>
      <c r="V8" s="335">
        <v>26746</v>
      </c>
      <c r="W8" s="335">
        <v>1.3</v>
      </c>
      <c r="X8" s="335">
        <v>256</v>
      </c>
      <c r="Y8" s="335">
        <v>1</v>
      </c>
      <c r="Z8" s="3" t="s">
        <v>6</v>
      </c>
      <c r="AA8" s="335">
        <v>27149</v>
      </c>
      <c r="AB8" s="335">
        <v>1.3</v>
      </c>
      <c r="AC8" s="335">
        <v>403</v>
      </c>
      <c r="AD8" s="335">
        <v>1.5</v>
      </c>
      <c r="AE8" s="3" t="s">
        <v>6</v>
      </c>
      <c r="AF8" s="335">
        <v>27641</v>
      </c>
      <c r="AG8" s="335">
        <v>1.3</v>
      </c>
      <c r="AH8" s="335">
        <v>492</v>
      </c>
      <c r="AI8" s="335">
        <v>1.8</v>
      </c>
      <c r="AJ8" s="3" t="s">
        <v>6</v>
      </c>
      <c r="AK8" s="6">
        <v>27985</v>
      </c>
      <c r="AL8" s="8">
        <v>1.3</v>
      </c>
      <c r="AM8" s="8">
        <v>344</v>
      </c>
      <c r="AN8" s="8">
        <v>1.2</v>
      </c>
      <c r="AO8" s="3" t="s">
        <v>6</v>
      </c>
      <c r="AP8" s="6">
        <v>28383</v>
      </c>
      <c r="AQ8" s="8">
        <v>1.3</v>
      </c>
      <c r="AR8" s="8">
        <v>398</v>
      </c>
      <c r="AS8" s="8">
        <v>1.4</v>
      </c>
      <c r="AT8" s="3" t="s">
        <v>6</v>
      </c>
      <c r="AU8" s="6">
        <v>28463</v>
      </c>
      <c r="AV8" s="8">
        <v>1.3</v>
      </c>
      <c r="AW8" s="8">
        <v>80</v>
      </c>
      <c r="AX8" s="8">
        <v>0.3</v>
      </c>
      <c r="AY8" s="435"/>
    </row>
    <row r="9" spans="1:51">
      <c r="A9" s="3" t="s">
        <v>7</v>
      </c>
      <c r="B9" s="335">
        <v>2963</v>
      </c>
      <c r="C9" s="335">
        <v>0.1</v>
      </c>
      <c r="D9" s="335">
        <v>-52</v>
      </c>
      <c r="E9" s="335">
        <v>-1.7</v>
      </c>
      <c r="F9" s="3" t="s">
        <v>7</v>
      </c>
      <c r="G9" s="335">
        <v>2873</v>
      </c>
      <c r="H9" s="335">
        <v>0.1</v>
      </c>
      <c r="I9" s="335">
        <v>-90</v>
      </c>
      <c r="J9" s="335">
        <v>-3</v>
      </c>
      <c r="K9" s="3" t="s">
        <v>7</v>
      </c>
      <c r="L9" s="335">
        <v>2846</v>
      </c>
      <c r="M9" s="335">
        <v>0.1</v>
      </c>
      <c r="N9" s="335">
        <v>-27</v>
      </c>
      <c r="O9" s="335">
        <v>-0.9</v>
      </c>
      <c r="P9" s="3" t="s">
        <v>7</v>
      </c>
      <c r="Q9" s="335">
        <v>2820</v>
      </c>
      <c r="R9" s="335">
        <v>0.1</v>
      </c>
      <c r="S9" s="335">
        <v>-26</v>
      </c>
      <c r="T9" s="335">
        <v>-0.9</v>
      </c>
      <c r="U9" s="3" t="s">
        <v>7</v>
      </c>
      <c r="V9" s="335">
        <v>2783</v>
      </c>
      <c r="W9" s="335">
        <v>0.1</v>
      </c>
      <c r="X9" s="335">
        <v>-37</v>
      </c>
      <c r="Y9" s="335">
        <v>-1.3</v>
      </c>
      <c r="Z9" s="3" t="s">
        <v>7</v>
      </c>
      <c r="AA9" s="335">
        <v>2743</v>
      </c>
      <c r="AB9" s="335">
        <v>0.1</v>
      </c>
      <c r="AC9" s="335">
        <v>-40</v>
      </c>
      <c r="AD9" s="335">
        <v>-1.5</v>
      </c>
      <c r="AE9" s="3" t="s">
        <v>7</v>
      </c>
      <c r="AF9" s="335">
        <v>2768</v>
      </c>
      <c r="AG9" s="335">
        <v>0.1</v>
      </c>
      <c r="AH9" s="335">
        <v>25</v>
      </c>
      <c r="AI9" s="335">
        <v>0.9</v>
      </c>
      <c r="AJ9" s="3" t="s">
        <v>7</v>
      </c>
      <c r="AK9" s="6">
        <v>2786</v>
      </c>
      <c r="AL9" s="8">
        <v>0.1</v>
      </c>
      <c r="AM9" s="8">
        <v>18</v>
      </c>
      <c r="AN9" s="8">
        <v>0.6</v>
      </c>
      <c r="AO9" s="3" t="s">
        <v>7</v>
      </c>
      <c r="AP9" s="6">
        <v>2818</v>
      </c>
      <c r="AQ9" s="8">
        <v>0.1</v>
      </c>
      <c r="AR9" s="8">
        <v>32</v>
      </c>
      <c r="AS9" s="8">
        <v>1.1000000000000001</v>
      </c>
      <c r="AT9" s="3" t="s">
        <v>7</v>
      </c>
      <c r="AU9" s="6">
        <v>2807</v>
      </c>
      <c r="AV9" s="8">
        <v>0.1</v>
      </c>
      <c r="AW9" s="8">
        <v>-11</v>
      </c>
      <c r="AX9" s="8">
        <v>-0.4</v>
      </c>
      <c r="AY9" s="435"/>
    </row>
    <row r="10" spans="1:51">
      <c r="A10" s="3" t="s">
        <v>8</v>
      </c>
      <c r="B10" s="335">
        <v>5090</v>
      </c>
      <c r="C10" s="335">
        <v>0.2</v>
      </c>
      <c r="D10" s="335">
        <v>-237</v>
      </c>
      <c r="E10" s="335">
        <v>-4.4000000000000004</v>
      </c>
      <c r="F10" s="3" t="s">
        <v>8</v>
      </c>
      <c r="G10" s="335">
        <v>5086</v>
      </c>
      <c r="H10" s="335">
        <v>0.2</v>
      </c>
      <c r="I10" s="335">
        <v>-4</v>
      </c>
      <c r="J10" s="335">
        <v>-0.1</v>
      </c>
      <c r="K10" s="3" t="s">
        <v>8</v>
      </c>
      <c r="L10" s="335">
        <v>5169</v>
      </c>
      <c r="M10" s="335">
        <v>0.2</v>
      </c>
      <c r="N10" s="335">
        <v>83</v>
      </c>
      <c r="O10" s="335">
        <v>1.6</v>
      </c>
      <c r="P10" s="3" t="s">
        <v>8</v>
      </c>
      <c r="Q10" s="335">
        <v>4966</v>
      </c>
      <c r="R10" s="335">
        <v>0.2</v>
      </c>
      <c r="S10" s="335">
        <v>-203</v>
      </c>
      <c r="T10" s="335">
        <v>-3.9</v>
      </c>
      <c r="U10" s="3" t="s">
        <v>8</v>
      </c>
      <c r="V10" s="335">
        <v>4916</v>
      </c>
      <c r="W10" s="335">
        <v>0.2</v>
      </c>
      <c r="X10" s="335">
        <v>-50</v>
      </c>
      <c r="Y10" s="335">
        <v>-1</v>
      </c>
      <c r="Z10" s="3" t="s">
        <v>8</v>
      </c>
      <c r="AA10" s="335">
        <v>4827</v>
      </c>
      <c r="AB10" s="335">
        <v>0.2</v>
      </c>
      <c r="AC10" s="335">
        <v>-89</v>
      </c>
      <c r="AD10" s="335">
        <v>-1.8</v>
      </c>
      <c r="AE10" s="3" t="s">
        <v>8</v>
      </c>
      <c r="AF10" s="335">
        <v>4819</v>
      </c>
      <c r="AG10" s="335">
        <v>0.2</v>
      </c>
      <c r="AH10" s="335">
        <v>-8</v>
      </c>
      <c r="AI10" s="335">
        <v>-0.2</v>
      </c>
      <c r="AJ10" s="3" t="s">
        <v>8</v>
      </c>
      <c r="AK10" s="6">
        <v>4871</v>
      </c>
      <c r="AL10" s="8">
        <v>0.2</v>
      </c>
      <c r="AM10" s="8">
        <v>52</v>
      </c>
      <c r="AN10" s="8">
        <v>1.1000000000000001</v>
      </c>
      <c r="AO10" s="3" t="s">
        <v>8</v>
      </c>
      <c r="AP10" s="6">
        <v>4869</v>
      </c>
      <c r="AQ10" s="8">
        <v>0.2</v>
      </c>
      <c r="AR10" s="8">
        <v>-2</v>
      </c>
      <c r="AS10" s="8">
        <v>0</v>
      </c>
      <c r="AT10" s="3" t="s">
        <v>8</v>
      </c>
      <c r="AU10" s="6">
        <v>4895</v>
      </c>
      <c r="AV10" s="8">
        <v>0.2</v>
      </c>
      <c r="AW10" s="8">
        <v>26</v>
      </c>
      <c r="AX10" s="8">
        <v>0.5</v>
      </c>
      <c r="AY10" s="435"/>
    </row>
    <row r="11" spans="1:51">
      <c r="A11" s="3" t="s">
        <v>9</v>
      </c>
      <c r="B11" s="335">
        <v>42545</v>
      </c>
      <c r="C11" s="335">
        <v>2</v>
      </c>
      <c r="D11" s="335">
        <v>990</v>
      </c>
      <c r="E11" s="335">
        <v>2.4</v>
      </c>
      <c r="F11" s="3" t="s">
        <v>9</v>
      </c>
      <c r="G11" s="335">
        <v>43608</v>
      </c>
      <c r="H11" s="335">
        <v>2.1</v>
      </c>
      <c r="I11" s="335">
        <v>1063</v>
      </c>
      <c r="J11" s="335">
        <v>2.5</v>
      </c>
      <c r="K11" s="3" t="s">
        <v>9</v>
      </c>
      <c r="L11" s="335">
        <v>43455</v>
      </c>
      <c r="M11" s="335">
        <v>2.1</v>
      </c>
      <c r="N11" s="335">
        <v>-153</v>
      </c>
      <c r="O11" s="335">
        <v>-0.4</v>
      </c>
      <c r="P11" s="3" t="s">
        <v>9</v>
      </c>
      <c r="Q11" s="335">
        <v>44846</v>
      </c>
      <c r="R11" s="335">
        <v>2.1</v>
      </c>
      <c r="S11" s="335">
        <v>1391</v>
      </c>
      <c r="T11" s="335">
        <v>3.2</v>
      </c>
      <c r="U11" s="3" t="s">
        <v>9</v>
      </c>
      <c r="V11" s="335">
        <v>45332</v>
      </c>
      <c r="W11" s="335">
        <v>2.2000000000000002</v>
      </c>
      <c r="X11" s="335">
        <v>486</v>
      </c>
      <c r="Y11" s="335">
        <v>1.1000000000000001</v>
      </c>
      <c r="Z11" s="3" t="s">
        <v>9</v>
      </c>
      <c r="AA11" s="335">
        <v>46816</v>
      </c>
      <c r="AB11" s="335">
        <v>2.2000000000000002</v>
      </c>
      <c r="AC11" s="335">
        <v>1484</v>
      </c>
      <c r="AD11" s="335">
        <v>3.2</v>
      </c>
      <c r="AE11" s="3" t="s">
        <v>9</v>
      </c>
      <c r="AF11" s="335">
        <v>48374</v>
      </c>
      <c r="AG11" s="335">
        <v>2.2999999999999998</v>
      </c>
      <c r="AH11" s="335">
        <v>1558</v>
      </c>
      <c r="AI11" s="335">
        <v>3.2</v>
      </c>
      <c r="AJ11" s="3" t="s">
        <v>9</v>
      </c>
      <c r="AK11" s="6">
        <v>50146</v>
      </c>
      <c r="AL11" s="8">
        <v>2.2999999999999998</v>
      </c>
      <c r="AM11" s="6">
        <v>1772</v>
      </c>
      <c r="AN11" s="8">
        <v>3.7</v>
      </c>
      <c r="AO11" s="3" t="s">
        <v>9</v>
      </c>
      <c r="AP11" s="6">
        <v>51233</v>
      </c>
      <c r="AQ11" s="8">
        <v>2.4</v>
      </c>
      <c r="AR11" s="6">
        <v>1087</v>
      </c>
      <c r="AS11" s="8">
        <v>2.2000000000000002</v>
      </c>
      <c r="AT11" s="3" t="s">
        <v>9</v>
      </c>
      <c r="AU11" s="6">
        <v>51850</v>
      </c>
      <c r="AV11" s="8">
        <v>2.4</v>
      </c>
      <c r="AW11" s="6">
        <v>617</v>
      </c>
      <c r="AX11" s="8">
        <v>1.2</v>
      </c>
      <c r="AY11" s="435"/>
    </row>
    <row r="12" spans="1:51">
      <c r="A12" s="3" t="s">
        <v>10</v>
      </c>
      <c r="B12" s="335">
        <v>5441</v>
      </c>
      <c r="C12" s="335">
        <v>0.3</v>
      </c>
      <c r="D12" s="335">
        <v>-14</v>
      </c>
      <c r="E12" s="335">
        <v>-0.3</v>
      </c>
      <c r="F12" s="3" t="s">
        <v>10</v>
      </c>
      <c r="G12" s="335">
        <v>5448</v>
      </c>
      <c r="H12" s="335">
        <v>0.3</v>
      </c>
      <c r="I12" s="335">
        <v>7</v>
      </c>
      <c r="J12" s="335">
        <v>0.1</v>
      </c>
      <c r="K12" s="3" t="s">
        <v>10</v>
      </c>
      <c r="L12" s="335">
        <v>5482</v>
      </c>
      <c r="M12" s="335">
        <v>0.3</v>
      </c>
      <c r="N12" s="335">
        <v>34</v>
      </c>
      <c r="O12" s="335">
        <v>0.6</v>
      </c>
      <c r="P12" s="3" t="s">
        <v>10</v>
      </c>
      <c r="Q12" s="335">
        <v>5433</v>
      </c>
      <c r="R12" s="335">
        <v>0.3</v>
      </c>
      <c r="S12" s="335">
        <v>-49</v>
      </c>
      <c r="T12" s="335">
        <v>-0.9</v>
      </c>
      <c r="U12" s="3" t="s">
        <v>10</v>
      </c>
      <c r="V12" s="335">
        <v>5423</v>
      </c>
      <c r="W12" s="335">
        <v>0.3</v>
      </c>
      <c r="X12" s="335">
        <v>-10</v>
      </c>
      <c r="Y12" s="335">
        <v>-0.2</v>
      </c>
      <c r="Z12" s="3" t="s">
        <v>10</v>
      </c>
      <c r="AA12" s="335">
        <v>5426</v>
      </c>
      <c r="AB12" s="335">
        <v>0.3</v>
      </c>
      <c r="AC12" s="335">
        <v>3</v>
      </c>
      <c r="AD12" s="335">
        <v>0.1</v>
      </c>
      <c r="AE12" s="3" t="s">
        <v>10</v>
      </c>
      <c r="AF12" s="335">
        <v>5428</v>
      </c>
      <c r="AG12" s="335">
        <v>0.3</v>
      </c>
      <c r="AH12" s="335">
        <v>2</v>
      </c>
      <c r="AI12" s="335">
        <v>0</v>
      </c>
      <c r="AJ12" s="3" t="s">
        <v>10</v>
      </c>
      <c r="AK12" s="6">
        <v>5520</v>
      </c>
      <c r="AL12" s="8">
        <v>0.3</v>
      </c>
      <c r="AM12" s="8">
        <v>92</v>
      </c>
      <c r="AN12" s="8">
        <v>1.7</v>
      </c>
      <c r="AO12" s="3" t="s">
        <v>10</v>
      </c>
      <c r="AP12" s="6">
        <v>5540</v>
      </c>
      <c r="AQ12" s="8">
        <v>0.3</v>
      </c>
      <c r="AR12" s="8">
        <v>20</v>
      </c>
      <c r="AS12" s="8">
        <v>0.4</v>
      </c>
      <c r="AT12" s="3" t="s">
        <v>10</v>
      </c>
      <c r="AU12" s="6">
        <v>5553</v>
      </c>
      <c r="AV12" s="8">
        <v>0.3</v>
      </c>
      <c r="AW12" s="8">
        <v>13</v>
      </c>
      <c r="AX12" s="8">
        <v>0.2</v>
      </c>
      <c r="AY12" s="435"/>
    </row>
    <row r="13" spans="1:51">
      <c r="A13" s="3" t="s">
        <v>11</v>
      </c>
      <c r="B13" s="335">
        <v>20387</v>
      </c>
      <c r="C13" s="335">
        <v>1</v>
      </c>
      <c r="D13" s="335">
        <v>-9</v>
      </c>
      <c r="E13" s="335">
        <v>0</v>
      </c>
      <c r="F13" s="3" t="s">
        <v>11</v>
      </c>
      <c r="G13" s="335">
        <v>20537</v>
      </c>
      <c r="H13" s="335">
        <v>1</v>
      </c>
      <c r="I13" s="335">
        <v>150</v>
      </c>
      <c r="J13" s="335">
        <v>0.7</v>
      </c>
      <c r="K13" s="3" t="s">
        <v>11</v>
      </c>
      <c r="L13" s="335">
        <v>20061</v>
      </c>
      <c r="M13" s="335">
        <v>1</v>
      </c>
      <c r="N13" s="335">
        <v>-476</v>
      </c>
      <c r="O13" s="335">
        <v>-2.2999999999999998</v>
      </c>
      <c r="P13" s="3" t="s">
        <v>11</v>
      </c>
      <c r="Q13" s="335">
        <v>20373</v>
      </c>
      <c r="R13" s="335">
        <v>1</v>
      </c>
      <c r="S13" s="335">
        <v>312</v>
      </c>
      <c r="T13" s="335">
        <v>1.6</v>
      </c>
      <c r="U13" s="3" t="s">
        <v>11</v>
      </c>
      <c r="V13" s="335">
        <v>20460</v>
      </c>
      <c r="W13" s="335">
        <v>1</v>
      </c>
      <c r="X13" s="335">
        <v>87</v>
      </c>
      <c r="Y13" s="335">
        <v>0.4</v>
      </c>
      <c r="Z13" s="3" t="s">
        <v>11</v>
      </c>
      <c r="AA13" s="335">
        <v>20537</v>
      </c>
      <c r="AB13" s="335">
        <v>1</v>
      </c>
      <c r="AC13" s="335">
        <v>77</v>
      </c>
      <c r="AD13" s="335">
        <v>0.4</v>
      </c>
      <c r="AE13" s="3" t="s">
        <v>11</v>
      </c>
      <c r="AF13" s="335">
        <v>20991</v>
      </c>
      <c r="AG13" s="335">
        <v>1</v>
      </c>
      <c r="AH13" s="335">
        <v>454</v>
      </c>
      <c r="AI13" s="335">
        <v>2.2000000000000002</v>
      </c>
      <c r="AJ13" s="3" t="s">
        <v>11</v>
      </c>
      <c r="AK13" s="6">
        <v>21368</v>
      </c>
      <c r="AL13" s="8">
        <v>1</v>
      </c>
      <c r="AM13" s="8">
        <v>377</v>
      </c>
      <c r="AN13" s="8">
        <v>1.8</v>
      </c>
      <c r="AO13" s="3" t="s">
        <v>11</v>
      </c>
      <c r="AP13" s="6">
        <v>21796</v>
      </c>
      <c r="AQ13" s="8">
        <v>1</v>
      </c>
      <c r="AR13" s="8">
        <v>428</v>
      </c>
      <c r="AS13" s="8">
        <v>2</v>
      </c>
      <c r="AT13" s="3" t="s">
        <v>11</v>
      </c>
      <c r="AU13" s="6">
        <v>21827</v>
      </c>
      <c r="AV13" s="8">
        <v>1</v>
      </c>
      <c r="AW13" s="8">
        <v>31</v>
      </c>
      <c r="AX13" s="8">
        <v>0.1</v>
      </c>
      <c r="AY13" s="435"/>
    </row>
    <row r="14" spans="1:51">
      <c r="A14" s="3" t="s">
        <v>12</v>
      </c>
      <c r="B14" s="335">
        <v>18445</v>
      </c>
      <c r="C14" s="335">
        <v>0.9</v>
      </c>
      <c r="D14" s="335">
        <v>314</v>
      </c>
      <c r="E14" s="335">
        <v>1.7</v>
      </c>
      <c r="F14" s="3" t="s">
        <v>12</v>
      </c>
      <c r="G14" s="335">
        <v>18589</v>
      </c>
      <c r="H14" s="335">
        <v>0.9</v>
      </c>
      <c r="I14" s="335">
        <v>144</v>
      </c>
      <c r="J14" s="335">
        <v>0.8</v>
      </c>
      <c r="K14" s="3" t="s">
        <v>12</v>
      </c>
      <c r="L14" s="335">
        <v>18751</v>
      </c>
      <c r="M14" s="335">
        <v>0.9</v>
      </c>
      <c r="N14" s="335">
        <v>162</v>
      </c>
      <c r="O14" s="335">
        <v>0.9</v>
      </c>
      <c r="P14" s="3" t="s">
        <v>12</v>
      </c>
      <c r="Q14" s="335">
        <v>18777</v>
      </c>
      <c r="R14" s="335">
        <v>0.9</v>
      </c>
      <c r="S14" s="335">
        <v>26</v>
      </c>
      <c r="T14" s="335">
        <v>0.1</v>
      </c>
      <c r="U14" s="3" t="s">
        <v>12</v>
      </c>
      <c r="V14" s="335">
        <v>19000</v>
      </c>
      <c r="W14" s="335">
        <v>0.9</v>
      </c>
      <c r="X14" s="335">
        <v>223</v>
      </c>
      <c r="Y14" s="335">
        <v>1.2</v>
      </c>
      <c r="Z14" s="3" t="s">
        <v>12</v>
      </c>
      <c r="AA14" s="335">
        <v>19273</v>
      </c>
      <c r="AB14" s="335">
        <v>0.9</v>
      </c>
      <c r="AC14" s="335">
        <v>273</v>
      </c>
      <c r="AD14" s="335">
        <v>1.4</v>
      </c>
      <c r="AE14" s="3" t="s">
        <v>12</v>
      </c>
      <c r="AF14" s="335">
        <v>19739</v>
      </c>
      <c r="AG14" s="335">
        <v>0.9</v>
      </c>
      <c r="AH14" s="335">
        <v>466</v>
      </c>
      <c r="AI14" s="335">
        <v>2.4</v>
      </c>
      <c r="AJ14" s="3" t="s">
        <v>12</v>
      </c>
      <c r="AK14" s="6">
        <v>20190</v>
      </c>
      <c r="AL14" s="8">
        <v>0.9</v>
      </c>
      <c r="AM14" s="8">
        <v>451</v>
      </c>
      <c r="AN14" s="8">
        <v>2.2999999999999998</v>
      </c>
      <c r="AO14" s="3" t="s">
        <v>12</v>
      </c>
      <c r="AP14" s="6">
        <v>20662</v>
      </c>
      <c r="AQ14" s="8">
        <v>0.9</v>
      </c>
      <c r="AR14" s="8">
        <v>472</v>
      </c>
      <c r="AS14" s="8">
        <v>2.2999999999999998</v>
      </c>
      <c r="AT14" s="3" t="s">
        <v>12</v>
      </c>
      <c r="AU14" s="6">
        <v>21000</v>
      </c>
      <c r="AV14" s="8">
        <v>1</v>
      </c>
      <c r="AW14" s="8">
        <v>338</v>
      </c>
      <c r="AX14" s="8">
        <v>1.6</v>
      </c>
      <c r="AY14" s="435"/>
    </row>
    <row r="15" spans="1:51">
      <c r="A15" s="3" t="s">
        <v>13</v>
      </c>
      <c r="B15" s="335">
        <v>23726</v>
      </c>
      <c r="C15" s="335">
        <v>1.1000000000000001</v>
      </c>
      <c r="D15" s="335">
        <v>-421</v>
      </c>
      <c r="E15" s="335">
        <v>-1.7</v>
      </c>
      <c r="F15" s="3" t="s">
        <v>13</v>
      </c>
      <c r="G15" s="335">
        <v>23092</v>
      </c>
      <c r="H15" s="335">
        <v>1.1000000000000001</v>
      </c>
      <c r="I15" s="335">
        <v>-634</v>
      </c>
      <c r="J15" s="335">
        <v>-2.7</v>
      </c>
      <c r="K15" s="3" t="s">
        <v>13</v>
      </c>
      <c r="L15" s="335">
        <v>22913</v>
      </c>
      <c r="M15" s="335">
        <v>1.1000000000000001</v>
      </c>
      <c r="N15" s="335">
        <v>-179</v>
      </c>
      <c r="O15" s="335">
        <v>-0.8</v>
      </c>
      <c r="P15" s="3" t="s">
        <v>13</v>
      </c>
      <c r="Q15" s="335">
        <v>22659</v>
      </c>
      <c r="R15" s="335">
        <v>1.1000000000000001</v>
      </c>
      <c r="S15" s="335">
        <v>-254</v>
      </c>
      <c r="T15" s="335">
        <v>-1.1000000000000001</v>
      </c>
      <c r="U15" s="3" t="s">
        <v>13</v>
      </c>
      <c r="V15" s="335">
        <v>22606</v>
      </c>
      <c r="W15" s="335">
        <v>1.1000000000000001</v>
      </c>
      <c r="X15" s="335">
        <v>-53</v>
      </c>
      <c r="Y15" s="335">
        <v>-0.2</v>
      </c>
      <c r="Z15" s="3" t="s">
        <v>13</v>
      </c>
      <c r="AA15" s="335">
        <v>22558</v>
      </c>
      <c r="AB15" s="335">
        <v>1.1000000000000001</v>
      </c>
      <c r="AC15" s="335">
        <v>-48</v>
      </c>
      <c r="AD15" s="335">
        <v>-0.2</v>
      </c>
      <c r="AE15" s="3" t="s">
        <v>13</v>
      </c>
      <c r="AF15" s="335">
        <v>22749</v>
      </c>
      <c r="AG15" s="335">
        <v>1.1000000000000001</v>
      </c>
      <c r="AH15" s="335">
        <v>191</v>
      </c>
      <c r="AI15" s="335">
        <v>0.8</v>
      </c>
      <c r="AJ15" s="3" t="s">
        <v>13</v>
      </c>
      <c r="AK15" s="6">
        <v>23254</v>
      </c>
      <c r="AL15" s="8">
        <v>1.1000000000000001</v>
      </c>
      <c r="AM15" s="8">
        <v>505</v>
      </c>
      <c r="AN15" s="8">
        <v>2.2000000000000002</v>
      </c>
      <c r="AO15" s="3" t="s">
        <v>13</v>
      </c>
      <c r="AP15" s="6">
        <v>23316</v>
      </c>
      <c r="AQ15" s="8">
        <v>1.1000000000000001</v>
      </c>
      <c r="AR15" s="8">
        <v>62</v>
      </c>
      <c r="AS15" s="8">
        <v>0.3</v>
      </c>
      <c r="AT15" s="3" t="s">
        <v>13</v>
      </c>
      <c r="AU15" s="6">
        <v>23310</v>
      </c>
      <c r="AV15" s="8">
        <v>1.1000000000000001</v>
      </c>
      <c r="AW15" s="8">
        <v>-6</v>
      </c>
      <c r="AX15" s="8">
        <v>0</v>
      </c>
      <c r="AY15" s="435"/>
    </row>
    <row r="16" spans="1:51">
      <c r="A16" s="3" t="s">
        <v>14</v>
      </c>
      <c r="B16" s="335">
        <v>153224</v>
      </c>
      <c r="C16" s="335">
        <v>7.2</v>
      </c>
      <c r="D16" s="335">
        <v>37</v>
      </c>
      <c r="E16" s="335">
        <v>0</v>
      </c>
      <c r="F16" s="3" t="s">
        <v>14</v>
      </c>
      <c r="G16" s="335">
        <v>151718</v>
      </c>
      <c r="H16" s="335">
        <v>7.2</v>
      </c>
      <c r="I16" s="335">
        <v>-1506</v>
      </c>
      <c r="J16" s="335">
        <v>-1</v>
      </c>
      <c r="K16" s="3" t="s">
        <v>14</v>
      </c>
      <c r="L16" s="335">
        <v>153009</v>
      </c>
      <c r="M16" s="335">
        <v>7.3</v>
      </c>
      <c r="N16" s="335">
        <v>1291</v>
      </c>
      <c r="O16" s="335">
        <v>0.9</v>
      </c>
      <c r="P16" s="3" t="s">
        <v>14</v>
      </c>
      <c r="Q16" s="335">
        <v>152843</v>
      </c>
      <c r="R16" s="335">
        <v>7.3</v>
      </c>
      <c r="S16" s="335">
        <v>-166</v>
      </c>
      <c r="T16" s="335">
        <v>-0.1</v>
      </c>
      <c r="U16" s="3" t="s">
        <v>14</v>
      </c>
      <c r="V16" s="335">
        <v>153111</v>
      </c>
      <c r="W16" s="335">
        <v>7.3</v>
      </c>
      <c r="X16" s="335">
        <v>268</v>
      </c>
      <c r="Y16" s="335">
        <v>0.2</v>
      </c>
      <c r="Z16" s="3" t="s">
        <v>14</v>
      </c>
      <c r="AA16" s="335">
        <v>153655</v>
      </c>
      <c r="AB16" s="335">
        <v>7.3</v>
      </c>
      <c r="AC16" s="335">
        <v>544</v>
      </c>
      <c r="AD16" s="335">
        <v>0.4</v>
      </c>
      <c r="AE16" s="3" t="s">
        <v>14</v>
      </c>
      <c r="AF16" s="335">
        <v>155549</v>
      </c>
      <c r="AG16" s="335">
        <v>7.3</v>
      </c>
      <c r="AH16" s="335">
        <v>1894</v>
      </c>
      <c r="AI16" s="335">
        <v>1.2</v>
      </c>
      <c r="AJ16" s="3" t="s">
        <v>14</v>
      </c>
      <c r="AK16" s="6">
        <v>157503</v>
      </c>
      <c r="AL16" s="8">
        <v>7.3</v>
      </c>
      <c r="AM16" s="6">
        <v>1954</v>
      </c>
      <c r="AN16" s="8">
        <v>1.3</v>
      </c>
      <c r="AO16" s="3" t="s">
        <v>14</v>
      </c>
      <c r="AP16" s="6">
        <v>158911</v>
      </c>
      <c r="AQ16" s="8">
        <v>7.3</v>
      </c>
      <c r="AR16" s="6">
        <v>1408</v>
      </c>
      <c r="AS16" s="8">
        <v>0.9</v>
      </c>
      <c r="AT16" s="3" t="s">
        <v>14</v>
      </c>
      <c r="AU16" s="6">
        <v>158010</v>
      </c>
      <c r="AV16" s="8">
        <v>7.3</v>
      </c>
      <c r="AW16" s="6">
        <v>-901</v>
      </c>
      <c r="AX16" s="8">
        <v>-0.6</v>
      </c>
      <c r="AY16" s="435"/>
    </row>
    <row r="17" spans="1:51">
      <c r="A17" s="3" t="s">
        <v>15</v>
      </c>
      <c r="B17" s="335">
        <v>8806</v>
      </c>
      <c r="C17" s="335">
        <v>0.4</v>
      </c>
      <c r="D17" s="335">
        <v>151</v>
      </c>
      <c r="E17" s="335">
        <v>1.7</v>
      </c>
      <c r="F17" s="3" t="s">
        <v>15</v>
      </c>
      <c r="G17" s="335">
        <v>8944</v>
      </c>
      <c r="H17" s="335">
        <v>0.4</v>
      </c>
      <c r="I17" s="335">
        <v>138</v>
      </c>
      <c r="J17" s="335">
        <v>1.6</v>
      </c>
      <c r="K17" s="3" t="s">
        <v>15</v>
      </c>
      <c r="L17" s="335">
        <v>8745</v>
      </c>
      <c r="M17" s="335">
        <v>0.4</v>
      </c>
      <c r="N17" s="335">
        <v>-199</v>
      </c>
      <c r="O17" s="335">
        <v>-2.2000000000000002</v>
      </c>
      <c r="P17" s="3" t="s">
        <v>15</v>
      </c>
      <c r="Q17" s="335">
        <v>8752</v>
      </c>
      <c r="R17" s="335">
        <v>0.4</v>
      </c>
      <c r="S17" s="335">
        <v>7</v>
      </c>
      <c r="T17" s="335">
        <v>0.1</v>
      </c>
      <c r="U17" s="3" t="s">
        <v>15</v>
      </c>
      <c r="V17" s="335">
        <v>8772</v>
      </c>
      <c r="W17" s="335">
        <v>0.4</v>
      </c>
      <c r="X17" s="335">
        <v>20</v>
      </c>
      <c r="Y17" s="335">
        <v>0.2</v>
      </c>
      <c r="Z17" s="3" t="s">
        <v>15</v>
      </c>
      <c r="AA17" s="335">
        <v>8854</v>
      </c>
      <c r="AB17" s="335">
        <v>0.4</v>
      </c>
      <c r="AC17" s="335">
        <v>82</v>
      </c>
      <c r="AD17" s="335">
        <v>0.9</v>
      </c>
      <c r="AE17" s="3" t="s">
        <v>15</v>
      </c>
      <c r="AF17" s="335">
        <v>8956</v>
      </c>
      <c r="AG17" s="335">
        <v>0.4</v>
      </c>
      <c r="AH17" s="335">
        <v>102</v>
      </c>
      <c r="AI17" s="335">
        <v>1.1000000000000001</v>
      </c>
      <c r="AJ17" s="3" t="s">
        <v>15</v>
      </c>
      <c r="AK17" s="6">
        <v>9061</v>
      </c>
      <c r="AL17" s="8">
        <v>0.4</v>
      </c>
      <c r="AM17" s="8">
        <v>105</v>
      </c>
      <c r="AN17" s="8">
        <v>1.2</v>
      </c>
      <c r="AO17" s="3" t="s">
        <v>15</v>
      </c>
      <c r="AP17" s="6">
        <v>9059</v>
      </c>
      <c r="AQ17" s="8">
        <v>0.4</v>
      </c>
      <c r="AR17" s="8">
        <v>-2</v>
      </c>
      <c r="AS17" s="8">
        <v>0</v>
      </c>
      <c r="AT17" s="3" t="s">
        <v>15</v>
      </c>
      <c r="AU17" s="6">
        <v>9114</v>
      </c>
      <c r="AV17" s="8">
        <v>0.4</v>
      </c>
      <c r="AW17" s="8">
        <v>55</v>
      </c>
      <c r="AX17" s="8">
        <v>0.6</v>
      </c>
      <c r="AY17" s="435"/>
    </row>
    <row r="18" spans="1:51">
      <c r="A18" s="3" t="s">
        <v>16</v>
      </c>
      <c r="B18" s="335">
        <v>41726</v>
      </c>
      <c r="C18" s="335">
        <v>2</v>
      </c>
      <c r="D18" s="335">
        <v>20</v>
      </c>
      <c r="E18" s="335">
        <v>0</v>
      </c>
      <c r="F18" s="3" t="s">
        <v>16</v>
      </c>
      <c r="G18" s="335">
        <v>41255</v>
      </c>
      <c r="H18" s="335">
        <v>1.9</v>
      </c>
      <c r="I18" s="335">
        <v>-471</v>
      </c>
      <c r="J18" s="335">
        <v>-1.1000000000000001</v>
      </c>
      <c r="K18" s="3" t="s">
        <v>16</v>
      </c>
      <c r="L18" s="335">
        <v>41179</v>
      </c>
      <c r="M18" s="335">
        <v>2</v>
      </c>
      <c r="N18" s="335">
        <v>-76</v>
      </c>
      <c r="O18" s="335">
        <v>-0.2</v>
      </c>
      <c r="P18" s="3" t="s">
        <v>16</v>
      </c>
      <c r="Q18" s="335">
        <v>41317</v>
      </c>
      <c r="R18" s="335">
        <v>2</v>
      </c>
      <c r="S18" s="335">
        <v>138</v>
      </c>
      <c r="T18" s="335">
        <v>0.3</v>
      </c>
      <c r="U18" s="3" t="s">
        <v>16</v>
      </c>
      <c r="V18" s="335">
        <v>41294</v>
      </c>
      <c r="W18" s="335">
        <v>2</v>
      </c>
      <c r="X18" s="335">
        <v>-23</v>
      </c>
      <c r="Y18" s="335">
        <v>-0.1</v>
      </c>
      <c r="Z18" s="3" t="s">
        <v>16</v>
      </c>
      <c r="AA18" s="335">
        <v>41500</v>
      </c>
      <c r="AB18" s="335">
        <v>2</v>
      </c>
      <c r="AC18" s="335">
        <v>206</v>
      </c>
      <c r="AD18" s="335">
        <v>0.5</v>
      </c>
      <c r="AE18" s="3" t="s">
        <v>16</v>
      </c>
      <c r="AF18" s="335">
        <v>41833</v>
      </c>
      <c r="AG18" s="335">
        <v>2</v>
      </c>
      <c r="AH18" s="335">
        <v>333</v>
      </c>
      <c r="AI18" s="335">
        <v>0.8</v>
      </c>
      <c r="AJ18" s="3" t="s">
        <v>16</v>
      </c>
      <c r="AK18" s="6">
        <v>42029</v>
      </c>
      <c r="AL18" s="8">
        <v>2</v>
      </c>
      <c r="AM18" s="8">
        <v>196</v>
      </c>
      <c r="AN18" s="8">
        <v>0.5</v>
      </c>
      <c r="AO18" s="3" t="s">
        <v>16</v>
      </c>
      <c r="AP18" s="6">
        <v>42187</v>
      </c>
      <c r="AQ18" s="8">
        <v>1.9</v>
      </c>
      <c r="AR18" s="8">
        <v>158</v>
      </c>
      <c r="AS18" s="8">
        <v>0.4</v>
      </c>
      <c r="AT18" s="3" t="s">
        <v>16</v>
      </c>
      <c r="AU18" s="6">
        <v>42219</v>
      </c>
      <c r="AV18" s="8">
        <v>1.9</v>
      </c>
      <c r="AW18" s="8">
        <v>32</v>
      </c>
      <c r="AX18" s="8">
        <v>0.1</v>
      </c>
      <c r="AY18" s="435"/>
    </row>
    <row r="19" spans="1:51">
      <c r="A19" s="3" t="s">
        <v>17</v>
      </c>
      <c r="B19" s="335">
        <v>32665</v>
      </c>
      <c r="C19" s="335">
        <v>1.5</v>
      </c>
      <c r="D19" s="335">
        <v>-152</v>
      </c>
      <c r="E19" s="335">
        <v>-0.5</v>
      </c>
      <c r="F19" s="3" t="s">
        <v>17</v>
      </c>
      <c r="G19" s="335">
        <v>28929</v>
      </c>
      <c r="H19" s="335">
        <v>1.4</v>
      </c>
      <c r="I19" s="335">
        <v>-3736</v>
      </c>
      <c r="J19" s="335">
        <v>-11.4</v>
      </c>
      <c r="K19" s="3" t="s">
        <v>17</v>
      </c>
      <c r="L19" s="335">
        <v>29435</v>
      </c>
      <c r="M19" s="335">
        <v>1.4</v>
      </c>
      <c r="N19" s="335">
        <v>506</v>
      </c>
      <c r="O19" s="335">
        <v>1.7</v>
      </c>
      <c r="P19" s="3" t="s">
        <v>17</v>
      </c>
      <c r="Q19" s="335">
        <v>29412</v>
      </c>
      <c r="R19" s="335">
        <v>1.4</v>
      </c>
      <c r="S19" s="335">
        <v>-23</v>
      </c>
      <c r="T19" s="335">
        <v>-0.1</v>
      </c>
      <c r="U19" s="3" t="s">
        <v>17</v>
      </c>
      <c r="V19" s="335">
        <v>29497</v>
      </c>
      <c r="W19" s="335">
        <v>1.4</v>
      </c>
      <c r="X19" s="335">
        <v>85</v>
      </c>
      <c r="Y19" s="335">
        <v>0.3</v>
      </c>
      <c r="Z19" s="3" t="s">
        <v>17</v>
      </c>
      <c r="AA19" s="335">
        <v>30036</v>
      </c>
      <c r="AB19" s="335">
        <v>1.4</v>
      </c>
      <c r="AC19" s="335">
        <v>539</v>
      </c>
      <c r="AD19" s="335">
        <v>1.8</v>
      </c>
      <c r="AE19" s="3" t="s">
        <v>17</v>
      </c>
      <c r="AF19" s="335">
        <v>30483</v>
      </c>
      <c r="AG19" s="335">
        <v>1.4</v>
      </c>
      <c r="AH19" s="335">
        <v>447</v>
      </c>
      <c r="AI19" s="335">
        <v>1.5</v>
      </c>
      <c r="AJ19" s="3" t="s">
        <v>17</v>
      </c>
      <c r="AK19" s="6">
        <v>30468</v>
      </c>
      <c r="AL19" s="8">
        <v>1.4</v>
      </c>
      <c r="AM19" s="8">
        <v>-15</v>
      </c>
      <c r="AN19" s="8">
        <v>0</v>
      </c>
      <c r="AO19" s="3" t="s">
        <v>17</v>
      </c>
      <c r="AP19" s="6">
        <v>30492</v>
      </c>
      <c r="AQ19" s="8">
        <v>1.4</v>
      </c>
      <c r="AR19" s="8">
        <v>24</v>
      </c>
      <c r="AS19" s="8">
        <v>0.1</v>
      </c>
      <c r="AT19" s="3" t="s">
        <v>17</v>
      </c>
      <c r="AU19" s="6">
        <v>30179</v>
      </c>
      <c r="AV19" s="8">
        <v>1.4</v>
      </c>
      <c r="AW19" s="8">
        <v>-313</v>
      </c>
      <c r="AX19" s="8">
        <v>-1</v>
      </c>
      <c r="AY19" s="435"/>
    </row>
    <row r="20" spans="1:51">
      <c r="A20" s="3" t="s">
        <v>18</v>
      </c>
      <c r="B20" s="335">
        <v>38028</v>
      </c>
      <c r="C20" s="335">
        <v>1.8</v>
      </c>
      <c r="D20" s="335">
        <v>13</v>
      </c>
      <c r="E20" s="335">
        <v>0</v>
      </c>
      <c r="F20" s="3" t="s">
        <v>18</v>
      </c>
      <c r="G20" s="335">
        <v>37970</v>
      </c>
      <c r="H20" s="335">
        <v>1.8</v>
      </c>
      <c r="I20" s="335">
        <v>-58</v>
      </c>
      <c r="J20" s="335">
        <v>-0.2</v>
      </c>
      <c r="K20" s="3" t="s">
        <v>18</v>
      </c>
      <c r="L20" s="335">
        <v>36860</v>
      </c>
      <c r="M20" s="335">
        <v>1.8</v>
      </c>
      <c r="N20" s="335">
        <v>-1110</v>
      </c>
      <c r="O20" s="335">
        <v>-2.9</v>
      </c>
      <c r="P20" s="3" t="s">
        <v>18</v>
      </c>
      <c r="Q20" s="335">
        <v>36276</v>
      </c>
      <c r="R20" s="335">
        <v>1.7</v>
      </c>
      <c r="S20" s="335">
        <v>-584</v>
      </c>
      <c r="T20" s="335">
        <v>-1.6</v>
      </c>
      <c r="U20" s="3" t="s">
        <v>18</v>
      </c>
      <c r="V20" s="335">
        <v>36149</v>
      </c>
      <c r="W20" s="335">
        <v>1.7</v>
      </c>
      <c r="X20" s="335">
        <v>-127</v>
      </c>
      <c r="Y20" s="335">
        <v>-0.4</v>
      </c>
      <c r="Z20" s="3" t="s">
        <v>18</v>
      </c>
      <c r="AA20" s="335">
        <v>36218</v>
      </c>
      <c r="AB20" s="335">
        <v>1.7</v>
      </c>
      <c r="AC20" s="335">
        <v>69</v>
      </c>
      <c r="AD20" s="335">
        <v>0.2</v>
      </c>
      <c r="AE20" s="3" t="s">
        <v>18</v>
      </c>
      <c r="AF20" s="335">
        <v>36405</v>
      </c>
      <c r="AG20" s="335">
        <v>1.7</v>
      </c>
      <c r="AH20" s="335">
        <v>187</v>
      </c>
      <c r="AI20" s="335">
        <v>0.5</v>
      </c>
      <c r="AJ20" s="3" t="s">
        <v>18</v>
      </c>
      <c r="AK20" s="6">
        <v>36402</v>
      </c>
      <c r="AL20" s="8">
        <v>1.7</v>
      </c>
      <c r="AM20" s="8">
        <v>-3</v>
      </c>
      <c r="AN20" s="8">
        <v>0</v>
      </c>
      <c r="AO20" s="3" t="s">
        <v>18</v>
      </c>
      <c r="AP20" s="6">
        <v>36727</v>
      </c>
      <c r="AQ20" s="8">
        <v>1.7</v>
      </c>
      <c r="AR20" s="8">
        <v>325</v>
      </c>
      <c r="AS20" s="8">
        <v>0.9</v>
      </c>
      <c r="AT20" s="3" t="s">
        <v>18</v>
      </c>
      <c r="AU20" s="6">
        <v>36824</v>
      </c>
      <c r="AV20" s="8">
        <v>1.7</v>
      </c>
      <c r="AW20" s="8">
        <v>97</v>
      </c>
      <c r="AX20" s="8">
        <v>0.3</v>
      </c>
      <c r="AY20" s="435"/>
    </row>
    <row r="21" spans="1:51">
      <c r="A21" s="3" t="s">
        <v>19</v>
      </c>
      <c r="B21" s="335">
        <v>17330</v>
      </c>
      <c r="C21" s="335">
        <v>0.8</v>
      </c>
      <c r="D21" s="335">
        <v>-53</v>
      </c>
      <c r="E21" s="335">
        <v>-0.3</v>
      </c>
      <c r="F21" s="3" t="s">
        <v>19</v>
      </c>
      <c r="G21" s="335">
        <v>17465</v>
      </c>
      <c r="H21" s="335">
        <v>0.8</v>
      </c>
      <c r="I21" s="335">
        <v>135</v>
      </c>
      <c r="J21" s="335">
        <v>0.8</v>
      </c>
      <c r="K21" s="3" t="s">
        <v>19</v>
      </c>
      <c r="L21" s="335">
        <v>17329</v>
      </c>
      <c r="M21" s="335">
        <v>0.8</v>
      </c>
      <c r="N21" s="335">
        <v>-136</v>
      </c>
      <c r="O21" s="335">
        <v>-0.8</v>
      </c>
      <c r="P21" s="3" t="s">
        <v>19</v>
      </c>
      <c r="Q21" s="335">
        <v>17277</v>
      </c>
      <c r="R21" s="335">
        <v>0.8</v>
      </c>
      <c r="S21" s="335">
        <v>-52</v>
      </c>
      <c r="T21" s="335">
        <v>-0.3</v>
      </c>
      <c r="U21" s="3" t="s">
        <v>19</v>
      </c>
      <c r="V21" s="335">
        <v>17191</v>
      </c>
      <c r="W21" s="335">
        <v>0.8</v>
      </c>
      <c r="X21" s="335">
        <v>-86</v>
      </c>
      <c r="Y21" s="335">
        <v>-0.5</v>
      </c>
      <c r="Z21" s="3" t="s">
        <v>19</v>
      </c>
      <c r="AA21" s="335">
        <v>17312</v>
      </c>
      <c r="AB21" s="335">
        <v>0.8</v>
      </c>
      <c r="AC21" s="335">
        <v>121</v>
      </c>
      <c r="AD21" s="335">
        <v>0.7</v>
      </c>
      <c r="AE21" s="3" t="s">
        <v>19</v>
      </c>
      <c r="AF21" s="335">
        <v>17352</v>
      </c>
      <c r="AG21" s="335">
        <v>0.8</v>
      </c>
      <c r="AH21" s="335">
        <v>40</v>
      </c>
      <c r="AI21" s="335">
        <v>0.2</v>
      </c>
      <c r="AJ21" s="3" t="s">
        <v>19</v>
      </c>
      <c r="AK21" s="6">
        <v>17370</v>
      </c>
      <c r="AL21" s="8">
        <v>0.8</v>
      </c>
      <c r="AM21" s="8">
        <v>18</v>
      </c>
      <c r="AN21" s="8">
        <v>0.1</v>
      </c>
      <c r="AO21" s="3" t="s">
        <v>19</v>
      </c>
      <c r="AP21" s="6">
        <v>17496</v>
      </c>
      <c r="AQ21" s="8">
        <v>0.8</v>
      </c>
      <c r="AR21" s="8">
        <v>126</v>
      </c>
      <c r="AS21" s="8">
        <v>0.7</v>
      </c>
      <c r="AT21" s="3" t="s">
        <v>19</v>
      </c>
      <c r="AU21" s="6">
        <v>17590</v>
      </c>
      <c r="AV21" s="8">
        <v>0.8</v>
      </c>
      <c r="AW21" s="8">
        <v>94</v>
      </c>
      <c r="AX21" s="8">
        <v>0.5</v>
      </c>
      <c r="AY21" s="435"/>
    </row>
    <row r="22" spans="1:51">
      <c r="A22" s="3" t="s">
        <v>20</v>
      </c>
      <c r="B22" s="335">
        <v>5103</v>
      </c>
      <c r="C22" s="335">
        <v>0.2</v>
      </c>
      <c r="D22" s="335">
        <v>10</v>
      </c>
      <c r="E22" s="335">
        <v>0.2</v>
      </c>
      <c r="F22" s="3" t="s">
        <v>20</v>
      </c>
      <c r="G22" s="335">
        <v>5110</v>
      </c>
      <c r="H22" s="335">
        <v>0.2</v>
      </c>
      <c r="I22" s="335">
        <v>7</v>
      </c>
      <c r="J22" s="335">
        <v>0.1</v>
      </c>
      <c r="K22" s="3" t="s">
        <v>20</v>
      </c>
      <c r="L22" s="335">
        <v>5053</v>
      </c>
      <c r="M22" s="335">
        <v>0.2</v>
      </c>
      <c r="N22" s="335">
        <v>-57</v>
      </c>
      <c r="O22" s="335">
        <v>-1.1000000000000001</v>
      </c>
      <c r="P22" s="3" t="s">
        <v>20</v>
      </c>
      <c r="Q22" s="335">
        <v>4958</v>
      </c>
      <c r="R22" s="335">
        <v>0.2</v>
      </c>
      <c r="S22" s="335">
        <v>-95</v>
      </c>
      <c r="T22" s="335">
        <v>-1.9</v>
      </c>
      <c r="U22" s="3" t="s">
        <v>20</v>
      </c>
      <c r="V22" s="335">
        <v>4910</v>
      </c>
      <c r="W22" s="335">
        <v>0.2</v>
      </c>
      <c r="X22" s="335">
        <v>-48</v>
      </c>
      <c r="Y22" s="335">
        <v>-1</v>
      </c>
      <c r="Z22" s="3" t="s">
        <v>20</v>
      </c>
      <c r="AA22" s="335">
        <v>4828</v>
      </c>
      <c r="AB22" s="335">
        <v>0.2</v>
      </c>
      <c r="AC22" s="335">
        <v>-82</v>
      </c>
      <c r="AD22" s="335">
        <v>-1.7</v>
      </c>
      <c r="AE22" s="3" t="s">
        <v>20</v>
      </c>
      <c r="AF22" s="335">
        <v>4799</v>
      </c>
      <c r="AG22" s="335">
        <v>0.2</v>
      </c>
      <c r="AH22" s="335">
        <v>-29</v>
      </c>
      <c r="AI22" s="335">
        <v>-0.6</v>
      </c>
      <c r="AJ22" s="3" t="s">
        <v>20</v>
      </c>
      <c r="AK22" s="6">
        <v>4828</v>
      </c>
      <c r="AL22" s="8">
        <v>0.2</v>
      </c>
      <c r="AM22" s="8">
        <v>29</v>
      </c>
      <c r="AN22" s="8">
        <v>0.6</v>
      </c>
      <c r="AO22" s="3" t="s">
        <v>20</v>
      </c>
      <c r="AP22" s="6">
        <v>4873</v>
      </c>
      <c r="AQ22" s="8">
        <v>0.2</v>
      </c>
      <c r="AR22" s="8">
        <v>45</v>
      </c>
      <c r="AS22" s="8">
        <v>0.9</v>
      </c>
      <c r="AT22" s="3" t="s">
        <v>20</v>
      </c>
      <c r="AU22" s="6">
        <v>4854</v>
      </c>
      <c r="AV22" s="8">
        <v>0.2</v>
      </c>
      <c r="AW22" s="8">
        <v>-19</v>
      </c>
      <c r="AX22" s="8">
        <v>-0.4</v>
      </c>
    </row>
    <row r="23" spans="1:51">
      <c r="A23" s="3" t="s">
        <v>21</v>
      </c>
      <c r="B23" s="335">
        <v>17555</v>
      </c>
      <c r="C23" s="335">
        <v>0.8</v>
      </c>
      <c r="D23" s="335">
        <v>425</v>
      </c>
      <c r="E23" s="335">
        <v>2.5</v>
      </c>
      <c r="F23" s="3" t="s">
        <v>21</v>
      </c>
      <c r="G23" s="335">
        <v>16099</v>
      </c>
      <c r="H23" s="335">
        <v>0.8</v>
      </c>
      <c r="I23" s="335">
        <v>-1456</v>
      </c>
      <c r="J23" s="335">
        <v>-8.3000000000000007</v>
      </c>
      <c r="K23" s="3" t="s">
        <v>21</v>
      </c>
      <c r="L23" s="335">
        <v>16221</v>
      </c>
      <c r="M23" s="335">
        <v>0.8</v>
      </c>
      <c r="N23" s="335">
        <v>122</v>
      </c>
      <c r="O23" s="335">
        <v>0.8</v>
      </c>
      <c r="P23" s="3" t="s">
        <v>21</v>
      </c>
      <c r="Q23" s="335">
        <v>17090</v>
      </c>
      <c r="R23" s="335">
        <v>0.8</v>
      </c>
      <c r="S23" s="335">
        <v>869</v>
      </c>
      <c r="T23" s="335">
        <v>5.4</v>
      </c>
      <c r="U23" s="3" t="s">
        <v>21</v>
      </c>
      <c r="V23" s="335">
        <v>17870</v>
      </c>
      <c r="W23" s="335">
        <v>0.9</v>
      </c>
      <c r="X23" s="335">
        <v>780</v>
      </c>
      <c r="Y23" s="335">
        <v>4.5999999999999996</v>
      </c>
      <c r="Z23" s="3" t="s">
        <v>21</v>
      </c>
      <c r="AA23" s="335">
        <v>18887</v>
      </c>
      <c r="AB23" s="335">
        <v>0.9</v>
      </c>
      <c r="AC23" s="335">
        <v>1017</v>
      </c>
      <c r="AD23" s="335">
        <v>5.4</v>
      </c>
      <c r="AE23" s="3" t="s">
        <v>21</v>
      </c>
      <c r="AF23" s="335">
        <v>19672</v>
      </c>
      <c r="AG23" s="335">
        <v>0.9</v>
      </c>
      <c r="AH23" s="335">
        <v>785</v>
      </c>
      <c r="AI23" s="335">
        <v>4</v>
      </c>
      <c r="AJ23" s="3" t="s">
        <v>21</v>
      </c>
      <c r="AK23" s="6">
        <v>20886</v>
      </c>
      <c r="AL23" s="8">
        <v>1</v>
      </c>
      <c r="AM23" s="8">
        <v>1214</v>
      </c>
      <c r="AN23" s="8">
        <v>6.2</v>
      </c>
      <c r="AO23" s="3" t="s">
        <v>21</v>
      </c>
      <c r="AP23" s="6">
        <v>21621</v>
      </c>
      <c r="AQ23" s="8">
        <v>1</v>
      </c>
      <c r="AR23" s="6">
        <v>735</v>
      </c>
      <c r="AS23" s="8">
        <v>3.5</v>
      </c>
      <c r="AT23" s="3" t="s">
        <v>21</v>
      </c>
      <c r="AU23" s="6">
        <v>21872</v>
      </c>
      <c r="AV23" s="8">
        <v>1</v>
      </c>
      <c r="AW23" s="6">
        <v>251</v>
      </c>
      <c r="AX23" s="8">
        <v>1.2</v>
      </c>
    </row>
    <row r="24" spans="1:51">
      <c r="A24" s="3" t="s">
        <v>22</v>
      </c>
      <c r="B24" s="335">
        <v>206965</v>
      </c>
      <c r="C24" s="335">
        <v>9.8000000000000007</v>
      </c>
      <c r="D24" s="335">
        <v>-15306</v>
      </c>
      <c r="E24" s="335">
        <v>-6.9</v>
      </c>
      <c r="F24" s="3" t="s">
        <v>22</v>
      </c>
      <c r="G24" s="335">
        <v>206593</v>
      </c>
      <c r="H24" s="335">
        <v>9.8000000000000007</v>
      </c>
      <c r="I24" s="335">
        <v>-372</v>
      </c>
      <c r="J24" s="335">
        <v>-0.2</v>
      </c>
      <c r="K24" s="3" t="s">
        <v>22</v>
      </c>
      <c r="L24" s="335">
        <v>205279</v>
      </c>
      <c r="M24" s="335">
        <v>9.8000000000000007</v>
      </c>
      <c r="N24" s="335">
        <v>-1314</v>
      </c>
      <c r="O24" s="335">
        <v>-0.6</v>
      </c>
      <c r="P24" s="3" t="s">
        <v>22</v>
      </c>
      <c r="Q24" s="335">
        <v>203811</v>
      </c>
      <c r="R24" s="335">
        <v>9.6999999999999993</v>
      </c>
      <c r="S24" s="335">
        <v>-1468</v>
      </c>
      <c r="T24" s="335">
        <v>-0.7</v>
      </c>
      <c r="U24" s="3" t="s">
        <v>22</v>
      </c>
      <c r="V24" s="335">
        <v>203585</v>
      </c>
      <c r="W24" s="335">
        <v>9.6999999999999993</v>
      </c>
      <c r="X24" s="335">
        <v>-226</v>
      </c>
      <c r="Y24" s="335">
        <v>-0.1</v>
      </c>
      <c r="Z24" s="3" t="s">
        <v>22</v>
      </c>
      <c r="AA24" s="335">
        <v>203692</v>
      </c>
      <c r="AB24" s="335">
        <v>9.6999999999999993</v>
      </c>
      <c r="AC24" s="335">
        <v>107</v>
      </c>
      <c r="AD24" s="335">
        <v>0.1</v>
      </c>
      <c r="AE24" s="3" t="s">
        <v>22</v>
      </c>
      <c r="AF24" s="335">
        <v>204856</v>
      </c>
      <c r="AG24" s="335">
        <v>9.6</v>
      </c>
      <c r="AH24" s="335">
        <v>1164</v>
      </c>
      <c r="AI24" s="335">
        <v>0.6</v>
      </c>
      <c r="AJ24" s="3" t="s">
        <v>22</v>
      </c>
      <c r="AK24" s="6">
        <v>207312</v>
      </c>
      <c r="AL24" s="8">
        <v>9.6</v>
      </c>
      <c r="AM24" s="6">
        <v>2456</v>
      </c>
      <c r="AN24" s="8">
        <v>1.2</v>
      </c>
      <c r="AO24" s="3" t="s">
        <v>22</v>
      </c>
      <c r="AP24" s="6">
        <v>209194</v>
      </c>
      <c r="AQ24" s="8">
        <v>9.6</v>
      </c>
      <c r="AR24" s="6">
        <v>1882</v>
      </c>
      <c r="AS24" s="8">
        <v>0.9</v>
      </c>
      <c r="AT24" s="3" t="s">
        <v>22</v>
      </c>
      <c r="AU24" s="6">
        <v>208563</v>
      </c>
      <c r="AV24" s="8">
        <v>9.6</v>
      </c>
      <c r="AW24" s="6">
        <v>-631</v>
      </c>
      <c r="AX24" s="8">
        <v>-0.3</v>
      </c>
    </row>
    <row r="25" spans="1:51">
      <c r="A25" s="3" t="s">
        <v>23</v>
      </c>
      <c r="B25" s="335">
        <v>14374</v>
      </c>
      <c r="C25" s="335">
        <v>0.7</v>
      </c>
      <c r="D25" s="335">
        <v>41</v>
      </c>
      <c r="E25" s="335">
        <v>0.3</v>
      </c>
      <c r="F25" s="3" t="s">
        <v>23</v>
      </c>
      <c r="G25" s="335">
        <v>14545</v>
      </c>
      <c r="H25" s="335">
        <v>0.7</v>
      </c>
      <c r="I25" s="335">
        <v>171</v>
      </c>
      <c r="J25" s="335">
        <v>1.2</v>
      </c>
      <c r="K25" s="3" t="s">
        <v>23</v>
      </c>
      <c r="L25" s="335">
        <v>14296</v>
      </c>
      <c r="M25" s="335">
        <v>0.7</v>
      </c>
      <c r="N25" s="335">
        <v>-249</v>
      </c>
      <c r="O25" s="335">
        <v>-1.7</v>
      </c>
      <c r="P25" s="3" t="s">
        <v>23</v>
      </c>
      <c r="Q25" s="335">
        <v>14246</v>
      </c>
      <c r="R25" s="335">
        <v>0.7</v>
      </c>
      <c r="S25" s="335">
        <v>-50</v>
      </c>
      <c r="T25" s="335">
        <v>-0.3</v>
      </c>
      <c r="U25" s="3" t="s">
        <v>23</v>
      </c>
      <c r="V25" s="335">
        <v>14125</v>
      </c>
      <c r="W25" s="335">
        <v>0.7</v>
      </c>
      <c r="X25" s="335">
        <v>-121</v>
      </c>
      <c r="Y25" s="335">
        <v>-0.8</v>
      </c>
      <c r="Z25" s="3" t="s">
        <v>23</v>
      </c>
      <c r="AA25" s="335">
        <v>14189</v>
      </c>
      <c r="AB25" s="335">
        <v>0.7</v>
      </c>
      <c r="AC25" s="335">
        <v>64</v>
      </c>
      <c r="AD25" s="335">
        <v>0.5</v>
      </c>
      <c r="AE25" s="3" t="s">
        <v>23</v>
      </c>
      <c r="AF25" s="335">
        <v>14445</v>
      </c>
      <c r="AG25" s="335">
        <v>0.7</v>
      </c>
      <c r="AH25" s="335">
        <v>256</v>
      </c>
      <c r="AI25" s="335">
        <v>1.8</v>
      </c>
      <c r="AJ25" s="3" t="s">
        <v>23</v>
      </c>
      <c r="AK25" s="6">
        <v>14679</v>
      </c>
      <c r="AL25" s="8">
        <v>0.7</v>
      </c>
      <c r="AM25" s="8">
        <v>234</v>
      </c>
      <c r="AN25" s="8">
        <v>1.6</v>
      </c>
      <c r="AO25" s="3" t="s">
        <v>23</v>
      </c>
      <c r="AP25" s="6">
        <v>14953</v>
      </c>
      <c r="AQ25" s="8">
        <v>0.7</v>
      </c>
      <c r="AR25" s="8">
        <v>274</v>
      </c>
      <c r="AS25" s="8">
        <v>1.9</v>
      </c>
      <c r="AT25" s="3" t="s">
        <v>23</v>
      </c>
      <c r="AU25" s="6">
        <v>14987</v>
      </c>
      <c r="AV25" s="8">
        <v>0.7</v>
      </c>
      <c r="AW25" s="8">
        <v>34</v>
      </c>
      <c r="AX25" s="8">
        <v>0.2</v>
      </c>
    </row>
    <row r="26" spans="1:51">
      <c r="A26" s="3" t="s">
        <v>24</v>
      </c>
      <c r="B26" s="335">
        <v>12392</v>
      </c>
      <c r="C26" s="335">
        <v>0.6</v>
      </c>
      <c r="D26" s="335">
        <v>118</v>
      </c>
      <c r="E26" s="335">
        <v>1</v>
      </c>
      <c r="F26" s="3" t="s">
        <v>24</v>
      </c>
      <c r="G26" s="335">
        <v>12634</v>
      </c>
      <c r="H26" s="335">
        <v>0.6</v>
      </c>
      <c r="I26" s="335">
        <v>242</v>
      </c>
      <c r="J26" s="335">
        <v>2</v>
      </c>
      <c r="K26" s="3" t="s">
        <v>24</v>
      </c>
      <c r="L26" s="335">
        <v>10468</v>
      </c>
      <c r="M26" s="335">
        <v>0.5</v>
      </c>
      <c r="N26" s="335">
        <v>-2166</v>
      </c>
      <c r="O26" s="335">
        <v>-17.100000000000001</v>
      </c>
      <c r="P26" s="3" t="s">
        <v>24</v>
      </c>
      <c r="Q26" s="335">
        <v>10690</v>
      </c>
      <c r="R26" s="335">
        <v>0.5</v>
      </c>
      <c r="S26" s="335">
        <v>222</v>
      </c>
      <c r="T26" s="335">
        <v>2.1</v>
      </c>
      <c r="U26" s="3" t="s">
        <v>24</v>
      </c>
      <c r="V26" s="335">
        <v>11338</v>
      </c>
      <c r="W26" s="335">
        <v>0.5</v>
      </c>
      <c r="X26" s="335">
        <v>648</v>
      </c>
      <c r="Y26" s="335">
        <v>6.1</v>
      </c>
      <c r="Z26" s="3" t="s">
        <v>24</v>
      </c>
      <c r="AA26" s="335">
        <v>10576</v>
      </c>
      <c r="AB26" s="335">
        <v>0.5</v>
      </c>
      <c r="AC26" s="335">
        <v>-762</v>
      </c>
      <c r="AD26" s="335">
        <v>-7.2</v>
      </c>
      <c r="AE26" s="3" t="s">
        <v>24</v>
      </c>
      <c r="AF26" s="335">
        <v>10755</v>
      </c>
      <c r="AG26" s="335">
        <v>0.5</v>
      </c>
      <c r="AH26" s="335">
        <v>179</v>
      </c>
      <c r="AI26" s="335">
        <v>1.7</v>
      </c>
      <c r="AJ26" s="3" t="s">
        <v>24</v>
      </c>
      <c r="AK26" s="6">
        <v>11111</v>
      </c>
      <c r="AL26" s="8">
        <v>0.5</v>
      </c>
      <c r="AM26" s="8">
        <v>356</v>
      </c>
      <c r="AN26" s="8">
        <v>3.3</v>
      </c>
      <c r="AO26" s="3" t="s">
        <v>24</v>
      </c>
      <c r="AP26" s="6">
        <v>11281</v>
      </c>
      <c r="AQ26" s="8">
        <v>0.5</v>
      </c>
      <c r="AR26" s="8">
        <v>170</v>
      </c>
      <c r="AS26" s="8">
        <v>1.5</v>
      </c>
      <c r="AT26" s="3" t="s">
        <v>24</v>
      </c>
      <c r="AU26" s="6">
        <v>11115</v>
      </c>
      <c r="AV26" s="8">
        <v>0.5</v>
      </c>
      <c r="AW26" s="8">
        <v>-166</v>
      </c>
      <c r="AX26" s="8">
        <v>-1.5</v>
      </c>
    </row>
    <row r="27" spans="1:51">
      <c r="A27" s="3" t="s">
        <v>25</v>
      </c>
      <c r="B27" s="335">
        <v>9037</v>
      </c>
      <c r="C27" s="335">
        <v>0.4</v>
      </c>
      <c r="D27" s="335">
        <v>-28</v>
      </c>
      <c r="E27" s="335">
        <v>-0.3</v>
      </c>
      <c r="F27" s="3" t="s">
        <v>25</v>
      </c>
      <c r="G27" s="335">
        <v>9076</v>
      </c>
      <c r="H27" s="335">
        <v>0.4</v>
      </c>
      <c r="I27" s="335">
        <v>39</v>
      </c>
      <c r="J27" s="335">
        <v>0.4</v>
      </c>
      <c r="K27" s="3" t="s">
        <v>25</v>
      </c>
      <c r="L27" s="335">
        <v>8998</v>
      </c>
      <c r="M27" s="335">
        <v>0.4</v>
      </c>
      <c r="N27" s="335">
        <v>-78</v>
      </c>
      <c r="O27" s="335">
        <v>-0.9</v>
      </c>
      <c r="P27" s="3" t="s">
        <v>25</v>
      </c>
      <c r="Q27" s="335">
        <v>8930</v>
      </c>
      <c r="R27" s="335">
        <v>0.4</v>
      </c>
      <c r="S27" s="335">
        <v>-68</v>
      </c>
      <c r="T27" s="335">
        <v>-0.8</v>
      </c>
      <c r="U27" s="3" t="s">
        <v>25</v>
      </c>
      <c r="V27" s="335">
        <v>8873</v>
      </c>
      <c r="W27" s="335">
        <v>0.4</v>
      </c>
      <c r="X27" s="335">
        <v>-57</v>
      </c>
      <c r="Y27" s="335">
        <v>-0.6</v>
      </c>
      <c r="Z27" s="3" t="s">
        <v>25</v>
      </c>
      <c r="AA27" s="335">
        <v>8873</v>
      </c>
      <c r="AB27" s="335">
        <v>0.4</v>
      </c>
      <c r="AC27" s="335">
        <v>0</v>
      </c>
      <c r="AD27" s="335">
        <v>0</v>
      </c>
      <c r="AE27" s="3" t="s">
        <v>25</v>
      </c>
      <c r="AF27" s="335">
        <v>8947</v>
      </c>
      <c r="AG27" s="335">
        <v>0.4</v>
      </c>
      <c r="AH27" s="335">
        <v>74</v>
      </c>
      <c r="AI27" s="335">
        <v>0.8</v>
      </c>
      <c r="AJ27" s="3" t="s">
        <v>25</v>
      </c>
      <c r="AK27" s="6">
        <v>8934</v>
      </c>
      <c r="AL27" s="8">
        <v>0.4</v>
      </c>
      <c r="AM27" s="8">
        <v>-13</v>
      </c>
      <c r="AN27" s="8">
        <v>-0.2</v>
      </c>
      <c r="AO27" s="3" t="s">
        <v>25</v>
      </c>
      <c r="AP27" s="6">
        <v>8940</v>
      </c>
      <c r="AQ27" s="8">
        <v>0.4</v>
      </c>
      <c r="AR27" s="8">
        <v>6</v>
      </c>
      <c r="AS27" s="8">
        <v>0.1</v>
      </c>
      <c r="AT27" s="3" t="s">
        <v>25</v>
      </c>
      <c r="AU27" s="6">
        <v>8918</v>
      </c>
      <c r="AV27" s="8">
        <v>0.4</v>
      </c>
      <c r="AW27" s="8">
        <v>-22</v>
      </c>
      <c r="AX27" s="8">
        <v>-0.2</v>
      </c>
    </row>
    <row r="28" spans="1:51">
      <c r="A28" s="3" t="s">
        <v>26</v>
      </c>
      <c r="B28" s="335">
        <v>5119</v>
      </c>
      <c r="C28" s="335">
        <v>0.2</v>
      </c>
      <c r="D28" s="335">
        <v>-138</v>
      </c>
      <c r="E28" s="335">
        <v>-2.6</v>
      </c>
      <c r="F28" s="3" t="s">
        <v>26</v>
      </c>
      <c r="G28" s="335">
        <v>5082</v>
      </c>
      <c r="H28" s="335">
        <v>0.2</v>
      </c>
      <c r="I28" s="335">
        <v>-37</v>
      </c>
      <c r="J28" s="335">
        <v>-0.7</v>
      </c>
      <c r="K28" s="3" t="s">
        <v>26</v>
      </c>
      <c r="L28" s="335">
        <v>4727</v>
      </c>
      <c r="M28" s="335">
        <v>0.2</v>
      </c>
      <c r="N28" s="335">
        <v>-355</v>
      </c>
      <c r="O28" s="335">
        <v>-7</v>
      </c>
      <c r="P28" s="3" t="s">
        <v>26</v>
      </c>
      <c r="Q28" s="335">
        <v>4805</v>
      </c>
      <c r="R28" s="335">
        <v>0.2</v>
      </c>
      <c r="S28" s="335">
        <v>78</v>
      </c>
      <c r="T28" s="335">
        <v>1.7</v>
      </c>
      <c r="U28" s="3" t="s">
        <v>26</v>
      </c>
      <c r="V28" s="335">
        <v>4786</v>
      </c>
      <c r="W28" s="335">
        <v>0.2</v>
      </c>
      <c r="X28" s="335">
        <v>-19</v>
      </c>
      <c r="Y28" s="335">
        <v>-0.4</v>
      </c>
      <c r="Z28" s="3" t="s">
        <v>26</v>
      </c>
      <c r="AA28" s="335">
        <v>4848</v>
      </c>
      <c r="AB28" s="335">
        <v>0.2</v>
      </c>
      <c r="AC28" s="335">
        <v>62</v>
      </c>
      <c r="AD28" s="335">
        <v>1.3</v>
      </c>
      <c r="AE28" s="3" t="s">
        <v>26</v>
      </c>
      <c r="AF28" s="335">
        <v>4757</v>
      </c>
      <c r="AG28" s="335">
        <v>0.2</v>
      </c>
      <c r="AH28" s="335">
        <v>-91</v>
      </c>
      <c r="AI28" s="335">
        <v>-1.9</v>
      </c>
      <c r="AJ28" s="3" t="s">
        <v>26</v>
      </c>
      <c r="AK28" s="6">
        <v>4693</v>
      </c>
      <c r="AL28" s="8">
        <v>0.2</v>
      </c>
      <c r="AM28" s="8">
        <v>-64</v>
      </c>
      <c r="AN28" s="8">
        <v>-1.4</v>
      </c>
      <c r="AO28" s="3" t="s">
        <v>26</v>
      </c>
      <c r="AP28" s="6">
        <v>4743</v>
      </c>
      <c r="AQ28" s="8">
        <v>0.2</v>
      </c>
      <c r="AR28" s="8">
        <v>50</v>
      </c>
      <c r="AS28" s="8">
        <v>1.1000000000000001</v>
      </c>
      <c r="AT28" s="3" t="s">
        <v>26</v>
      </c>
      <c r="AU28" s="6">
        <v>4692</v>
      </c>
      <c r="AV28" s="8">
        <v>0.2</v>
      </c>
      <c r="AW28" s="8">
        <v>-51</v>
      </c>
      <c r="AX28" s="8">
        <v>-1.1000000000000001</v>
      </c>
    </row>
    <row r="29" spans="1:51">
      <c r="A29" s="3" t="s">
        <v>27</v>
      </c>
      <c r="B29" s="335">
        <v>23718</v>
      </c>
      <c r="C29" s="335">
        <v>1.1000000000000001</v>
      </c>
      <c r="D29" s="335">
        <v>19</v>
      </c>
      <c r="E29" s="335">
        <v>0.1</v>
      </c>
      <c r="F29" s="3" t="s">
        <v>27</v>
      </c>
      <c r="G29" s="335">
        <v>23805</v>
      </c>
      <c r="H29" s="335">
        <v>1.1000000000000001</v>
      </c>
      <c r="I29" s="335">
        <v>87</v>
      </c>
      <c r="J29" s="335">
        <v>0.4</v>
      </c>
      <c r="K29" s="3" t="s">
        <v>27</v>
      </c>
      <c r="L29" s="335">
        <v>23929</v>
      </c>
      <c r="M29" s="335">
        <v>1.1000000000000001</v>
      </c>
      <c r="N29" s="335">
        <v>124</v>
      </c>
      <c r="O29" s="335">
        <v>0.5</v>
      </c>
      <c r="P29" s="3" t="s">
        <v>27</v>
      </c>
      <c r="Q29" s="335">
        <v>23893</v>
      </c>
      <c r="R29" s="335">
        <v>1.1000000000000001</v>
      </c>
      <c r="S29" s="335">
        <v>-36</v>
      </c>
      <c r="T29" s="335">
        <v>-0.2</v>
      </c>
      <c r="U29" s="3" t="s">
        <v>27</v>
      </c>
      <c r="V29" s="335">
        <v>23772</v>
      </c>
      <c r="W29" s="335">
        <v>1.1000000000000001</v>
      </c>
      <c r="X29" s="335">
        <v>-121</v>
      </c>
      <c r="Y29" s="335">
        <v>-0.5</v>
      </c>
      <c r="Z29" s="3" t="s">
        <v>27</v>
      </c>
      <c r="AA29" s="335">
        <v>23812</v>
      </c>
      <c r="AB29" s="335">
        <v>1.1000000000000001</v>
      </c>
      <c r="AC29" s="335">
        <v>40</v>
      </c>
      <c r="AD29" s="335">
        <v>0.2</v>
      </c>
      <c r="AE29" s="3" t="s">
        <v>27</v>
      </c>
      <c r="AF29" s="335">
        <v>23961</v>
      </c>
      <c r="AG29" s="335">
        <v>1.1000000000000001</v>
      </c>
      <c r="AH29" s="335">
        <v>149</v>
      </c>
      <c r="AI29" s="335">
        <v>0.6</v>
      </c>
      <c r="AJ29" s="3" t="s">
        <v>27</v>
      </c>
      <c r="AK29" s="6">
        <v>24134</v>
      </c>
      <c r="AL29" s="8">
        <v>1.1000000000000001</v>
      </c>
      <c r="AM29" s="8">
        <v>173</v>
      </c>
      <c r="AN29" s="8">
        <v>0.7</v>
      </c>
      <c r="AO29" s="3" t="s">
        <v>27</v>
      </c>
      <c r="AP29" s="6">
        <v>24201</v>
      </c>
      <c r="AQ29" s="8">
        <v>1.1000000000000001</v>
      </c>
      <c r="AR29" s="8">
        <v>67</v>
      </c>
      <c r="AS29" s="8">
        <v>0.3</v>
      </c>
      <c r="AT29" s="3" t="s">
        <v>27</v>
      </c>
      <c r="AU29" s="6">
        <v>24346</v>
      </c>
      <c r="AV29" s="8">
        <v>1.1000000000000001</v>
      </c>
      <c r="AW29" s="8">
        <v>145</v>
      </c>
      <c r="AX29" s="8">
        <v>0.6</v>
      </c>
    </row>
    <row r="30" spans="1:51">
      <c r="A30" s="3" t="s">
        <v>28</v>
      </c>
      <c r="B30" s="335">
        <v>2848</v>
      </c>
      <c r="C30" s="335">
        <v>0.1</v>
      </c>
      <c r="D30" s="335">
        <v>-55</v>
      </c>
      <c r="E30" s="335">
        <v>-1.9</v>
      </c>
      <c r="F30" s="3" t="s">
        <v>28</v>
      </c>
      <c r="G30" s="335">
        <v>2815</v>
      </c>
      <c r="H30" s="335">
        <v>0.1</v>
      </c>
      <c r="I30" s="335">
        <v>-33</v>
      </c>
      <c r="J30" s="335">
        <v>-1.2</v>
      </c>
      <c r="K30" s="3" t="s">
        <v>28</v>
      </c>
      <c r="L30" s="335">
        <v>2775</v>
      </c>
      <c r="M30" s="335">
        <v>0.1</v>
      </c>
      <c r="N30" s="335">
        <v>-40</v>
      </c>
      <c r="O30" s="335">
        <v>-1.4</v>
      </c>
      <c r="P30" s="3" t="s">
        <v>28</v>
      </c>
      <c r="Q30" s="335">
        <v>2698</v>
      </c>
      <c r="R30" s="335">
        <v>0.1</v>
      </c>
      <c r="S30" s="335">
        <v>-77</v>
      </c>
      <c r="T30" s="335">
        <v>-2.8</v>
      </c>
      <c r="U30" s="3" t="s">
        <v>28</v>
      </c>
      <c r="V30" s="335">
        <v>2658</v>
      </c>
      <c r="W30" s="335">
        <v>0.1</v>
      </c>
      <c r="X30" s="335">
        <v>-40</v>
      </c>
      <c r="Y30" s="335">
        <v>-1.5</v>
      </c>
      <c r="Z30" s="3" t="s">
        <v>28</v>
      </c>
      <c r="AA30" s="335">
        <v>2650</v>
      </c>
      <c r="AB30" s="335">
        <v>0.1</v>
      </c>
      <c r="AC30" s="335">
        <v>-8</v>
      </c>
      <c r="AD30" s="335">
        <v>-0.3</v>
      </c>
      <c r="AE30" s="3" t="s">
        <v>28</v>
      </c>
      <c r="AF30" s="335">
        <v>2670</v>
      </c>
      <c r="AG30" s="335">
        <v>0.1</v>
      </c>
      <c r="AH30" s="335">
        <v>20</v>
      </c>
      <c r="AI30" s="335">
        <v>0.7</v>
      </c>
      <c r="AJ30" s="3" t="s">
        <v>28</v>
      </c>
      <c r="AK30" s="6">
        <v>2763</v>
      </c>
      <c r="AL30" s="8">
        <v>0.1</v>
      </c>
      <c r="AM30" s="8">
        <v>93</v>
      </c>
      <c r="AN30" s="8">
        <v>3.5</v>
      </c>
      <c r="AO30" s="3" t="s">
        <v>28</v>
      </c>
      <c r="AP30" s="6">
        <v>2852</v>
      </c>
      <c r="AQ30" s="8">
        <v>0.1</v>
      </c>
      <c r="AR30" s="8">
        <v>89</v>
      </c>
      <c r="AS30" s="8">
        <v>3.2</v>
      </c>
      <c r="AT30" s="3" t="s">
        <v>28</v>
      </c>
      <c r="AU30" s="6">
        <v>2829</v>
      </c>
      <c r="AV30" s="8">
        <v>0.1</v>
      </c>
      <c r="AW30" s="8">
        <v>-23</v>
      </c>
      <c r="AX30" s="8">
        <v>-0.8</v>
      </c>
    </row>
    <row r="31" spans="1:51">
      <c r="A31" s="3" t="s">
        <v>29</v>
      </c>
      <c r="B31" s="335">
        <v>10904</v>
      </c>
      <c r="C31" s="335">
        <v>0.5</v>
      </c>
      <c r="D31" s="335">
        <v>30</v>
      </c>
      <c r="E31" s="335">
        <v>0.3</v>
      </c>
      <c r="F31" s="3" t="s">
        <v>29</v>
      </c>
      <c r="G31" s="335">
        <v>11078</v>
      </c>
      <c r="H31" s="335">
        <v>0.5</v>
      </c>
      <c r="I31" s="335">
        <v>174</v>
      </c>
      <c r="J31" s="335">
        <v>1.6</v>
      </c>
      <c r="K31" s="3" t="s">
        <v>29</v>
      </c>
      <c r="L31" s="335">
        <v>11097</v>
      </c>
      <c r="M31" s="335">
        <v>0.5</v>
      </c>
      <c r="N31" s="335">
        <v>19</v>
      </c>
      <c r="O31" s="335">
        <v>0.2</v>
      </c>
      <c r="P31" s="3" t="s">
        <v>29</v>
      </c>
      <c r="Q31" s="335">
        <v>11107</v>
      </c>
      <c r="R31" s="335">
        <v>0.5</v>
      </c>
      <c r="S31" s="335">
        <v>10</v>
      </c>
      <c r="T31" s="335">
        <v>0.1</v>
      </c>
      <c r="U31" s="3" t="s">
        <v>29</v>
      </c>
      <c r="V31" s="335">
        <v>11114</v>
      </c>
      <c r="W31" s="335">
        <v>0.5</v>
      </c>
      <c r="X31" s="335">
        <v>7</v>
      </c>
      <c r="Y31" s="335">
        <v>0.1</v>
      </c>
      <c r="Z31" s="3" t="s">
        <v>29</v>
      </c>
      <c r="AA31" s="335">
        <v>11108</v>
      </c>
      <c r="AB31" s="335">
        <v>0.5</v>
      </c>
      <c r="AC31" s="335">
        <v>-6</v>
      </c>
      <c r="AD31" s="335">
        <v>-0.1</v>
      </c>
      <c r="AE31" s="3" t="s">
        <v>29</v>
      </c>
      <c r="AF31" s="335">
        <v>11203</v>
      </c>
      <c r="AG31" s="335">
        <v>0.5</v>
      </c>
      <c r="AH31" s="335">
        <v>95</v>
      </c>
      <c r="AI31" s="335">
        <v>0.8</v>
      </c>
      <c r="AJ31" s="3" t="s">
        <v>29</v>
      </c>
      <c r="AK31" s="6">
        <v>11294</v>
      </c>
      <c r="AL31" s="8">
        <v>0.5</v>
      </c>
      <c r="AM31" s="8">
        <v>91</v>
      </c>
      <c r="AN31" s="8">
        <v>0.8</v>
      </c>
      <c r="AO31" s="3" t="s">
        <v>29</v>
      </c>
      <c r="AP31" s="6">
        <v>11287</v>
      </c>
      <c r="AQ31" s="8">
        <v>0.5</v>
      </c>
      <c r="AR31" s="8">
        <v>-7</v>
      </c>
      <c r="AS31" s="8">
        <v>-0.1</v>
      </c>
      <c r="AT31" s="3" t="s">
        <v>29</v>
      </c>
      <c r="AU31" s="6">
        <v>11326</v>
      </c>
      <c r="AV31" s="8">
        <v>0.5</v>
      </c>
      <c r="AW31" s="8">
        <v>39</v>
      </c>
      <c r="AX31" s="8">
        <v>0.4</v>
      </c>
    </row>
    <row r="32" spans="1:51">
      <c r="A32" s="3" t="s">
        <v>30</v>
      </c>
      <c r="B32" s="335">
        <v>9049</v>
      </c>
      <c r="C32" s="335">
        <v>0.4</v>
      </c>
      <c r="D32" s="335">
        <v>6</v>
      </c>
      <c r="E32" s="335">
        <v>0.1</v>
      </c>
      <c r="F32" s="3" t="s">
        <v>30</v>
      </c>
      <c r="G32" s="335">
        <v>9069</v>
      </c>
      <c r="H32" s="335">
        <v>0.4</v>
      </c>
      <c r="I32" s="335">
        <v>20</v>
      </c>
      <c r="J32" s="335">
        <v>0.2</v>
      </c>
      <c r="K32" s="3" t="s">
        <v>30</v>
      </c>
      <c r="L32" s="335">
        <v>9026</v>
      </c>
      <c r="M32" s="335">
        <v>0.4</v>
      </c>
      <c r="N32" s="335">
        <v>-43</v>
      </c>
      <c r="O32" s="335">
        <v>-0.5</v>
      </c>
      <c r="P32" s="3" t="s">
        <v>30</v>
      </c>
      <c r="Q32" s="335">
        <v>9026</v>
      </c>
      <c r="R32" s="335">
        <v>0.4</v>
      </c>
      <c r="S32" s="335">
        <v>0</v>
      </c>
      <c r="T32" s="335">
        <v>0</v>
      </c>
      <c r="U32" s="3" t="s">
        <v>30</v>
      </c>
      <c r="V32" s="335">
        <v>8969</v>
      </c>
      <c r="W32" s="335">
        <v>0.4</v>
      </c>
      <c r="X32" s="335">
        <v>-57</v>
      </c>
      <c r="Y32" s="335">
        <v>-0.6</v>
      </c>
      <c r="Z32" s="3" t="s">
        <v>30</v>
      </c>
      <c r="AA32" s="335">
        <v>8969</v>
      </c>
      <c r="AB32" s="335">
        <v>0.4</v>
      </c>
      <c r="AC32" s="335">
        <v>0</v>
      </c>
      <c r="AD32" s="335">
        <v>0</v>
      </c>
      <c r="AE32" s="3" t="s">
        <v>30</v>
      </c>
      <c r="AF32" s="335">
        <v>9040</v>
      </c>
      <c r="AG32" s="335">
        <v>0.4</v>
      </c>
      <c r="AH32" s="335">
        <v>71</v>
      </c>
      <c r="AI32" s="335">
        <v>0.8</v>
      </c>
      <c r="AJ32" s="3" t="s">
        <v>30</v>
      </c>
      <c r="AK32" s="6">
        <v>9185</v>
      </c>
      <c r="AL32" s="8">
        <v>0.4</v>
      </c>
      <c r="AM32" s="8">
        <v>145</v>
      </c>
      <c r="AN32" s="8">
        <v>1.6</v>
      </c>
      <c r="AO32" s="3" t="s">
        <v>30</v>
      </c>
      <c r="AP32" s="6">
        <v>9158</v>
      </c>
      <c r="AQ32" s="8">
        <v>0.4</v>
      </c>
      <c r="AR32" s="8">
        <v>-27</v>
      </c>
      <c r="AS32" s="8">
        <v>-0.3</v>
      </c>
      <c r="AT32" s="3" t="s">
        <v>30</v>
      </c>
      <c r="AU32" s="6">
        <v>9161</v>
      </c>
      <c r="AV32" s="8">
        <v>0.4</v>
      </c>
      <c r="AW32" s="8">
        <v>3</v>
      </c>
      <c r="AX32" s="8">
        <v>0</v>
      </c>
    </row>
    <row r="33" spans="1:50">
      <c r="A33" s="3" t="s">
        <v>31</v>
      </c>
      <c r="B33" s="335">
        <v>1825</v>
      </c>
      <c r="C33" s="335">
        <v>0.1</v>
      </c>
      <c r="D33" s="335">
        <v>-6</v>
      </c>
      <c r="E33" s="335">
        <v>-0.3</v>
      </c>
      <c r="F33" s="3" t="s">
        <v>31</v>
      </c>
      <c r="G33" s="335">
        <v>1804</v>
      </c>
      <c r="H33" s="335">
        <v>0.1</v>
      </c>
      <c r="I33" s="335">
        <v>-21</v>
      </c>
      <c r="J33" s="335">
        <v>-1.2</v>
      </c>
      <c r="K33" s="3" t="s">
        <v>31</v>
      </c>
      <c r="L33" s="335">
        <v>1715</v>
      </c>
      <c r="M33" s="335">
        <v>0.1</v>
      </c>
      <c r="N33" s="335">
        <v>-89</v>
      </c>
      <c r="O33" s="335">
        <v>-4.9000000000000004</v>
      </c>
      <c r="P33" s="3" t="s">
        <v>31</v>
      </c>
      <c r="Q33" s="335">
        <v>1671</v>
      </c>
      <c r="R33" s="335">
        <v>0.1</v>
      </c>
      <c r="S33" s="335">
        <v>-44</v>
      </c>
      <c r="T33" s="335">
        <v>-2.6</v>
      </c>
      <c r="U33" s="3" t="s">
        <v>31</v>
      </c>
      <c r="V33" s="335">
        <v>1630</v>
      </c>
      <c r="W33" s="335">
        <v>0.1</v>
      </c>
      <c r="X33" s="335">
        <v>-41</v>
      </c>
      <c r="Y33" s="335">
        <v>-2.5</v>
      </c>
      <c r="Z33" s="3" t="s">
        <v>31</v>
      </c>
      <c r="AA33" s="335">
        <v>1615</v>
      </c>
      <c r="AB33" s="335">
        <v>0.1</v>
      </c>
      <c r="AC33" s="335">
        <v>-15</v>
      </c>
      <c r="AD33" s="335">
        <v>-0.9</v>
      </c>
      <c r="AE33" s="3" t="s">
        <v>31</v>
      </c>
      <c r="AF33" s="335">
        <v>1645</v>
      </c>
      <c r="AG33" s="335">
        <v>0.1</v>
      </c>
      <c r="AH33" s="335">
        <v>30</v>
      </c>
      <c r="AI33" s="335">
        <v>1.8</v>
      </c>
      <c r="AJ33" s="3" t="s">
        <v>31</v>
      </c>
      <c r="AK33" s="6">
        <v>1667</v>
      </c>
      <c r="AL33" s="8">
        <v>0.1</v>
      </c>
      <c r="AM33" s="8">
        <v>22</v>
      </c>
      <c r="AN33" s="8">
        <v>1.3</v>
      </c>
      <c r="AO33" s="3" t="s">
        <v>31</v>
      </c>
      <c r="AP33" s="6">
        <v>1715</v>
      </c>
      <c r="AQ33" s="8">
        <v>0.1</v>
      </c>
      <c r="AR33" s="8">
        <v>48</v>
      </c>
      <c r="AS33" s="8">
        <v>2.9</v>
      </c>
      <c r="AT33" s="3" t="s">
        <v>31</v>
      </c>
      <c r="AU33" s="6">
        <v>1789</v>
      </c>
      <c r="AV33" s="8">
        <v>0.1</v>
      </c>
      <c r="AW33" s="8">
        <v>74</v>
      </c>
      <c r="AX33" s="8">
        <v>4.3</v>
      </c>
    </row>
    <row r="34" spans="1:50">
      <c r="A34" s="4" t="s">
        <v>0</v>
      </c>
      <c r="B34" s="5">
        <v>898680</v>
      </c>
      <c r="C34" s="5">
        <v>42.4</v>
      </c>
      <c r="D34" s="5">
        <v>-9875</v>
      </c>
      <c r="E34" s="5">
        <v>-1.1000000000000001</v>
      </c>
      <c r="F34" s="4" t="s">
        <v>0</v>
      </c>
      <c r="G34" s="5">
        <v>897582</v>
      </c>
      <c r="H34" s="5">
        <v>42.4</v>
      </c>
      <c r="I34" s="5">
        <v>-1098</v>
      </c>
      <c r="J34" s="5">
        <v>-0.1</v>
      </c>
      <c r="K34" s="4" t="s">
        <v>0</v>
      </c>
      <c r="L34" s="5">
        <v>889936</v>
      </c>
      <c r="M34" s="5">
        <v>42.3</v>
      </c>
      <c r="N34" s="5">
        <v>-7646</v>
      </c>
      <c r="O34" s="5">
        <v>-0.9</v>
      </c>
      <c r="P34" s="4" t="s">
        <v>0</v>
      </c>
      <c r="Q34" s="5">
        <v>888184</v>
      </c>
      <c r="R34" s="5">
        <v>42.3</v>
      </c>
      <c r="S34" s="5">
        <v>-1752</v>
      </c>
      <c r="T34" s="5">
        <v>-0.2</v>
      </c>
      <c r="U34" s="4" t="s">
        <v>0</v>
      </c>
      <c r="V34" s="5">
        <v>891111</v>
      </c>
      <c r="W34" s="5">
        <v>42.4</v>
      </c>
      <c r="X34" s="5">
        <v>2927</v>
      </c>
      <c r="Y34" s="5">
        <v>0.3</v>
      </c>
      <c r="Z34" s="4" t="s">
        <v>0</v>
      </c>
      <c r="AA34" s="5">
        <v>894636</v>
      </c>
      <c r="AB34" s="5">
        <v>42.4</v>
      </c>
      <c r="AC34" s="5">
        <v>3525</v>
      </c>
      <c r="AD34" s="5">
        <v>0.4</v>
      </c>
      <c r="AE34" s="4" t="s">
        <v>0</v>
      </c>
      <c r="AF34" s="5">
        <v>904713</v>
      </c>
      <c r="AG34" s="5">
        <v>42.5</v>
      </c>
      <c r="AH34" s="5">
        <v>10077</v>
      </c>
      <c r="AI34" s="5">
        <v>1.1000000000000001</v>
      </c>
      <c r="AJ34" s="4" t="s">
        <v>0</v>
      </c>
      <c r="AK34" s="7">
        <v>917841</v>
      </c>
      <c r="AL34" s="9">
        <v>42.6</v>
      </c>
      <c r="AM34" s="7">
        <v>13128</v>
      </c>
      <c r="AN34" s="9">
        <v>1.4</v>
      </c>
      <c r="AO34" s="4" t="s">
        <v>0</v>
      </c>
      <c r="AP34" s="7">
        <v>928604</v>
      </c>
      <c r="AQ34" s="9">
        <v>42.7</v>
      </c>
      <c r="AR34" s="7">
        <v>10763</v>
      </c>
      <c r="AS34" s="9">
        <v>1.2</v>
      </c>
      <c r="AT34" s="4" t="s">
        <v>0</v>
      </c>
      <c r="AU34" s="7">
        <v>927993</v>
      </c>
      <c r="AV34" s="9">
        <v>42.7</v>
      </c>
      <c r="AW34" s="7">
        <v>-611</v>
      </c>
      <c r="AX34" s="9">
        <v>-0.1</v>
      </c>
    </row>
    <row r="37" spans="1:50">
      <c r="C37" s="10"/>
    </row>
    <row r="38" spans="1:50">
      <c r="C38" s="10"/>
    </row>
    <row r="39" spans="1:50">
      <c r="A39" s="10" t="s">
        <v>48</v>
      </c>
      <c r="B39" s="10"/>
    </row>
    <row r="40" spans="1:50">
      <c r="A40" s="10" t="s">
        <v>47</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F30" sqref="F30"/>
    </sheetView>
  </sheetViews>
  <sheetFormatPr baseColWidth="10" defaultRowHeight="15"/>
  <cols>
    <col min="1" max="1" width="23.5703125" style="322" customWidth="1"/>
    <col min="2" max="2" width="13" style="322" customWidth="1"/>
    <col min="3" max="3" width="13.5703125" style="322" bestFit="1" customWidth="1"/>
    <col min="4" max="7" width="11.42578125" style="322"/>
    <col min="8" max="8" width="12.85546875" style="322" bestFit="1" customWidth="1"/>
    <col min="9" max="9" width="12.85546875" style="322" customWidth="1"/>
    <col min="10" max="10" width="11.42578125" style="322"/>
  </cols>
  <sheetData>
    <row r="1" spans="1:10">
      <c r="A1" s="508" t="s">
        <v>405</v>
      </c>
      <c r="B1" s="508"/>
      <c r="C1" s="508"/>
      <c r="D1" s="508"/>
      <c r="E1" s="508"/>
      <c r="F1" s="508"/>
      <c r="G1" s="508"/>
      <c r="H1" s="508"/>
      <c r="I1" s="508"/>
      <c r="J1" s="508"/>
    </row>
    <row r="2" spans="1:10">
      <c r="A2" s="305"/>
      <c r="B2" s="11" t="s">
        <v>553</v>
      </c>
      <c r="C2" s="305"/>
      <c r="D2" s="305"/>
      <c r="E2" s="305"/>
      <c r="F2" s="305"/>
      <c r="G2" s="305"/>
      <c r="H2" s="305"/>
      <c r="I2" s="305"/>
      <c r="J2" s="305"/>
    </row>
    <row r="3" spans="1:10">
      <c r="A3" s="327"/>
      <c r="B3" s="305"/>
      <c r="C3" s="305"/>
      <c r="D3" s="305"/>
      <c r="E3" s="305"/>
      <c r="F3" s="305"/>
      <c r="G3" s="305"/>
      <c r="H3" s="305"/>
      <c r="I3" s="305"/>
      <c r="J3" s="305"/>
    </row>
    <row r="4" spans="1:10">
      <c r="A4" s="327"/>
      <c r="B4" s="305"/>
      <c r="C4" s="305"/>
      <c r="D4" s="305"/>
      <c r="E4" s="305"/>
      <c r="F4" s="305"/>
      <c r="G4" s="305"/>
      <c r="H4" s="305"/>
      <c r="I4" s="305"/>
      <c r="J4" s="305"/>
    </row>
    <row r="5" spans="1:10">
      <c r="A5" s="306" t="s">
        <v>50</v>
      </c>
      <c r="B5" s="305"/>
      <c r="C5" s="307" t="s">
        <v>731</v>
      </c>
      <c r="D5" s="307"/>
      <c r="E5" s="305"/>
      <c r="F5" s="307" t="s">
        <v>51</v>
      </c>
      <c r="G5" s="308"/>
      <c r="H5" s="305"/>
      <c r="I5" s="307"/>
      <c r="J5" s="307"/>
    </row>
    <row r="6" spans="1:10">
      <c r="A6" s="305"/>
      <c r="B6" s="305"/>
      <c r="C6" s="309" t="s">
        <v>52</v>
      </c>
      <c r="D6" s="305"/>
      <c r="E6" s="305"/>
      <c r="F6" s="305"/>
      <c r="G6" s="305"/>
      <c r="H6" s="305"/>
      <c r="I6" s="309" t="s">
        <v>52</v>
      </c>
      <c r="J6" s="305"/>
    </row>
    <row r="7" spans="1:10">
      <c r="A7" s="309" t="s">
        <v>52</v>
      </c>
      <c r="B7" s="307" t="s">
        <v>53</v>
      </c>
      <c r="C7" s="310" t="s">
        <v>54</v>
      </c>
      <c r="D7" s="311"/>
      <c r="E7" s="305"/>
      <c r="F7" s="309" t="s">
        <v>52</v>
      </c>
      <c r="G7" s="305"/>
      <c r="H7" s="307" t="s">
        <v>53</v>
      </c>
      <c r="I7" s="310" t="s">
        <v>54</v>
      </c>
      <c r="J7" s="311"/>
    </row>
    <row r="8" spans="1:10">
      <c r="A8" s="305"/>
      <c r="B8" s="312" t="s">
        <v>55</v>
      </c>
      <c r="C8" s="310" t="s">
        <v>56</v>
      </c>
      <c r="D8" s="312" t="s">
        <v>57</v>
      </c>
      <c r="E8" s="305"/>
      <c r="F8" s="305"/>
      <c r="G8" s="305"/>
      <c r="H8" s="312" t="s">
        <v>55</v>
      </c>
      <c r="I8" s="310" t="s">
        <v>56</v>
      </c>
      <c r="J8" s="312" t="s">
        <v>57</v>
      </c>
    </row>
    <row r="9" spans="1:10">
      <c r="A9" s="305"/>
      <c r="B9" s="313"/>
      <c r="C9" s="305"/>
      <c r="D9" s="305"/>
      <c r="E9" s="305"/>
      <c r="F9" s="305"/>
      <c r="G9" s="305"/>
      <c r="H9" s="305"/>
      <c r="I9" s="305"/>
      <c r="J9" s="305"/>
    </row>
    <row r="10" spans="1:10">
      <c r="A10" s="314" t="s">
        <v>58</v>
      </c>
      <c r="B10" s="350">
        <v>256188</v>
      </c>
      <c r="C10" s="350">
        <v>46945</v>
      </c>
      <c r="D10" s="351">
        <v>4.4571945894131426</v>
      </c>
      <c r="E10" s="305"/>
      <c r="F10" s="315"/>
      <c r="G10" s="314" t="s">
        <v>59</v>
      </c>
      <c r="H10" s="350">
        <v>16776</v>
      </c>
      <c r="I10" s="350">
        <v>8901</v>
      </c>
      <c r="J10" s="351">
        <v>0.88473205257836196</v>
      </c>
    </row>
    <row r="11" spans="1:10">
      <c r="A11" s="314" t="s">
        <v>60</v>
      </c>
      <c r="B11" s="350">
        <v>1544942</v>
      </c>
      <c r="C11" s="350">
        <v>177053</v>
      </c>
      <c r="D11" s="351">
        <v>7.7258730436648912</v>
      </c>
      <c r="E11" s="305"/>
      <c r="F11" s="352" t="s">
        <v>647</v>
      </c>
      <c r="G11" s="314" t="s">
        <v>61</v>
      </c>
      <c r="H11" s="350">
        <v>44797</v>
      </c>
      <c r="I11" s="350">
        <v>17317</v>
      </c>
      <c r="J11" s="351">
        <v>1.5868799445631461</v>
      </c>
    </row>
    <row r="12" spans="1:10">
      <c r="A12" s="314" t="s">
        <v>62</v>
      </c>
      <c r="B12" s="353">
        <v>69.03</v>
      </c>
      <c r="C12" s="353">
        <v>25.31</v>
      </c>
      <c r="D12" s="354">
        <v>43.72</v>
      </c>
      <c r="E12" s="305"/>
      <c r="F12" s="355"/>
      <c r="G12" s="314" t="s">
        <v>62</v>
      </c>
      <c r="H12" s="353">
        <v>67.19</v>
      </c>
      <c r="I12" s="353">
        <v>35.54</v>
      </c>
      <c r="J12" s="354">
        <v>31.65</v>
      </c>
    </row>
    <row r="13" spans="1:10">
      <c r="A13" s="314" t="s">
        <v>63</v>
      </c>
      <c r="B13" s="353">
        <v>6.03</v>
      </c>
      <c r="C13" s="353">
        <v>3.77</v>
      </c>
      <c r="D13" s="354">
        <v>2.2600000000000002</v>
      </c>
      <c r="E13" s="305"/>
      <c r="F13" s="356"/>
      <c r="G13" s="357" t="s">
        <v>721</v>
      </c>
      <c r="H13" s="358">
        <v>2.6703028135431568</v>
      </c>
      <c r="I13" s="358">
        <v>1.9455117402539042</v>
      </c>
      <c r="J13" s="359">
        <v>0.72479107328925263</v>
      </c>
    </row>
    <row r="14" spans="1:10">
      <c r="A14" s="314"/>
      <c r="B14" s="360"/>
      <c r="C14" s="360"/>
      <c r="D14" s="354"/>
      <c r="E14" s="305"/>
      <c r="F14" s="355"/>
      <c r="G14" s="314" t="s">
        <v>59</v>
      </c>
      <c r="H14" s="350">
        <v>4474</v>
      </c>
      <c r="I14" s="350">
        <v>1576</v>
      </c>
      <c r="J14" s="351">
        <v>1.8388324873096447</v>
      </c>
    </row>
    <row r="15" spans="1:10">
      <c r="A15" s="314" t="s">
        <v>64</v>
      </c>
      <c r="B15" s="350">
        <v>66915</v>
      </c>
      <c r="C15" s="350">
        <v>14655</v>
      </c>
      <c r="D15" s="351">
        <v>3.5660184237461618</v>
      </c>
      <c r="E15" s="305"/>
      <c r="F15" s="352" t="s">
        <v>648</v>
      </c>
      <c r="G15" s="314" t="s">
        <v>61</v>
      </c>
      <c r="H15" s="350">
        <v>13381</v>
      </c>
      <c r="I15" s="350">
        <v>3790</v>
      </c>
      <c r="J15" s="351">
        <v>2.5306068601583114</v>
      </c>
    </row>
    <row r="16" spans="1:10">
      <c r="A16" s="314" t="s">
        <v>60</v>
      </c>
      <c r="B16" s="350">
        <v>525837</v>
      </c>
      <c r="C16" s="350">
        <v>71183</v>
      </c>
      <c r="D16" s="351">
        <v>6.3871149010297401</v>
      </c>
      <c r="E16" s="305"/>
      <c r="F16" s="352"/>
      <c r="G16" s="314" t="s">
        <v>62</v>
      </c>
      <c r="H16" s="353">
        <v>58.07</v>
      </c>
      <c r="I16" s="353">
        <v>21.8</v>
      </c>
      <c r="J16" s="354">
        <v>36.269999999999996</v>
      </c>
    </row>
    <row r="17" spans="1:10">
      <c r="A17" s="314" t="s">
        <v>62</v>
      </c>
      <c r="B17" s="353">
        <v>55.27</v>
      </c>
      <c r="C17" s="353">
        <v>13.5</v>
      </c>
      <c r="D17" s="354">
        <v>41.77</v>
      </c>
      <c r="E17" s="305"/>
      <c r="F17" s="356"/>
      <c r="G17" s="357" t="s">
        <v>721</v>
      </c>
      <c r="H17" s="358">
        <v>2.9908359409924006</v>
      </c>
      <c r="I17" s="358">
        <v>2.4048223350253806</v>
      </c>
      <c r="J17" s="359">
        <v>0.58601360596702001</v>
      </c>
    </row>
    <row r="18" spans="1:10">
      <c r="A18" s="314" t="s">
        <v>63</v>
      </c>
      <c r="B18" s="353">
        <v>7.86</v>
      </c>
      <c r="C18" s="353">
        <v>4.8600000000000003</v>
      </c>
      <c r="D18" s="354">
        <v>3</v>
      </c>
      <c r="E18" s="305"/>
      <c r="F18" s="352"/>
      <c r="G18" s="314" t="s">
        <v>59</v>
      </c>
      <c r="H18" s="350">
        <v>49248</v>
      </c>
      <c r="I18" s="350">
        <v>10120</v>
      </c>
      <c r="J18" s="351">
        <v>3.8664031620553359</v>
      </c>
    </row>
    <row r="19" spans="1:10">
      <c r="A19" s="314"/>
      <c r="B19" s="360"/>
      <c r="C19" s="360"/>
      <c r="D19" s="354"/>
      <c r="E19" s="305"/>
      <c r="F19" s="352" t="s">
        <v>649</v>
      </c>
      <c r="G19" s="314" t="s">
        <v>61</v>
      </c>
      <c r="H19" s="350">
        <v>310748</v>
      </c>
      <c r="I19" s="350">
        <v>34283</v>
      </c>
      <c r="J19" s="351">
        <v>8.0642009159058432</v>
      </c>
    </row>
    <row r="20" spans="1:10">
      <c r="A20" s="314" t="s">
        <v>65</v>
      </c>
      <c r="B20" s="350">
        <v>323103</v>
      </c>
      <c r="C20" s="350">
        <v>61600</v>
      </c>
      <c r="D20" s="351">
        <v>4.2451785714285712</v>
      </c>
      <c r="E20" s="305" t="s">
        <v>52</v>
      </c>
      <c r="F20" s="352" t="s">
        <v>52</v>
      </c>
      <c r="G20" s="314" t="s">
        <v>62</v>
      </c>
      <c r="H20" s="353">
        <v>58.82</v>
      </c>
      <c r="I20" s="353">
        <v>16.79</v>
      </c>
      <c r="J20" s="354">
        <v>42.03</v>
      </c>
    </row>
    <row r="21" spans="1:10">
      <c r="A21" s="314" t="s">
        <v>60</v>
      </c>
      <c r="B21" s="350">
        <v>2070779</v>
      </c>
      <c r="C21" s="350">
        <v>248236</v>
      </c>
      <c r="D21" s="351">
        <v>7.3419769896388924</v>
      </c>
      <c r="E21" s="305" t="s">
        <v>52</v>
      </c>
      <c r="F21" s="356"/>
      <c r="G21" s="357" t="s">
        <v>721</v>
      </c>
      <c r="H21" s="358">
        <v>6.3098602988953862</v>
      </c>
      <c r="I21" s="358">
        <v>3.3876482213438734</v>
      </c>
      <c r="J21" s="359">
        <v>2.9222120775515128</v>
      </c>
    </row>
    <row r="22" spans="1:10">
      <c r="A22" s="314" t="s">
        <v>62</v>
      </c>
      <c r="B22" s="353">
        <v>64.92</v>
      </c>
      <c r="C22" s="353">
        <v>20.23</v>
      </c>
      <c r="D22" s="354">
        <v>44.69</v>
      </c>
      <c r="E22" s="305"/>
      <c r="F22" s="352"/>
      <c r="G22" s="314" t="s">
        <v>59</v>
      </c>
      <c r="H22" s="350">
        <v>252605</v>
      </c>
      <c r="I22" s="350">
        <v>41003</v>
      </c>
      <c r="J22" s="351">
        <v>5.160646781942785</v>
      </c>
    </row>
    <row r="23" spans="1:10">
      <c r="A23" s="314" t="s">
        <v>63</v>
      </c>
      <c r="B23" s="353">
        <v>6.41</v>
      </c>
      <c r="C23" s="353">
        <v>4.03</v>
      </c>
      <c r="D23" s="354">
        <v>2.38</v>
      </c>
      <c r="E23" s="305"/>
      <c r="F23" s="352" t="s">
        <v>66</v>
      </c>
      <c r="G23" s="314" t="s">
        <v>61</v>
      </c>
      <c r="H23" s="350">
        <v>1701853</v>
      </c>
      <c r="I23" s="350">
        <v>192846</v>
      </c>
      <c r="J23" s="351">
        <v>7.8249328479719571</v>
      </c>
    </row>
    <row r="24" spans="1:10">
      <c r="A24" s="305"/>
      <c r="B24" s="305"/>
      <c r="C24" s="305"/>
      <c r="D24" s="305"/>
      <c r="E24" s="305"/>
      <c r="F24" s="352"/>
      <c r="G24" s="314" t="s">
        <v>62</v>
      </c>
      <c r="H24" s="353">
        <v>66.180000000000007</v>
      </c>
      <c r="I24" s="353">
        <v>20.16</v>
      </c>
      <c r="J24" s="354">
        <v>46.02000000000001</v>
      </c>
    </row>
    <row r="25" spans="1:10">
      <c r="A25" s="305"/>
      <c r="B25" s="305"/>
      <c r="C25" s="305"/>
      <c r="D25" s="305"/>
      <c r="E25" s="305"/>
      <c r="F25" s="361"/>
      <c r="G25" s="362" t="s">
        <v>721</v>
      </c>
      <c r="H25" s="353">
        <v>6.7372102689970506</v>
      </c>
      <c r="I25" s="353">
        <v>4.7032168377923567</v>
      </c>
      <c r="J25" s="354">
        <v>2.0339934312046939</v>
      </c>
    </row>
    <row r="26" spans="1:10">
      <c r="A26" s="316" t="s">
        <v>67</v>
      </c>
      <c r="B26" s="316"/>
      <c r="C26" s="305"/>
      <c r="D26" s="305"/>
      <c r="E26" s="305"/>
      <c r="F26" s="309" t="s">
        <v>52</v>
      </c>
      <c r="G26" s="305"/>
      <c r="H26" s="305"/>
      <c r="I26" s="305"/>
      <c r="J26" s="305"/>
    </row>
    <row r="27" spans="1:10">
      <c r="A27" s="305"/>
      <c r="B27" s="309" t="s">
        <v>52</v>
      </c>
      <c r="C27" s="309" t="s">
        <v>52</v>
      </c>
      <c r="D27" s="305"/>
      <c r="E27" s="305"/>
      <c r="F27" s="309" t="s">
        <v>52</v>
      </c>
      <c r="G27" s="349"/>
      <c r="H27" s="349"/>
      <c r="I27" s="349"/>
      <c r="J27" s="349"/>
    </row>
    <row r="28" spans="1:10">
      <c r="A28" s="305"/>
      <c r="B28" s="307" t="s">
        <v>53</v>
      </c>
      <c r="C28" s="310" t="s">
        <v>54</v>
      </c>
      <c r="D28" s="311" t="s">
        <v>68</v>
      </c>
      <c r="E28" s="305"/>
      <c r="F28" s="305"/>
      <c r="G28" s="349"/>
      <c r="H28" s="349"/>
      <c r="I28" s="349"/>
      <c r="J28" s="349"/>
    </row>
    <row r="29" spans="1:10">
      <c r="A29" s="309" t="s">
        <v>52</v>
      </c>
      <c r="B29" s="312" t="s">
        <v>55</v>
      </c>
      <c r="C29" s="310" t="s">
        <v>56</v>
      </c>
      <c r="D29" s="312" t="s">
        <v>57</v>
      </c>
      <c r="E29" s="305"/>
      <c r="F29" s="305"/>
      <c r="G29" s="349"/>
      <c r="H29" s="349"/>
      <c r="I29" s="349"/>
      <c r="J29" s="349"/>
    </row>
    <row r="30" spans="1:10">
      <c r="A30" s="313"/>
      <c r="B30" s="305"/>
      <c r="C30" s="305"/>
      <c r="D30" s="305"/>
      <c r="E30" s="305"/>
      <c r="F30" s="305"/>
      <c r="G30" s="305"/>
      <c r="H30" s="305"/>
      <c r="I30" s="305"/>
      <c r="J30" s="305"/>
    </row>
    <row r="31" spans="1:10">
      <c r="A31" s="314" t="s">
        <v>69</v>
      </c>
      <c r="B31" s="350">
        <v>57732</v>
      </c>
      <c r="C31" s="350">
        <v>35313</v>
      </c>
      <c r="D31" s="354">
        <v>63.486534703933394</v>
      </c>
      <c r="E31" s="305"/>
      <c r="F31" s="305"/>
      <c r="G31" s="337"/>
      <c r="H31" s="338"/>
      <c r="I31" s="337"/>
      <c r="J31" s="339"/>
    </row>
    <row r="32" spans="1:10">
      <c r="A32" s="314" t="s">
        <v>70</v>
      </c>
      <c r="B32" s="350">
        <v>107837</v>
      </c>
      <c r="C32" s="350">
        <v>1171</v>
      </c>
      <c r="D32" s="354">
        <v>9108.9666951323652</v>
      </c>
      <c r="E32" s="305"/>
      <c r="F32" s="305"/>
      <c r="G32" s="305"/>
      <c r="H32" s="340"/>
      <c r="I32" s="305"/>
      <c r="J32" s="305"/>
    </row>
    <row r="33" spans="1:11">
      <c r="A33" s="314" t="s">
        <v>71</v>
      </c>
      <c r="B33" s="350">
        <v>26684</v>
      </c>
      <c r="C33" s="350">
        <v>3877</v>
      </c>
      <c r="D33" s="354">
        <v>588.26412174361622</v>
      </c>
      <c r="E33" s="305"/>
      <c r="F33" s="305"/>
      <c r="G33" s="318"/>
      <c r="H33" s="319"/>
      <c r="I33" s="319"/>
      <c r="J33" s="341"/>
    </row>
    <row r="34" spans="1:11">
      <c r="A34" s="314" t="s">
        <v>72</v>
      </c>
      <c r="B34" s="350">
        <v>12849</v>
      </c>
      <c r="C34" s="350">
        <v>543</v>
      </c>
      <c r="D34" s="354">
        <v>2266.2983425414363</v>
      </c>
      <c r="E34" s="305"/>
      <c r="F34" s="305"/>
      <c r="G34" s="318"/>
      <c r="H34" s="319"/>
      <c r="I34" s="319"/>
      <c r="J34" s="341"/>
    </row>
    <row r="35" spans="1:11">
      <c r="A35" s="314" t="s">
        <v>73</v>
      </c>
      <c r="B35" s="350">
        <v>17309</v>
      </c>
      <c r="C35" s="350">
        <v>6907</v>
      </c>
      <c r="D35" s="354">
        <v>150.60083972781237</v>
      </c>
      <c r="E35" s="305"/>
      <c r="F35" s="305"/>
      <c r="G35" s="318"/>
      <c r="H35" s="341"/>
      <c r="I35" s="341"/>
      <c r="J35" s="341"/>
    </row>
    <row r="36" spans="1:11">
      <c r="A36" s="314" t="s">
        <v>74</v>
      </c>
      <c r="B36" s="350">
        <v>10860</v>
      </c>
      <c r="C36" s="350">
        <v>1385</v>
      </c>
      <c r="D36" s="354">
        <v>684.11552346570397</v>
      </c>
      <c r="E36" s="305"/>
      <c r="F36" s="305"/>
      <c r="G36" s="318"/>
      <c r="H36" s="341"/>
      <c r="I36" s="341"/>
      <c r="J36" s="341"/>
    </row>
    <row r="37" spans="1:11">
      <c r="A37" s="314" t="s">
        <v>75</v>
      </c>
      <c r="B37" s="350">
        <v>22951</v>
      </c>
      <c r="C37" s="350">
        <v>785</v>
      </c>
      <c r="D37" s="354">
        <v>2823.6942675159235</v>
      </c>
      <c r="E37" s="305"/>
      <c r="F37" s="305"/>
      <c r="G37" s="318"/>
      <c r="H37" s="328"/>
      <c r="I37" s="305"/>
      <c r="J37" s="305"/>
    </row>
    <row r="38" spans="1:11" s="66" customFormat="1">
      <c r="A38" s="363" t="s">
        <v>76</v>
      </c>
      <c r="B38" s="350">
        <v>12718</v>
      </c>
      <c r="C38" s="350">
        <v>3575</v>
      </c>
      <c r="D38" s="354">
        <v>255.74825174825176</v>
      </c>
      <c r="E38" s="305"/>
      <c r="F38" s="305"/>
      <c r="G38" s="305"/>
      <c r="H38" s="305"/>
      <c r="I38" s="305"/>
      <c r="J38" s="305"/>
    </row>
    <row r="39" spans="1:11" s="302" customFormat="1">
      <c r="A39" s="320"/>
      <c r="B39" s="350"/>
      <c r="C39" s="319"/>
      <c r="D39" s="317"/>
      <c r="E39" s="305"/>
      <c r="F39" s="305"/>
      <c r="G39" s="305"/>
      <c r="H39" s="305"/>
      <c r="I39" s="305"/>
      <c r="J39" s="305"/>
    </row>
    <row r="40" spans="1:11" s="302" customFormat="1">
      <c r="A40" s="320"/>
      <c r="B40" s="319"/>
      <c r="C40" s="319"/>
      <c r="D40" s="317"/>
      <c r="E40" s="305"/>
      <c r="F40" s="305"/>
      <c r="G40" s="305"/>
      <c r="H40" s="305"/>
      <c r="I40" s="305"/>
      <c r="J40" s="305"/>
    </row>
    <row r="41" spans="1:11" ht="15" customHeight="1">
      <c r="A41" s="321"/>
      <c r="B41" s="509" t="s">
        <v>634</v>
      </c>
      <c r="C41" s="509"/>
      <c r="D41" s="509"/>
      <c r="E41" s="509"/>
      <c r="F41" s="509"/>
      <c r="G41" s="509"/>
      <c r="H41" s="509"/>
      <c r="I41" s="509"/>
      <c r="J41" s="509"/>
      <c r="K41" s="509"/>
    </row>
    <row r="42" spans="1:11">
      <c r="B42" s="509"/>
      <c r="C42" s="509"/>
      <c r="D42" s="509"/>
      <c r="E42" s="509"/>
      <c r="F42" s="509"/>
      <c r="G42" s="509"/>
      <c r="H42" s="509"/>
      <c r="I42" s="509"/>
      <c r="J42" s="509"/>
      <c r="K42" s="509"/>
    </row>
    <row r="43" spans="1:11">
      <c r="B43" s="509"/>
      <c r="C43" s="509"/>
      <c r="D43" s="509"/>
      <c r="E43" s="509"/>
      <c r="F43" s="509"/>
      <c r="G43" s="509"/>
      <c r="H43" s="509"/>
      <c r="I43" s="509"/>
      <c r="J43" s="509"/>
      <c r="K43" s="509"/>
    </row>
    <row r="44" spans="1:11">
      <c r="B44" s="509"/>
      <c r="C44" s="509"/>
      <c r="D44" s="509"/>
      <c r="E44" s="509"/>
      <c r="F44" s="509"/>
      <c r="G44" s="509"/>
      <c r="H44" s="509"/>
      <c r="I44" s="509"/>
      <c r="J44" s="509"/>
      <c r="K44" s="509"/>
    </row>
    <row r="45" spans="1:11">
      <c r="B45" s="509"/>
      <c r="C45" s="509"/>
      <c r="D45" s="509"/>
      <c r="E45" s="509"/>
      <c r="F45" s="509"/>
      <c r="G45" s="509"/>
      <c r="H45" s="509"/>
      <c r="I45" s="509"/>
      <c r="J45" s="509"/>
      <c r="K45" s="509"/>
    </row>
    <row r="46" spans="1:11">
      <c r="B46" s="509"/>
      <c r="C46" s="509"/>
      <c r="D46" s="509"/>
      <c r="E46" s="509"/>
      <c r="F46" s="509"/>
      <c r="G46" s="509"/>
      <c r="H46" s="509"/>
      <c r="I46" s="509"/>
      <c r="J46" s="509"/>
      <c r="K46" s="509"/>
    </row>
    <row r="47" spans="1:11">
      <c r="B47" s="509"/>
      <c r="C47" s="509"/>
      <c r="D47" s="509"/>
      <c r="E47" s="509"/>
      <c r="F47" s="509"/>
      <c r="G47" s="509"/>
      <c r="H47" s="509"/>
      <c r="I47" s="509"/>
      <c r="J47" s="509"/>
      <c r="K47" s="509"/>
    </row>
    <row r="48" spans="1:11">
      <c r="B48" s="509"/>
      <c r="C48" s="509"/>
      <c r="D48" s="509"/>
      <c r="E48" s="509"/>
      <c r="F48" s="509"/>
      <c r="G48" s="509"/>
      <c r="H48" s="509"/>
      <c r="I48" s="509"/>
      <c r="J48" s="509"/>
      <c r="K48" s="509"/>
    </row>
    <row r="49" spans="2:11">
      <c r="B49" s="509"/>
      <c r="C49" s="509"/>
      <c r="D49" s="509"/>
      <c r="E49" s="509"/>
      <c r="F49" s="509"/>
      <c r="G49" s="509"/>
      <c r="H49" s="509"/>
      <c r="I49" s="509"/>
      <c r="J49" s="509"/>
      <c r="K49" s="509"/>
    </row>
    <row r="50" spans="2:11">
      <c r="B50" s="16" t="s">
        <v>44</v>
      </c>
      <c r="C50" s="16" t="s">
        <v>46</v>
      </c>
    </row>
    <row r="51" spans="2:11">
      <c r="B51" s="16" t="s">
        <v>45</v>
      </c>
      <c r="C51" s="16" t="s">
        <v>46</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zoomScale="70" zoomScaleNormal="70" workbookViewId="0">
      <selection activeCell="S55" sqref="S55"/>
    </sheetView>
  </sheetViews>
  <sheetFormatPr baseColWidth="10" defaultRowHeight="15"/>
  <cols>
    <col min="1" max="1" width="14.42578125" customWidth="1"/>
    <col min="2" max="2" width="11.7109375" customWidth="1"/>
    <col min="3" max="3" width="12.7109375" customWidth="1"/>
    <col min="4" max="4" width="12.7109375" style="349" customWidth="1"/>
    <col min="5" max="5" width="12.7109375" style="486" customWidth="1"/>
    <col min="6" max="6" width="12.7109375" customWidth="1"/>
    <col min="7" max="7" width="12.7109375" style="349" customWidth="1"/>
    <col min="8" max="8" width="12.7109375" style="486" customWidth="1"/>
    <col min="9" max="10" width="12.7109375" customWidth="1"/>
    <col min="11" max="11" width="12.7109375" style="349" customWidth="1"/>
    <col min="12" max="12" width="12.7109375" style="486" customWidth="1"/>
    <col min="13" max="13" width="12.7109375" customWidth="1"/>
    <col min="14" max="14" width="12.7109375" style="349" customWidth="1"/>
    <col min="15" max="15" width="12.7109375" style="486" customWidth="1"/>
    <col min="16" max="17" width="12.7109375" customWidth="1"/>
    <col min="18" max="18" width="12.7109375" style="349" customWidth="1"/>
    <col min="19" max="19" width="12.7109375" style="486" customWidth="1"/>
    <col min="20" max="20" width="12.7109375" customWidth="1"/>
    <col min="21" max="21" width="12.7109375" style="349" customWidth="1"/>
    <col min="22" max="22" width="12.7109375" style="486" customWidth="1"/>
    <col min="23" max="24" width="12.7109375" customWidth="1"/>
    <col min="25" max="25" width="12.7109375" style="349" customWidth="1"/>
    <col min="26" max="26" width="12.7109375" style="486" customWidth="1"/>
    <col min="27" max="27" width="9.5703125" bestFit="1" customWidth="1"/>
    <col min="28" max="28" width="9.5703125" style="349" bestFit="1" customWidth="1"/>
    <col min="29" max="29" width="9.5703125" style="486" bestFit="1" customWidth="1"/>
    <col min="31" max="32" width="11.42578125" customWidth="1"/>
    <col min="33" max="33" width="12.42578125" bestFit="1" customWidth="1"/>
  </cols>
  <sheetData>
    <row r="1" spans="1:36">
      <c r="A1" s="511" t="s">
        <v>595</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36" ht="15" customHeight="1">
      <c r="A2" s="85"/>
      <c r="B2" s="512" t="s">
        <v>65</v>
      </c>
      <c r="C2" s="512"/>
      <c r="D2" s="512"/>
      <c r="E2" s="512"/>
      <c r="F2" s="512"/>
      <c r="G2" s="512"/>
      <c r="H2" s="512"/>
      <c r="I2" s="512" t="s">
        <v>60</v>
      </c>
      <c r="J2" s="512"/>
      <c r="K2" s="512"/>
      <c r="L2" s="512"/>
      <c r="M2" s="512"/>
      <c r="N2" s="512"/>
      <c r="O2" s="512"/>
      <c r="P2" s="512" t="s">
        <v>77</v>
      </c>
      <c r="Q2" s="512"/>
      <c r="R2" s="512"/>
      <c r="S2" s="512"/>
      <c r="T2" s="512"/>
      <c r="U2" s="512"/>
      <c r="V2" s="512"/>
      <c r="W2" s="512" t="s">
        <v>63</v>
      </c>
      <c r="X2" s="512"/>
      <c r="Y2" s="512"/>
      <c r="Z2" s="512"/>
      <c r="AA2" s="512"/>
      <c r="AB2" s="512"/>
      <c r="AC2" s="512"/>
    </row>
    <row r="3" spans="1:36" ht="15" customHeight="1">
      <c r="A3" s="85" t="s">
        <v>53</v>
      </c>
      <c r="B3" s="86">
        <v>2019</v>
      </c>
      <c r="C3" s="13">
        <v>2020</v>
      </c>
      <c r="D3" s="86">
        <v>2021</v>
      </c>
      <c r="E3" s="13">
        <v>2022</v>
      </c>
      <c r="F3" s="14" t="s">
        <v>173</v>
      </c>
      <c r="G3" s="14" t="s">
        <v>594</v>
      </c>
      <c r="H3" s="14" t="s">
        <v>722</v>
      </c>
      <c r="I3" s="86">
        <v>2019</v>
      </c>
      <c r="J3" s="13">
        <v>2020</v>
      </c>
      <c r="K3" s="86">
        <v>2021</v>
      </c>
      <c r="L3" s="13">
        <v>2022</v>
      </c>
      <c r="M3" s="14" t="s">
        <v>173</v>
      </c>
      <c r="N3" s="14" t="s">
        <v>594</v>
      </c>
      <c r="O3" s="14" t="s">
        <v>722</v>
      </c>
      <c r="P3" s="86">
        <v>2019</v>
      </c>
      <c r="Q3" s="13">
        <v>2020</v>
      </c>
      <c r="R3" s="86">
        <v>2021</v>
      </c>
      <c r="S3" s="13">
        <v>2022</v>
      </c>
      <c r="T3" s="14" t="s">
        <v>269</v>
      </c>
      <c r="U3" s="14" t="s">
        <v>594</v>
      </c>
      <c r="V3" s="14" t="s">
        <v>722</v>
      </c>
      <c r="W3" s="86">
        <v>2019</v>
      </c>
      <c r="X3" s="13">
        <v>2020</v>
      </c>
      <c r="Y3" s="86">
        <v>2021</v>
      </c>
      <c r="Z3" s="13">
        <v>2022</v>
      </c>
      <c r="AA3" s="14" t="s">
        <v>269</v>
      </c>
      <c r="AB3" s="14" t="s">
        <v>723</v>
      </c>
      <c r="AC3" s="14" t="s">
        <v>724</v>
      </c>
      <c r="AE3" s="510" t="s">
        <v>633</v>
      </c>
      <c r="AF3" s="510"/>
      <c r="AG3" s="510"/>
      <c r="AH3" s="510"/>
      <c r="AI3" s="510"/>
      <c r="AJ3" s="510"/>
    </row>
    <row r="4" spans="1:36">
      <c r="A4" s="87" t="s">
        <v>78</v>
      </c>
      <c r="B4" s="184">
        <v>459753</v>
      </c>
      <c r="C4" s="184">
        <v>456593</v>
      </c>
      <c r="D4" s="184">
        <v>53566</v>
      </c>
      <c r="E4" s="184">
        <v>253428</v>
      </c>
      <c r="F4" s="185">
        <f t="shared" ref="F4:H5" si="0">((C4-B4)/B4)*100</f>
        <v>-0.68732558569492741</v>
      </c>
      <c r="G4" s="185">
        <f t="shared" si="0"/>
        <v>-88.268326496464027</v>
      </c>
      <c r="H4" s="185">
        <f t="shared" si="0"/>
        <v>373.11354217227347</v>
      </c>
      <c r="I4" s="184">
        <v>3674434</v>
      </c>
      <c r="J4" s="184">
        <v>3671749</v>
      </c>
      <c r="K4" s="184">
        <v>253061</v>
      </c>
      <c r="L4" s="184">
        <v>1876995</v>
      </c>
      <c r="M4" s="185">
        <f t="shared" ref="M4:O5" si="1">((J4-I4)/I4)*100</f>
        <v>-7.3072478645690733E-2</v>
      </c>
      <c r="N4" s="185">
        <f t="shared" si="1"/>
        <v>-93.107889455406678</v>
      </c>
      <c r="O4" s="185">
        <f t="shared" si="1"/>
        <v>641.71642410327945</v>
      </c>
      <c r="P4" s="186">
        <v>67.319999999999993</v>
      </c>
      <c r="Q4" s="186">
        <v>66.47</v>
      </c>
      <c r="R4" s="186">
        <v>15.36</v>
      </c>
      <c r="S4" s="186">
        <v>53.2</v>
      </c>
      <c r="T4" s="185">
        <f>Q4-P4</f>
        <v>-0.84999999999999432</v>
      </c>
      <c r="U4" s="185">
        <f>R4-Q4</f>
        <v>-51.11</v>
      </c>
      <c r="V4" s="185">
        <f>S4-R4</f>
        <v>37.840000000000003</v>
      </c>
      <c r="W4" s="186">
        <v>7.99</v>
      </c>
      <c r="X4" s="186">
        <v>8.0399999999999991</v>
      </c>
      <c r="Y4" s="186">
        <v>4.72</v>
      </c>
      <c r="Z4" s="186">
        <v>7.41</v>
      </c>
      <c r="AA4" s="186">
        <f>X4-W4</f>
        <v>4.9999999999998934E-2</v>
      </c>
      <c r="AB4" s="186">
        <f>Y4-X4</f>
        <v>-3.3199999999999994</v>
      </c>
      <c r="AC4" s="186">
        <f>Z4-Y4</f>
        <v>2.6900000000000004</v>
      </c>
      <c r="AD4" s="258"/>
      <c r="AE4" s="510"/>
      <c r="AF4" s="510"/>
      <c r="AG4" s="510"/>
      <c r="AH4" s="510"/>
      <c r="AI4" s="510"/>
      <c r="AJ4" s="510"/>
    </row>
    <row r="5" spans="1:36">
      <c r="A5" s="87" t="s">
        <v>79</v>
      </c>
      <c r="B5" s="184">
        <v>455213</v>
      </c>
      <c r="C5" s="184">
        <v>480425</v>
      </c>
      <c r="D5" s="184">
        <v>61600</v>
      </c>
      <c r="E5" s="184">
        <v>323103</v>
      </c>
      <c r="F5" s="185">
        <f t="shared" si="0"/>
        <v>5.5385061498683035</v>
      </c>
      <c r="G5" s="185">
        <f t="shared" si="0"/>
        <v>-87.178019461934738</v>
      </c>
      <c r="H5" s="185">
        <f t="shared" si="0"/>
        <v>424.51785714285711</v>
      </c>
      <c r="I5" s="184">
        <v>3371575</v>
      </c>
      <c r="J5" s="184">
        <v>3525167</v>
      </c>
      <c r="K5" s="184">
        <v>248236</v>
      </c>
      <c r="L5" s="184">
        <v>2070779</v>
      </c>
      <c r="M5" s="185">
        <f t="shared" si="1"/>
        <v>4.5554970599793867</v>
      </c>
      <c r="N5" s="185">
        <f t="shared" si="1"/>
        <v>-92.958177584210901</v>
      </c>
      <c r="O5" s="185">
        <f t="shared" si="1"/>
        <v>734.19769896388925</v>
      </c>
      <c r="P5" s="186">
        <v>68.39</v>
      </c>
      <c r="Q5" s="186">
        <v>68.22</v>
      </c>
      <c r="R5" s="186">
        <v>20.23</v>
      </c>
      <c r="S5" s="186">
        <v>64.92</v>
      </c>
      <c r="T5" s="185">
        <f t="shared" ref="T5:T15" si="2">Q5-P5</f>
        <v>-0.17000000000000171</v>
      </c>
      <c r="U5" s="185">
        <f>R5-Q5</f>
        <v>-47.989999999999995</v>
      </c>
      <c r="V5" s="185">
        <f>S5-R5</f>
        <v>44.69</v>
      </c>
      <c r="W5" s="186">
        <v>7.41</v>
      </c>
      <c r="X5" s="186">
        <v>7.34</v>
      </c>
      <c r="Y5" s="186">
        <v>4.03</v>
      </c>
      <c r="Z5" s="186">
        <v>6.41</v>
      </c>
      <c r="AA5" s="186">
        <f t="shared" ref="AA5:AA15" si="3">X5-W5</f>
        <v>-7.0000000000000284E-2</v>
      </c>
      <c r="AB5" s="186">
        <f>Y5-X5</f>
        <v>-3.3099999999999996</v>
      </c>
      <c r="AC5" s="186">
        <f>Z5-Y5</f>
        <v>2.38</v>
      </c>
      <c r="AD5" s="258"/>
      <c r="AE5" s="510"/>
      <c r="AF5" s="510"/>
      <c r="AG5" s="510"/>
      <c r="AH5" s="510"/>
      <c r="AI5" s="510"/>
      <c r="AJ5" s="510"/>
    </row>
    <row r="6" spans="1:36">
      <c r="A6" s="87" t="s">
        <v>80</v>
      </c>
      <c r="B6" s="184">
        <v>520276</v>
      </c>
      <c r="C6" s="184">
        <v>183869</v>
      </c>
      <c r="D6" s="184">
        <v>78821</v>
      </c>
      <c r="E6" s="184"/>
      <c r="F6" s="185">
        <f>((C6-B6)/B6)*100</f>
        <v>-64.659334660833863</v>
      </c>
      <c r="G6" s="185">
        <f>((D6-C6)/C6)*100</f>
        <v>-57.131979833468392</v>
      </c>
      <c r="H6" s="185"/>
      <c r="I6" s="184">
        <v>3627801</v>
      </c>
      <c r="J6" s="184">
        <v>1606420</v>
      </c>
      <c r="K6" s="184">
        <v>325585</v>
      </c>
      <c r="L6" s="184"/>
      <c r="M6" s="185">
        <f>((J6-I6)/I6)*100</f>
        <v>-55.719180848122598</v>
      </c>
      <c r="N6" s="185">
        <f>((K6-J6)/J6)*100</f>
        <v>-79.732261799529397</v>
      </c>
      <c r="O6" s="185"/>
      <c r="P6" s="187">
        <v>66.47</v>
      </c>
      <c r="Q6" s="186">
        <v>34.673684201438128</v>
      </c>
      <c r="R6" s="186">
        <v>23.33</v>
      </c>
      <c r="S6" s="186"/>
      <c r="T6" s="185">
        <f t="shared" si="2"/>
        <v>-31.796315798561871</v>
      </c>
      <c r="U6" s="185">
        <f>R6-Q6</f>
        <v>-11.34368420143813</v>
      </c>
      <c r="V6" s="185"/>
      <c r="W6" s="186">
        <v>6.97</v>
      </c>
      <c r="X6" s="186">
        <v>8.74</v>
      </c>
      <c r="Y6" s="186">
        <v>4.13</v>
      </c>
      <c r="Z6" s="186"/>
      <c r="AA6" s="186">
        <f t="shared" si="3"/>
        <v>1.7700000000000005</v>
      </c>
      <c r="AB6" s="186">
        <f>Y6-X6</f>
        <v>-4.6100000000000003</v>
      </c>
      <c r="AC6" s="186"/>
      <c r="AD6" s="258"/>
      <c r="AE6" s="510"/>
      <c r="AF6" s="510"/>
      <c r="AG6" s="510"/>
      <c r="AH6" s="510"/>
      <c r="AI6" s="510"/>
      <c r="AJ6" s="510"/>
    </row>
    <row r="7" spans="1:36">
      <c r="A7" s="87" t="s">
        <v>81</v>
      </c>
      <c r="B7" s="184">
        <v>541371</v>
      </c>
      <c r="C7" s="184" t="s">
        <v>101</v>
      </c>
      <c r="D7" s="184">
        <v>94957</v>
      </c>
      <c r="E7" s="184"/>
      <c r="F7" s="323" t="s">
        <v>101</v>
      </c>
      <c r="G7" s="323" t="s">
        <v>101</v>
      </c>
      <c r="H7" s="323"/>
      <c r="I7" s="184">
        <v>3451288</v>
      </c>
      <c r="J7" s="323" t="s">
        <v>101</v>
      </c>
      <c r="K7" s="184">
        <v>378866</v>
      </c>
      <c r="L7" s="184"/>
      <c r="M7" s="323" t="s">
        <v>101</v>
      </c>
      <c r="N7" s="323" t="s">
        <v>101</v>
      </c>
      <c r="O7" s="323"/>
      <c r="P7" s="186">
        <v>65.34</v>
      </c>
      <c r="Q7" s="323" t="s">
        <v>101</v>
      </c>
      <c r="R7" s="186">
        <v>26.7</v>
      </c>
      <c r="S7" s="186"/>
      <c r="T7" s="323" t="s">
        <v>101</v>
      </c>
      <c r="U7" s="323" t="s">
        <v>101</v>
      </c>
      <c r="V7" s="323"/>
      <c r="W7" s="186">
        <v>6.38</v>
      </c>
      <c r="X7" s="323" t="s">
        <v>101</v>
      </c>
      <c r="Y7" s="186">
        <v>3.99</v>
      </c>
      <c r="Z7" s="186"/>
      <c r="AA7" s="323" t="s">
        <v>101</v>
      </c>
      <c r="AB7" s="323" t="s">
        <v>101</v>
      </c>
      <c r="AC7" s="323"/>
      <c r="AD7" s="258"/>
      <c r="AE7" s="510"/>
      <c r="AF7" s="510"/>
      <c r="AG7" s="510"/>
      <c r="AH7" s="510"/>
      <c r="AI7" s="510"/>
      <c r="AJ7" s="510"/>
    </row>
    <row r="8" spans="1:36">
      <c r="A8" s="87" t="s">
        <v>82</v>
      </c>
      <c r="B8" s="184">
        <v>502353</v>
      </c>
      <c r="C8" s="184" t="s">
        <v>101</v>
      </c>
      <c r="D8" s="184">
        <v>116337</v>
      </c>
      <c r="E8" s="184"/>
      <c r="F8" s="323" t="s">
        <v>101</v>
      </c>
      <c r="G8" s="323" t="s">
        <v>101</v>
      </c>
      <c r="H8" s="323"/>
      <c r="I8" s="184">
        <v>3271306</v>
      </c>
      <c r="J8" s="323" t="s">
        <v>101</v>
      </c>
      <c r="K8" s="184">
        <v>467656</v>
      </c>
      <c r="L8" s="184"/>
      <c r="M8" s="323" t="s">
        <v>101</v>
      </c>
      <c r="N8" s="323" t="s">
        <v>101</v>
      </c>
      <c r="O8" s="323"/>
      <c r="P8" s="186">
        <v>59.94</v>
      </c>
      <c r="Q8" s="323" t="s">
        <v>101</v>
      </c>
      <c r="R8" s="186">
        <v>31.24</v>
      </c>
      <c r="S8" s="186"/>
      <c r="T8" s="323" t="s">
        <v>101</v>
      </c>
      <c r="U8" s="323" t="s">
        <v>101</v>
      </c>
      <c r="V8" s="323"/>
      <c r="W8" s="186">
        <v>6.51</v>
      </c>
      <c r="X8" s="323" t="s">
        <v>101</v>
      </c>
      <c r="Y8" s="186">
        <v>4.0199999999999996</v>
      </c>
      <c r="Z8" s="186"/>
      <c r="AA8" s="323" t="s">
        <v>101</v>
      </c>
      <c r="AB8" s="323" t="s">
        <v>101</v>
      </c>
      <c r="AC8" s="323"/>
      <c r="AD8" s="258"/>
      <c r="AE8" s="510"/>
      <c r="AF8" s="510"/>
      <c r="AG8" s="510"/>
      <c r="AH8" s="510"/>
      <c r="AI8" s="510"/>
      <c r="AJ8" s="510"/>
    </row>
    <row r="9" spans="1:36">
      <c r="A9" s="87" t="s">
        <v>83</v>
      </c>
      <c r="B9" s="184">
        <v>521283</v>
      </c>
      <c r="C9" s="184" t="s">
        <v>101</v>
      </c>
      <c r="D9" s="184">
        <v>151737</v>
      </c>
      <c r="E9" s="184"/>
      <c r="F9" s="323" t="s">
        <v>101</v>
      </c>
      <c r="G9" s="323" t="s">
        <v>101</v>
      </c>
      <c r="H9" s="323"/>
      <c r="I9" s="184">
        <v>3559936</v>
      </c>
      <c r="J9" s="323" t="s">
        <v>101</v>
      </c>
      <c r="K9" s="184">
        <v>663886</v>
      </c>
      <c r="L9" s="184"/>
      <c r="M9" s="323" t="s">
        <v>101</v>
      </c>
      <c r="N9" s="323" t="s">
        <v>101</v>
      </c>
      <c r="O9" s="323"/>
      <c r="P9" s="186">
        <v>67.400000000000006</v>
      </c>
      <c r="Q9" s="323" t="s">
        <v>101</v>
      </c>
      <c r="R9" s="186">
        <v>33.380000000000003</v>
      </c>
      <c r="S9" s="186"/>
      <c r="T9" s="323" t="s">
        <v>101</v>
      </c>
      <c r="U9" s="323" t="s">
        <v>101</v>
      </c>
      <c r="V9" s="323"/>
      <c r="W9" s="186">
        <v>6.83</v>
      </c>
      <c r="X9" s="323" t="s">
        <v>101</v>
      </c>
      <c r="Y9" s="186">
        <v>4.38</v>
      </c>
      <c r="Z9" s="186"/>
      <c r="AA9" s="323" t="s">
        <v>101</v>
      </c>
      <c r="AB9" s="323" t="s">
        <v>101</v>
      </c>
      <c r="AC9" s="323"/>
      <c r="AD9" s="258"/>
      <c r="AE9" s="510"/>
      <c r="AF9" s="510"/>
      <c r="AG9" s="510"/>
      <c r="AH9" s="510"/>
      <c r="AI9" s="510"/>
      <c r="AJ9" s="510"/>
    </row>
    <row r="10" spans="1:36">
      <c r="A10" s="87" t="s">
        <v>84</v>
      </c>
      <c r="B10" s="184">
        <v>550315</v>
      </c>
      <c r="C10" s="184">
        <v>106729</v>
      </c>
      <c r="D10" s="184">
        <v>231574</v>
      </c>
      <c r="E10" s="184"/>
      <c r="F10" s="185">
        <f t="shared" ref="F10:F15" si="4">((C10-B10)/B10)*100</f>
        <v>-80.605834840046157</v>
      </c>
      <c r="G10" s="185">
        <f t="shared" ref="G10:G15" si="5">((D10-C10)/C10)*100</f>
        <v>116.97383091755755</v>
      </c>
      <c r="H10" s="185"/>
      <c r="I10" s="184">
        <v>4036461</v>
      </c>
      <c r="J10" s="184">
        <v>463154</v>
      </c>
      <c r="K10" s="184">
        <v>1188881</v>
      </c>
      <c r="L10" s="184"/>
      <c r="M10" s="185">
        <f t="shared" ref="M10:M15" si="6">((J10-I10)/I10)*100</f>
        <v>-88.525740741704183</v>
      </c>
      <c r="N10" s="185">
        <f t="shared" ref="N10:N15" si="7">((K10-J10)/J10)*100</f>
        <v>156.69237445860341</v>
      </c>
      <c r="O10" s="185"/>
      <c r="P10" s="186">
        <v>73.45</v>
      </c>
      <c r="Q10" s="186">
        <v>25.35</v>
      </c>
      <c r="R10" s="186">
        <v>44.57</v>
      </c>
      <c r="S10" s="186"/>
      <c r="T10" s="185">
        <f t="shared" si="2"/>
        <v>-48.1</v>
      </c>
      <c r="U10" s="185">
        <f t="shared" ref="U10:U15" si="8">R10-Q10</f>
        <v>19.22</v>
      </c>
      <c r="V10" s="185"/>
      <c r="W10" s="186">
        <v>7.33</v>
      </c>
      <c r="X10" s="186">
        <v>4.34</v>
      </c>
      <c r="Y10" s="186">
        <v>5.13</v>
      </c>
      <c r="Z10" s="186"/>
      <c r="AA10" s="186">
        <f t="shared" si="3"/>
        <v>-2.99</v>
      </c>
      <c r="AB10" s="186">
        <f t="shared" ref="AB10:AB15" si="9">Y10-X10</f>
        <v>0.79</v>
      </c>
      <c r="AC10" s="186"/>
      <c r="AD10" s="258"/>
      <c r="AE10" s="510"/>
      <c r="AF10" s="510"/>
      <c r="AG10" s="510"/>
      <c r="AH10" s="510"/>
      <c r="AI10" s="510"/>
      <c r="AJ10" s="510"/>
    </row>
    <row r="11" spans="1:36">
      <c r="A11" s="87" t="s">
        <v>85</v>
      </c>
      <c r="B11" s="184">
        <v>575731</v>
      </c>
      <c r="C11" s="184">
        <v>168422</v>
      </c>
      <c r="D11" s="184">
        <v>314509</v>
      </c>
      <c r="E11" s="184"/>
      <c r="F11" s="185">
        <f t="shared" si="4"/>
        <v>-70.74640761049865</v>
      </c>
      <c r="G11" s="185">
        <f t="shared" si="5"/>
        <v>86.738668344990558</v>
      </c>
      <c r="H11" s="185"/>
      <c r="I11" s="184">
        <v>4263597</v>
      </c>
      <c r="J11" s="184">
        <v>806665</v>
      </c>
      <c r="K11" s="184">
        <v>1755838</v>
      </c>
      <c r="L11" s="184"/>
      <c r="M11" s="185">
        <f t="shared" si="6"/>
        <v>-81.08017713681663</v>
      </c>
      <c r="N11" s="185">
        <f t="shared" si="7"/>
        <v>117.66631749239151</v>
      </c>
      <c r="O11" s="185"/>
      <c r="P11" s="186">
        <v>77.58</v>
      </c>
      <c r="Q11" s="186">
        <v>39.86</v>
      </c>
      <c r="R11" s="186">
        <v>58.94</v>
      </c>
      <c r="S11" s="186"/>
      <c r="T11" s="185">
        <f t="shared" si="2"/>
        <v>-37.72</v>
      </c>
      <c r="U11" s="185">
        <f t="shared" si="8"/>
        <v>19.079999999999998</v>
      </c>
      <c r="V11" s="185"/>
      <c r="W11" s="186">
        <v>7.41</v>
      </c>
      <c r="X11" s="186">
        <v>4.79</v>
      </c>
      <c r="Y11" s="186">
        <v>5.58</v>
      </c>
      <c r="Z11" s="186"/>
      <c r="AA11" s="186">
        <f t="shared" si="3"/>
        <v>-2.62</v>
      </c>
      <c r="AB11" s="186">
        <f t="shared" si="9"/>
        <v>0.79</v>
      </c>
      <c r="AC11" s="186"/>
      <c r="AD11" s="258"/>
      <c r="AE11" s="510"/>
      <c r="AF11" s="510"/>
      <c r="AG11" s="510"/>
      <c r="AH11" s="510"/>
      <c r="AI11" s="510"/>
      <c r="AJ11" s="510"/>
    </row>
    <row r="12" spans="1:36">
      <c r="A12" s="87" t="s">
        <v>86</v>
      </c>
      <c r="B12" s="184">
        <v>487094</v>
      </c>
      <c r="C12" s="184">
        <v>128582</v>
      </c>
      <c r="D12" s="184">
        <v>280395</v>
      </c>
      <c r="E12" s="184"/>
      <c r="F12" s="185">
        <f t="shared" si="4"/>
        <v>-73.60222051595791</v>
      </c>
      <c r="G12" s="185">
        <f t="shared" si="5"/>
        <v>118.06707004090775</v>
      </c>
      <c r="H12" s="185"/>
      <c r="I12" s="184">
        <v>3489406</v>
      </c>
      <c r="J12" s="184">
        <v>534743</v>
      </c>
      <c r="K12" s="184">
        <v>1758516</v>
      </c>
      <c r="L12" s="184"/>
      <c r="M12" s="185">
        <f t="shared" si="6"/>
        <v>-84.675242720394237</v>
      </c>
      <c r="N12" s="185">
        <f t="shared" si="7"/>
        <v>228.85255159955341</v>
      </c>
      <c r="O12" s="185"/>
      <c r="P12" s="186">
        <v>65.61</v>
      </c>
      <c r="Q12" s="186">
        <v>26.28</v>
      </c>
      <c r="R12" s="186">
        <v>58.35</v>
      </c>
      <c r="S12" s="186"/>
      <c r="T12" s="185">
        <f t="shared" si="2"/>
        <v>-39.33</v>
      </c>
      <c r="U12" s="185">
        <f t="shared" si="8"/>
        <v>32.07</v>
      </c>
      <c r="V12" s="185"/>
      <c r="W12" s="186">
        <v>7.16</v>
      </c>
      <c r="X12" s="186">
        <v>4.16</v>
      </c>
      <c r="Y12" s="186">
        <v>6.27</v>
      </c>
      <c r="Z12" s="186"/>
      <c r="AA12" s="186">
        <f t="shared" si="3"/>
        <v>-3</v>
      </c>
      <c r="AB12" s="186">
        <f t="shared" si="9"/>
        <v>2.1099999999999994</v>
      </c>
      <c r="AC12" s="186"/>
      <c r="AD12" s="258"/>
      <c r="AE12" s="510"/>
      <c r="AF12" s="510"/>
      <c r="AG12" s="510"/>
      <c r="AH12" s="510"/>
      <c r="AI12" s="510"/>
      <c r="AJ12" s="510"/>
    </row>
    <row r="13" spans="1:36">
      <c r="A13" s="87" t="s">
        <v>87</v>
      </c>
      <c r="B13" s="184">
        <v>521653</v>
      </c>
      <c r="C13" s="184">
        <v>120141</v>
      </c>
      <c r="D13" s="184">
        <v>359960</v>
      </c>
      <c r="E13" s="184"/>
      <c r="F13" s="185">
        <f t="shared" si="4"/>
        <v>-76.969172994308479</v>
      </c>
      <c r="G13" s="185">
        <f t="shared" si="5"/>
        <v>199.61461948876737</v>
      </c>
      <c r="H13" s="185"/>
      <c r="I13" s="184">
        <v>3583824</v>
      </c>
      <c r="J13" s="184">
        <v>413433</v>
      </c>
      <c r="K13" s="184">
        <v>2165724</v>
      </c>
      <c r="L13" s="184"/>
      <c r="M13" s="185">
        <f t="shared" si="6"/>
        <v>-88.463914522588155</v>
      </c>
      <c r="N13" s="185">
        <f t="shared" si="7"/>
        <v>423.83917103859636</v>
      </c>
      <c r="O13" s="185"/>
      <c r="P13" s="186">
        <v>65.213864304100781</v>
      </c>
      <c r="Q13" s="186">
        <v>19.23</v>
      </c>
      <c r="R13" s="186">
        <v>64.72</v>
      </c>
      <c r="S13" s="186"/>
      <c r="T13" s="185">
        <f t="shared" si="2"/>
        <v>-45.983864304100777</v>
      </c>
      <c r="U13" s="185">
        <f t="shared" si="8"/>
        <v>45.489999999999995</v>
      </c>
      <c r="V13" s="185"/>
      <c r="W13" s="186">
        <v>6.8701301439846025</v>
      </c>
      <c r="X13" s="186">
        <v>3.44</v>
      </c>
      <c r="Y13" s="186">
        <v>6.02</v>
      </c>
      <c r="Z13" s="186"/>
      <c r="AA13" s="186">
        <f t="shared" si="3"/>
        <v>-3.4301301439846026</v>
      </c>
      <c r="AB13" s="186">
        <f t="shared" si="9"/>
        <v>2.5799999999999996</v>
      </c>
      <c r="AC13" s="186"/>
      <c r="AD13" s="258"/>
      <c r="AE13" s="510"/>
      <c r="AF13" s="510"/>
      <c r="AG13" s="510"/>
      <c r="AH13" s="510"/>
      <c r="AI13" s="510"/>
      <c r="AJ13" s="510"/>
    </row>
    <row r="14" spans="1:36">
      <c r="A14" s="87" t="s">
        <v>88</v>
      </c>
      <c r="B14" s="184">
        <v>482255</v>
      </c>
      <c r="C14" s="184">
        <v>83774</v>
      </c>
      <c r="D14" s="184">
        <v>315502</v>
      </c>
      <c r="E14" s="184"/>
      <c r="F14" s="185">
        <f t="shared" si="4"/>
        <v>-82.62869228934899</v>
      </c>
      <c r="G14" s="185">
        <f t="shared" si="5"/>
        <v>276.61088165779358</v>
      </c>
      <c r="H14" s="185"/>
      <c r="I14" s="184">
        <v>3432879</v>
      </c>
      <c r="J14" s="184">
        <v>436995</v>
      </c>
      <c r="K14" s="184">
        <v>2129877</v>
      </c>
      <c r="L14" s="184"/>
      <c r="M14" s="185">
        <f t="shared" si="6"/>
        <v>-87.270305769588731</v>
      </c>
      <c r="N14" s="185">
        <f t="shared" si="7"/>
        <v>387.39161775306354</v>
      </c>
      <c r="O14" s="185"/>
      <c r="P14" s="186">
        <v>64.549398106885391</v>
      </c>
      <c r="Q14" s="186">
        <v>21.61</v>
      </c>
      <c r="R14" s="186">
        <v>64.39</v>
      </c>
      <c r="S14" s="186"/>
      <c r="T14" s="185">
        <f t="shared" si="2"/>
        <v>-42.939398106885392</v>
      </c>
      <c r="U14" s="185">
        <f t="shared" si="8"/>
        <v>42.78</v>
      </c>
      <c r="V14" s="185"/>
      <c r="W14" s="186">
        <v>7.1183896486298739</v>
      </c>
      <c r="X14" s="186">
        <v>5.22</v>
      </c>
      <c r="Y14" s="186">
        <v>6.75</v>
      </c>
      <c r="Z14" s="186"/>
      <c r="AA14" s="186">
        <f t="shared" si="3"/>
        <v>-1.8983896486298741</v>
      </c>
      <c r="AB14" s="186">
        <f t="shared" si="9"/>
        <v>1.5300000000000002</v>
      </c>
      <c r="AC14" s="186"/>
      <c r="AD14" s="258"/>
      <c r="AE14" s="510"/>
      <c r="AF14" s="510"/>
      <c r="AG14" s="510"/>
      <c r="AH14" s="510"/>
      <c r="AI14" s="510"/>
      <c r="AJ14" s="510"/>
    </row>
    <row r="15" spans="1:36">
      <c r="A15" s="87" t="s">
        <v>89</v>
      </c>
      <c r="B15" s="184">
        <v>493541</v>
      </c>
      <c r="C15" s="184">
        <v>96118</v>
      </c>
      <c r="D15" s="184">
        <v>295047</v>
      </c>
      <c r="E15" s="184"/>
      <c r="F15" s="185">
        <f t="shared" si="4"/>
        <v>-80.524819619849211</v>
      </c>
      <c r="G15" s="185">
        <f t="shared" si="5"/>
        <v>206.96331592417653</v>
      </c>
      <c r="H15" s="185"/>
      <c r="I15" s="184">
        <v>3554690</v>
      </c>
      <c r="J15" s="184">
        <v>526651</v>
      </c>
      <c r="K15" s="184">
        <v>1936020</v>
      </c>
      <c r="L15" s="184"/>
      <c r="M15" s="185">
        <f t="shared" si="6"/>
        <v>-85.184333936292617</v>
      </c>
      <c r="N15" s="185">
        <f t="shared" si="7"/>
        <v>267.60966940155811</v>
      </c>
      <c r="O15" s="185"/>
      <c r="P15" s="186">
        <v>64.683720881143714</v>
      </c>
      <c r="Q15" s="186">
        <v>26.06</v>
      </c>
      <c r="R15" s="186">
        <v>55.45</v>
      </c>
      <c r="S15" s="186"/>
      <c r="T15" s="185">
        <f t="shared" si="2"/>
        <v>-38.623720881143711</v>
      </c>
      <c r="U15" s="185">
        <f t="shared" si="8"/>
        <v>29.390000000000004</v>
      </c>
      <c r="V15" s="185"/>
      <c r="W15" s="186">
        <v>7.2024208728352859</v>
      </c>
      <c r="X15" s="186">
        <v>5.48</v>
      </c>
      <c r="Y15" s="186">
        <v>6.56</v>
      </c>
      <c r="Z15" s="186"/>
      <c r="AA15" s="186">
        <f t="shared" si="3"/>
        <v>-1.7224208728352854</v>
      </c>
      <c r="AB15" s="186">
        <f t="shared" si="9"/>
        <v>1.0799999999999992</v>
      </c>
      <c r="AC15" s="186"/>
      <c r="AD15" s="258"/>
      <c r="AE15" s="510"/>
      <c r="AF15" s="510"/>
      <c r="AG15" s="510"/>
      <c r="AH15" s="510"/>
      <c r="AI15" s="510"/>
      <c r="AJ15" s="510"/>
    </row>
    <row r="16" spans="1:36">
      <c r="K16" s="314"/>
      <c r="L16" s="314"/>
      <c r="M16" s="350"/>
      <c r="AD16" s="258"/>
      <c r="AE16" s="510"/>
      <c r="AF16" s="510"/>
      <c r="AG16" s="510"/>
      <c r="AH16" s="510"/>
      <c r="AI16" s="510"/>
      <c r="AJ16" s="510"/>
    </row>
    <row r="17" spans="1:36" ht="15" customHeight="1">
      <c r="A17" s="11" t="s">
        <v>49</v>
      </c>
      <c r="K17" s="184"/>
      <c r="L17" s="184"/>
      <c r="M17" s="353"/>
      <c r="N17" s="314"/>
      <c r="O17" s="314"/>
      <c r="P17" s="314"/>
      <c r="Q17" s="445"/>
      <c r="R17" s="314"/>
      <c r="S17" s="314"/>
      <c r="AE17" s="510"/>
      <c r="AF17" s="510"/>
      <c r="AG17" s="510"/>
      <c r="AH17" s="510"/>
      <c r="AI17" s="510"/>
      <c r="AJ17" s="510"/>
    </row>
    <row r="18" spans="1:36">
      <c r="K18" s="184"/>
      <c r="L18" s="184"/>
      <c r="M18" s="353"/>
      <c r="N18" s="353"/>
      <c r="O18" s="350"/>
      <c r="P18" s="314"/>
      <c r="Q18" s="350"/>
      <c r="R18" s="350"/>
      <c r="S18" s="350"/>
      <c r="T18" s="351"/>
      <c r="X18" s="15"/>
      <c r="Y18" s="15"/>
      <c r="Z18" s="15"/>
      <c r="AE18" s="510"/>
      <c r="AF18" s="510"/>
      <c r="AG18" s="510"/>
      <c r="AH18" s="510"/>
      <c r="AI18" s="510"/>
      <c r="AJ18" s="510"/>
    </row>
    <row r="19" spans="1:36">
      <c r="J19" s="12"/>
      <c r="K19" s="314"/>
      <c r="L19" s="314"/>
      <c r="M19" s="353"/>
      <c r="N19" s="186"/>
      <c r="O19" s="186"/>
      <c r="P19" s="314"/>
      <c r="Q19" s="350"/>
      <c r="R19" s="350"/>
      <c r="S19" s="350"/>
      <c r="T19" s="351"/>
      <c r="X19" s="15"/>
      <c r="Y19" s="15"/>
      <c r="Z19" s="15"/>
      <c r="AE19" s="510"/>
      <c r="AF19" s="510"/>
      <c r="AG19" s="510"/>
      <c r="AH19" s="510"/>
      <c r="AI19" s="510"/>
      <c r="AJ19" s="510"/>
    </row>
    <row r="20" spans="1:36">
      <c r="K20" s="314"/>
      <c r="L20" s="314"/>
      <c r="M20" s="353"/>
      <c r="N20" s="186"/>
      <c r="O20" s="186"/>
      <c r="P20" s="314"/>
      <c r="Q20" s="353"/>
      <c r="R20" s="353"/>
      <c r="S20" s="353"/>
      <c r="T20" s="354"/>
      <c r="AE20" s="510"/>
      <c r="AF20" s="510"/>
      <c r="AG20" s="510"/>
      <c r="AH20" s="510"/>
      <c r="AI20" s="510"/>
      <c r="AJ20" s="510"/>
    </row>
    <row r="21" spans="1:36">
      <c r="AE21" s="510"/>
      <c r="AF21" s="510"/>
      <c r="AG21" s="510"/>
      <c r="AH21" s="510"/>
      <c r="AI21" s="510"/>
      <c r="AJ21" s="510"/>
    </row>
    <row r="22" spans="1:36">
      <c r="AE22" s="510"/>
      <c r="AF22" s="510"/>
      <c r="AG22" s="510"/>
      <c r="AH22" s="510"/>
      <c r="AI22" s="510"/>
      <c r="AJ22" s="510"/>
    </row>
    <row r="23" spans="1:36">
      <c r="AE23" s="510"/>
      <c r="AF23" s="510"/>
      <c r="AG23" s="510"/>
      <c r="AH23" s="510"/>
      <c r="AI23" s="510"/>
      <c r="AJ23" s="510"/>
    </row>
    <row r="24" spans="1:36">
      <c r="AE24" s="510"/>
      <c r="AF24" s="510"/>
      <c r="AG24" s="510"/>
      <c r="AH24" s="510"/>
      <c r="AI24" s="510"/>
      <c r="AJ24" s="510"/>
    </row>
    <row r="27" spans="1:36">
      <c r="AF27" s="184"/>
      <c r="AG27" s="184"/>
    </row>
    <row r="28" spans="1:36">
      <c r="AF28" s="184"/>
      <c r="AG28" s="184"/>
    </row>
    <row r="52" spans="1:2">
      <c r="A52" s="16"/>
    </row>
    <row r="58" spans="1:2">
      <c r="A58" s="16" t="s">
        <v>44</v>
      </c>
      <c r="B58" s="16" t="s">
        <v>46</v>
      </c>
    </row>
    <row r="59" spans="1:2">
      <c r="A59" s="16" t="s">
        <v>45</v>
      </c>
      <c r="B59" s="16" t="s">
        <v>46</v>
      </c>
    </row>
  </sheetData>
  <sheetProtection password="CCE3"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W21" sqref="W2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0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5" t="s">
        <v>274</v>
      </c>
      <c r="B1" s="515"/>
      <c r="C1" s="515"/>
      <c r="L1" s="514" t="s">
        <v>275</v>
      </c>
      <c r="M1" s="514"/>
      <c r="N1" s="514"/>
      <c r="P1" s="514" t="s">
        <v>276</v>
      </c>
      <c r="Q1" s="514"/>
      <c r="R1" s="514"/>
      <c r="T1" s="514" t="s">
        <v>543</v>
      </c>
      <c r="U1" s="514"/>
      <c r="V1" s="514"/>
    </row>
    <row r="2" spans="1:33" ht="29.25" customHeight="1">
      <c r="A2" s="138" t="s">
        <v>732</v>
      </c>
      <c r="B2" s="139" t="s">
        <v>277</v>
      </c>
      <c r="C2" s="139" t="s">
        <v>278</v>
      </c>
      <c r="L2" s="138" t="s">
        <v>93</v>
      </c>
      <c r="M2" s="139" t="s">
        <v>277</v>
      </c>
      <c r="N2" s="139" t="s">
        <v>278</v>
      </c>
      <c r="P2" s="138" t="s">
        <v>542</v>
      </c>
      <c r="Q2" s="139" t="s">
        <v>279</v>
      </c>
      <c r="R2" s="139" t="s">
        <v>280</v>
      </c>
      <c r="T2" s="138" t="s">
        <v>93</v>
      </c>
      <c r="U2" s="139" t="s">
        <v>279</v>
      </c>
      <c r="V2" s="139" t="s">
        <v>280</v>
      </c>
    </row>
    <row r="3" spans="1:33">
      <c r="A3" s="140" t="s">
        <v>281</v>
      </c>
      <c r="B3" s="141">
        <v>650</v>
      </c>
      <c r="C3" s="141">
        <v>1327</v>
      </c>
      <c r="D3" s="142"/>
      <c r="E3" s="142"/>
      <c r="F3" s="142"/>
      <c r="G3" s="142"/>
      <c r="H3" s="142"/>
      <c r="I3" s="142"/>
      <c r="J3" s="142"/>
      <c r="L3" s="143" t="s">
        <v>324</v>
      </c>
      <c r="M3" s="6">
        <v>13563</v>
      </c>
      <c r="N3" s="6">
        <v>21055</v>
      </c>
      <c r="P3" s="143" t="s">
        <v>283</v>
      </c>
      <c r="Q3" s="6">
        <v>61119</v>
      </c>
      <c r="R3" s="6">
        <v>6000</v>
      </c>
      <c r="T3" s="143" t="s">
        <v>477</v>
      </c>
      <c r="U3" s="6">
        <v>71523</v>
      </c>
      <c r="V3" s="6">
        <v>5818</v>
      </c>
    </row>
    <row r="4" spans="1:33">
      <c r="A4" s="140" t="s">
        <v>282</v>
      </c>
      <c r="B4" s="141">
        <v>66</v>
      </c>
      <c r="C4" s="141">
        <v>171</v>
      </c>
      <c r="D4" s="142"/>
      <c r="E4" s="142"/>
      <c r="F4" s="142"/>
      <c r="G4" s="142"/>
      <c r="H4" s="142"/>
      <c r="I4" s="142"/>
      <c r="J4" s="142"/>
      <c r="L4" s="143" t="s">
        <v>327</v>
      </c>
      <c r="M4" s="6">
        <v>13234</v>
      </c>
      <c r="N4" s="6">
        <v>20615</v>
      </c>
      <c r="P4" s="143" t="s">
        <v>285</v>
      </c>
      <c r="Q4" s="6">
        <v>63389</v>
      </c>
      <c r="R4" s="6">
        <v>6050</v>
      </c>
      <c r="T4" s="143" t="s">
        <v>529</v>
      </c>
      <c r="U4" s="6">
        <v>72140</v>
      </c>
      <c r="V4" s="6">
        <v>5983</v>
      </c>
    </row>
    <row r="5" spans="1:33">
      <c r="A5" s="140" t="s">
        <v>284</v>
      </c>
      <c r="B5" s="141">
        <v>90</v>
      </c>
      <c r="C5" s="141">
        <v>175</v>
      </c>
      <c r="D5" s="142"/>
      <c r="E5" s="142"/>
      <c r="F5" s="142"/>
      <c r="G5" s="142"/>
      <c r="H5" s="142"/>
      <c r="I5" s="142"/>
      <c r="J5" s="142"/>
      <c r="L5" s="143" t="s">
        <v>330</v>
      </c>
      <c r="M5" s="6">
        <v>12224</v>
      </c>
      <c r="N5" s="6">
        <v>20933</v>
      </c>
      <c r="P5" s="143" t="s">
        <v>287</v>
      </c>
      <c r="Q5" s="6">
        <v>65786</v>
      </c>
      <c r="R5" s="6">
        <v>6184</v>
      </c>
      <c r="T5" s="143" t="s">
        <v>532</v>
      </c>
      <c r="U5" s="6">
        <v>71620</v>
      </c>
      <c r="V5" s="6">
        <v>6028</v>
      </c>
      <c r="W5" s="142"/>
      <c r="X5" s="142"/>
      <c r="Y5" s="142"/>
      <c r="Z5" s="142"/>
      <c r="AA5" s="142"/>
      <c r="AB5" s="146"/>
      <c r="AC5" s="146"/>
      <c r="AD5" s="6"/>
      <c r="AE5" s="6"/>
      <c r="AF5" s="6"/>
      <c r="AG5" s="6"/>
    </row>
    <row r="6" spans="1:33">
      <c r="A6" s="140" t="s">
        <v>286</v>
      </c>
      <c r="B6" s="141">
        <v>5467</v>
      </c>
      <c r="C6" s="141">
        <v>3900</v>
      </c>
      <c r="D6" s="142"/>
      <c r="E6" s="142"/>
      <c r="F6" s="142"/>
      <c r="G6" s="142"/>
      <c r="H6" s="142"/>
      <c r="I6" s="142"/>
      <c r="J6" s="142"/>
      <c r="L6" s="143" t="s">
        <v>333</v>
      </c>
      <c r="M6" s="6">
        <v>11253</v>
      </c>
      <c r="N6" s="6">
        <v>20409</v>
      </c>
      <c r="P6" s="143" t="s">
        <v>289</v>
      </c>
      <c r="Q6" s="6">
        <v>65673</v>
      </c>
      <c r="R6" s="6">
        <v>6179</v>
      </c>
      <c r="T6" s="143" t="s">
        <v>540</v>
      </c>
      <c r="U6" s="6">
        <v>71630</v>
      </c>
      <c r="V6" s="6">
        <v>6037</v>
      </c>
    </row>
    <row r="7" spans="1:33">
      <c r="A7" s="140" t="s">
        <v>288</v>
      </c>
      <c r="B7" s="141">
        <v>4697</v>
      </c>
      <c r="C7" s="141">
        <v>9618</v>
      </c>
      <c r="D7" s="142"/>
      <c r="E7" s="142"/>
      <c r="F7" s="142"/>
      <c r="G7" s="142"/>
      <c r="H7" s="142"/>
      <c r="I7" s="142"/>
      <c r="J7" s="142"/>
      <c r="L7" s="143" t="s">
        <v>336</v>
      </c>
      <c r="M7" s="6">
        <v>6636</v>
      </c>
      <c r="N7" s="6">
        <v>24951</v>
      </c>
      <c r="P7" s="143" t="s">
        <v>291</v>
      </c>
      <c r="Q7" s="6">
        <v>63722</v>
      </c>
      <c r="R7" s="6">
        <v>6098</v>
      </c>
      <c r="T7" s="143" t="s">
        <v>551</v>
      </c>
      <c r="U7" s="6">
        <v>71450</v>
      </c>
      <c r="V7" s="6">
        <v>6059</v>
      </c>
    </row>
    <row r="8" spans="1:33">
      <c r="A8" s="140" t="s">
        <v>290</v>
      </c>
      <c r="B8" s="141">
        <v>143</v>
      </c>
      <c r="C8" s="141">
        <v>657</v>
      </c>
      <c r="D8" s="142"/>
      <c r="E8" s="142"/>
      <c r="F8" s="142"/>
      <c r="G8" s="142"/>
      <c r="H8" s="142"/>
      <c r="I8" s="142"/>
      <c r="J8" s="142"/>
      <c r="L8" s="143" t="s">
        <v>379</v>
      </c>
      <c r="M8" s="6">
        <v>604</v>
      </c>
      <c r="N8" s="6">
        <v>29121</v>
      </c>
      <c r="P8" s="143" t="s">
        <v>293</v>
      </c>
      <c r="Q8" s="6">
        <v>65653</v>
      </c>
      <c r="R8" s="6">
        <v>6139</v>
      </c>
      <c r="S8" s="6"/>
      <c r="T8" s="143" t="s">
        <v>554</v>
      </c>
      <c r="U8" s="6">
        <v>70313</v>
      </c>
      <c r="V8" s="6">
        <v>6076</v>
      </c>
    </row>
    <row r="9" spans="1:33">
      <c r="A9" s="140" t="s">
        <v>292</v>
      </c>
      <c r="B9" s="141">
        <v>275</v>
      </c>
      <c r="C9" s="141">
        <v>508</v>
      </c>
      <c r="D9" s="142"/>
      <c r="E9" s="142"/>
      <c r="F9" s="142"/>
      <c r="G9" s="142"/>
      <c r="H9" s="142"/>
      <c r="I9" s="142"/>
      <c r="J9" s="142"/>
      <c r="L9" s="143" t="s">
        <v>464</v>
      </c>
      <c r="M9" s="6">
        <v>788</v>
      </c>
      <c r="N9" s="6">
        <v>29874</v>
      </c>
      <c r="P9" s="143" t="s">
        <v>295</v>
      </c>
      <c r="Q9" s="6">
        <v>67744</v>
      </c>
      <c r="R9" s="6">
        <v>6237</v>
      </c>
      <c r="S9" s="6"/>
      <c r="T9" s="143" t="s">
        <v>555</v>
      </c>
      <c r="U9" s="6">
        <v>68917</v>
      </c>
      <c r="V9" s="6">
        <v>5957</v>
      </c>
    </row>
    <row r="10" spans="1:33">
      <c r="A10" s="140" t="s">
        <v>294</v>
      </c>
      <c r="B10" s="147">
        <v>165</v>
      </c>
      <c r="C10" s="147">
        <v>293</v>
      </c>
      <c r="D10" s="146"/>
      <c r="E10" s="146"/>
      <c r="F10" s="146"/>
      <c r="G10" s="146"/>
      <c r="H10" s="146"/>
      <c r="I10" s="146"/>
      <c r="J10" s="146"/>
      <c r="L10" s="143" t="s">
        <v>477</v>
      </c>
      <c r="M10" s="6">
        <v>2087</v>
      </c>
      <c r="N10" s="6">
        <v>29817</v>
      </c>
      <c r="P10" s="143" t="s">
        <v>297</v>
      </c>
      <c r="Q10" s="6">
        <v>67588</v>
      </c>
      <c r="R10" s="6">
        <v>6212</v>
      </c>
      <c r="S10" s="6"/>
      <c r="T10" s="143" t="s">
        <v>556</v>
      </c>
      <c r="U10" s="6">
        <v>67851</v>
      </c>
      <c r="V10" s="6">
        <v>5886</v>
      </c>
    </row>
    <row r="11" spans="1:33">
      <c r="A11" s="140" t="s">
        <v>296</v>
      </c>
      <c r="B11" s="147">
        <v>490</v>
      </c>
      <c r="C11" s="147">
        <v>490</v>
      </c>
      <c r="D11" s="146"/>
      <c r="E11" s="146"/>
      <c r="F11" s="146"/>
      <c r="G11" s="146"/>
      <c r="H11" s="146"/>
      <c r="I11" s="146"/>
      <c r="J11" s="146"/>
      <c r="L11" s="143" t="s">
        <v>529</v>
      </c>
      <c r="M11" s="6">
        <v>3688</v>
      </c>
      <c r="N11" s="6">
        <v>28751</v>
      </c>
      <c r="P11" s="143" t="s">
        <v>299</v>
      </c>
      <c r="Q11" s="6">
        <v>65347</v>
      </c>
      <c r="R11" s="6">
        <v>6111</v>
      </c>
      <c r="S11" s="6"/>
      <c r="T11" s="143" t="s">
        <v>593</v>
      </c>
      <c r="U11" s="6">
        <v>67726</v>
      </c>
      <c r="V11" s="6">
        <v>5902</v>
      </c>
    </row>
    <row r="12" spans="1:33">
      <c r="A12" s="140" t="s">
        <v>298</v>
      </c>
      <c r="B12" s="31">
        <v>41</v>
      </c>
      <c r="C12" s="31">
        <v>60</v>
      </c>
      <c r="D12" s="6"/>
      <c r="E12" s="6"/>
      <c r="F12" s="6"/>
      <c r="G12" s="6"/>
      <c r="H12" s="6"/>
      <c r="I12" s="6"/>
      <c r="J12" s="6"/>
      <c r="L12" s="143" t="s">
        <v>532</v>
      </c>
      <c r="M12" s="6">
        <v>3548</v>
      </c>
      <c r="N12" s="6">
        <v>28413</v>
      </c>
      <c r="P12" s="143" t="s">
        <v>301</v>
      </c>
      <c r="Q12" s="6">
        <v>67927</v>
      </c>
      <c r="R12" s="6">
        <v>6200</v>
      </c>
      <c r="S12" s="6"/>
      <c r="T12" s="143" t="s">
        <v>598</v>
      </c>
      <c r="U12" s="6">
        <v>67340</v>
      </c>
      <c r="V12" s="6">
        <v>5862</v>
      </c>
    </row>
    <row r="13" spans="1:33">
      <c r="A13" s="140" t="s">
        <v>300</v>
      </c>
      <c r="B13" s="31">
        <v>26</v>
      </c>
      <c r="C13" s="31">
        <v>115</v>
      </c>
      <c r="D13" s="6"/>
      <c r="E13" s="6"/>
      <c r="F13" s="6"/>
      <c r="G13" s="6"/>
      <c r="H13" s="6"/>
      <c r="I13" s="6"/>
      <c r="J13" s="6"/>
      <c r="L13" s="143" t="s">
        <v>540</v>
      </c>
      <c r="M13" s="6">
        <v>3913</v>
      </c>
      <c r="N13" s="6">
        <v>28199</v>
      </c>
      <c r="P13" s="143" t="s">
        <v>303</v>
      </c>
      <c r="Q13" s="6">
        <v>70772</v>
      </c>
      <c r="R13" s="6">
        <v>6369</v>
      </c>
      <c r="S13" s="6"/>
      <c r="T13" s="143" t="s">
        <v>602</v>
      </c>
      <c r="U13" s="6">
        <v>67121</v>
      </c>
      <c r="V13" s="6">
        <v>5855</v>
      </c>
    </row>
    <row r="14" spans="1:33">
      <c r="A14" s="140" t="s">
        <v>302</v>
      </c>
      <c r="B14" s="31">
        <v>602</v>
      </c>
      <c r="C14" s="31">
        <v>1071</v>
      </c>
      <c r="D14" s="6"/>
      <c r="E14" s="6"/>
      <c r="F14" s="6"/>
      <c r="G14" s="6"/>
      <c r="H14" s="6"/>
      <c r="I14" s="6"/>
      <c r="J14" s="6"/>
      <c r="L14" s="143" t="s">
        <v>551</v>
      </c>
      <c r="M14" s="6">
        <v>3490</v>
      </c>
      <c r="N14" s="6">
        <v>29323</v>
      </c>
      <c r="P14" s="143" t="s">
        <v>304</v>
      </c>
      <c r="Q14" s="6">
        <v>70668</v>
      </c>
      <c r="R14" s="6">
        <v>6356</v>
      </c>
      <c r="S14" s="6"/>
      <c r="T14" s="143" t="s">
        <v>635</v>
      </c>
      <c r="U14" s="6">
        <v>67593</v>
      </c>
      <c r="V14" s="6">
        <v>5947</v>
      </c>
    </row>
    <row r="15" spans="1:33">
      <c r="A15" s="151" t="s">
        <v>138</v>
      </c>
      <c r="B15" s="152">
        <v>12712</v>
      </c>
      <c r="C15" s="152">
        <v>18385</v>
      </c>
      <c r="D15" s="6"/>
      <c r="E15" s="6"/>
      <c r="F15" s="6"/>
      <c r="G15" s="6"/>
      <c r="H15" s="6"/>
      <c r="I15" s="6"/>
      <c r="J15" s="6"/>
      <c r="L15" s="143" t="s">
        <v>554</v>
      </c>
      <c r="M15" s="6">
        <v>3136</v>
      </c>
      <c r="N15" s="6">
        <v>30095</v>
      </c>
      <c r="P15" s="143" t="s">
        <v>305</v>
      </c>
      <c r="Q15" s="6">
        <v>69985</v>
      </c>
      <c r="R15" s="6">
        <v>6323</v>
      </c>
      <c r="S15" s="6"/>
      <c r="T15" s="143" t="s">
        <v>651</v>
      </c>
      <c r="U15" s="6">
        <v>67172</v>
      </c>
      <c r="V15" s="382">
        <v>5947</v>
      </c>
    </row>
    <row r="16" spans="1:33">
      <c r="L16" s="143" t="s">
        <v>555</v>
      </c>
      <c r="M16" s="6">
        <v>2950</v>
      </c>
      <c r="N16" s="6">
        <v>30324</v>
      </c>
      <c r="P16" s="143" t="s">
        <v>307</v>
      </c>
      <c r="Q16" s="6">
        <v>72657</v>
      </c>
      <c r="R16" s="6">
        <v>6410</v>
      </c>
      <c r="S16" s="6"/>
      <c r="T16" s="143" t="s">
        <v>686</v>
      </c>
      <c r="U16" s="6">
        <v>69094</v>
      </c>
      <c r="V16" s="382">
        <v>6039</v>
      </c>
    </row>
    <row r="17" spans="1:24">
      <c r="A17" s="34" t="s">
        <v>306</v>
      </c>
      <c r="B17" s="34"/>
      <c r="L17" s="143" t="s">
        <v>556</v>
      </c>
      <c r="M17" s="6">
        <v>2208</v>
      </c>
      <c r="N17" s="6">
        <v>31282</v>
      </c>
      <c r="P17" s="143" t="s">
        <v>309</v>
      </c>
      <c r="Q17" s="6">
        <v>75727</v>
      </c>
      <c r="R17" s="6">
        <v>6657</v>
      </c>
      <c r="S17" s="6"/>
      <c r="T17" s="143" t="s">
        <v>654</v>
      </c>
      <c r="U17" s="6">
        <v>70123</v>
      </c>
      <c r="V17" s="382">
        <v>6055</v>
      </c>
    </row>
    <row r="18" spans="1:24">
      <c r="A18" s="34" t="s">
        <v>308</v>
      </c>
      <c r="B18" s="34"/>
      <c r="L18" s="143" t="s">
        <v>593</v>
      </c>
      <c r="M18" s="6">
        <v>2564</v>
      </c>
      <c r="N18" s="6">
        <v>31640</v>
      </c>
      <c r="P18" s="143" t="s">
        <v>310</v>
      </c>
      <c r="Q18" s="6">
        <v>75348</v>
      </c>
      <c r="R18" s="6">
        <v>6627</v>
      </c>
      <c r="S18" s="6"/>
      <c r="T18" s="143" t="s">
        <v>684</v>
      </c>
      <c r="U18" s="6">
        <v>72856</v>
      </c>
      <c r="V18" s="6">
        <v>6181</v>
      </c>
    </row>
    <row r="19" spans="1:24">
      <c r="D19" s="142"/>
      <c r="L19" s="143" t="s">
        <v>598</v>
      </c>
      <c r="M19" s="6">
        <v>3532</v>
      </c>
      <c r="N19" s="6">
        <v>31328</v>
      </c>
      <c r="P19" s="143" t="s">
        <v>311</v>
      </c>
      <c r="Q19" s="6">
        <v>74267</v>
      </c>
      <c r="R19" s="6">
        <v>6529</v>
      </c>
      <c r="S19" s="6"/>
      <c r="T19" s="143" t="s">
        <v>694</v>
      </c>
      <c r="U19" s="6">
        <v>76257</v>
      </c>
      <c r="V19" s="6">
        <v>6337</v>
      </c>
    </row>
    <row r="20" spans="1:24" ht="18" customHeight="1">
      <c r="A20" s="516" t="s">
        <v>544</v>
      </c>
      <c r="B20" s="516"/>
      <c r="C20" s="516"/>
      <c r="D20" s="142"/>
      <c r="L20" s="143" t="s">
        <v>602</v>
      </c>
      <c r="M20" s="6">
        <v>3056</v>
      </c>
      <c r="N20" s="6">
        <v>31238</v>
      </c>
      <c r="P20" s="143" t="s">
        <v>312</v>
      </c>
      <c r="Q20" s="6">
        <v>77781</v>
      </c>
      <c r="R20" s="6">
        <v>6607</v>
      </c>
      <c r="S20" s="6"/>
      <c r="T20" s="143" t="s">
        <v>695</v>
      </c>
      <c r="U20" s="6">
        <v>77571</v>
      </c>
      <c r="V20" s="6">
        <v>6413</v>
      </c>
    </row>
    <row r="21" spans="1:24" ht="33">
      <c r="A21" s="138" t="s">
        <v>755</v>
      </c>
      <c r="B21" s="139" t="s">
        <v>754</v>
      </c>
      <c r="C21" s="139" t="s">
        <v>703</v>
      </c>
      <c r="D21" s="148"/>
      <c r="L21" s="143" t="s">
        <v>635</v>
      </c>
      <c r="M21" s="6">
        <v>4116</v>
      </c>
      <c r="N21" s="6">
        <v>30397</v>
      </c>
      <c r="P21" s="143" t="s">
        <v>314</v>
      </c>
      <c r="Q21" s="6">
        <v>78744</v>
      </c>
      <c r="R21" s="6">
        <v>6745</v>
      </c>
      <c r="S21" s="6"/>
      <c r="T21" s="143" t="s">
        <v>701</v>
      </c>
      <c r="U21" s="6">
        <v>77861</v>
      </c>
      <c r="V21" s="382">
        <v>6486</v>
      </c>
    </row>
    <row r="22" spans="1:24" ht="15" customHeight="1">
      <c r="A22" s="149" t="s">
        <v>313</v>
      </c>
      <c r="B22" s="142">
        <v>353268</v>
      </c>
      <c r="C22" s="142">
        <v>26983</v>
      </c>
      <c r="D22" s="148"/>
      <c r="L22" s="143" t="s">
        <v>637</v>
      </c>
      <c r="M22" s="6">
        <v>5517</v>
      </c>
      <c r="N22" s="6">
        <v>29863</v>
      </c>
      <c r="P22" s="143" t="s">
        <v>316</v>
      </c>
      <c r="Q22" s="6">
        <v>79025</v>
      </c>
      <c r="R22" s="6">
        <v>6746</v>
      </c>
      <c r="S22" s="6"/>
      <c r="T22" s="143" t="s">
        <v>707</v>
      </c>
      <c r="U22" s="6">
        <v>76418</v>
      </c>
      <c r="V22" s="6">
        <v>6412</v>
      </c>
    </row>
    <row r="23" spans="1:24" ht="26.25">
      <c r="A23" s="153" t="s">
        <v>315</v>
      </c>
      <c r="B23" s="152">
        <v>79652</v>
      </c>
      <c r="C23" s="152">
        <v>6446</v>
      </c>
      <c r="D23" s="148"/>
      <c r="L23" s="143" t="s">
        <v>650</v>
      </c>
      <c r="M23" s="6">
        <v>6589</v>
      </c>
      <c r="N23" s="6">
        <v>26844</v>
      </c>
      <c r="P23" s="143" t="s">
        <v>318</v>
      </c>
      <c r="Q23" s="6">
        <v>77908</v>
      </c>
      <c r="R23" s="6">
        <v>6690</v>
      </c>
      <c r="S23" s="6"/>
      <c r="T23" s="143" t="s">
        <v>725</v>
      </c>
      <c r="U23" s="6">
        <v>78244</v>
      </c>
      <c r="V23" s="6">
        <v>6446</v>
      </c>
    </row>
    <row r="24" spans="1:24">
      <c r="A24" s="149" t="s">
        <v>317</v>
      </c>
      <c r="B24" s="142">
        <v>25513</v>
      </c>
      <c r="C24" s="148">
        <v>429</v>
      </c>
      <c r="D24" s="148"/>
      <c r="L24" s="143" t="s">
        <v>654</v>
      </c>
      <c r="M24" s="6">
        <v>7960</v>
      </c>
      <c r="N24" s="6">
        <v>23866</v>
      </c>
      <c r="P24" s="143" t="s">
        <v>320</v>
      </c>
      <c r="Q24" s="6">
        <v>79828</v>
      </c>
      <c r="R24" s="6">
        <v>6686</v>
      </c>
      <c r="S24" s="6"/>
      <c r="T24" s="143" t="s">
        <v>733</v>
      </c>
      <c r="U24" s="6">
        <v>79652</v>
      </c>
      <c r="V24" s="382" t="s">
        <v>101</v>
      </c>
    </row>
    <row r="25" spans="1:24">
      <c r="A25" s="150" t="s">
        <v>319</v>
      </c>
      <c r="B25" s="142">
        <v>20663</v>
      </c>
      <c r="C25" s="148">
        <v>204</v>
      </c>
      <c r="D25" s="148"/>
      <c r="L25" s="143" t="s">
        <v>684</v>
      </c>
      <c r="M25" s="6">
        <v>9719</v>
      </c>
      <c r="N25" s="6">
        <v>20960</v>
      </c>
      <c r="P25" s="143" t="s">
        <v>322</v>
      </c>
      <c r="Q25" s="6">
        <v>81309</v>
      </c>
      <c r="R25" s="6">
        <v>6794</v>
      </c>
      <c r="S25" s="6"/>
      <c r="T25" s="143"/>
      <c r="U25" s="6"/>
      <c r="V25" s="6"/>
    </row>
    <row r="26" spans="1:24">
      <c r="A26" s="150" t="s">
        <v>321</v>
      </c>
      <c r="B26" s="142">
        <v>4595</v>
      </c>
      <c r="C26" s="148">
        <v>204</v>
      </c>
      <c r="D26" s="142"/>
      <c r="L26" s="143" t="s">
        <v>694</v>
      </c>
      <c r="M26" s="6">
        <v>11492</v>
      </c>
      <c r="N26" s="6">
        <v>19636</v>
      </c>
      <c r="P26" s="143" t="s">
        <v>325</v>
      </c>
      <c r="Q26" s="6">
        <v>81481</v>
      </c>
      <c r="R26" s="6">
        <v>6748</v>
      </c>
      <c r="S26" s="6"/>
      <c r="T26" s="143"/>
    </row>
    <row r="27" spans="1:24">
      <c r="A27" s="150" t="s">
        <v>323</v>
      </c>
      <c r="B27" s="142">
        <v>45</v>
      </c>
      <c r="C27" s="148">
        <v>4</v>
      </c>
      <c r="D27" s="142"/>
      <c r="L27" s="143" t="s">
        <v>695</v>
      </c>
      <c r="M27" s="6">
        <v>12804</v>
      </c>
      <c r="N27" s="6">
        <v>19255</v>
      </c>
      <c r="P27" s="143" t="s">
        <v>328</v>
      </c>
      <c r="Q27" s="6">
        <v>80384</v>
      </c>
      <c r="R27" s="6">
        <v>6695</v>
      </c>
      <c r="S27" s="6"/>
      <c r="T27" s="517" t="s">
        <v>697</v>
      </c>
      <c r="U27" s="517"/>
      <c r="V27" s="517"/>
      <c r="W27" s="517"/>
    </row>
    <row r="28" spans="1:24">
      <c r="A28" s="150" t="s">
        <v>326</v>
      </c>
      <c r="B28" s="142">
        <v>210</v>
      </c>
      <c r="C28" s="148">
        <v>17</v>
      </c>
      <c r="D28" s="148"/>
      <c r="L28" s="143" t="s">
        <v>701</v>
      </c>
      <c r="M28" s="6">
        <v>9201</v>
      </c>
      <c r="N28" s="6">
        <v>18853</v>
      </c>
      <c r="P28" s="143" t="s">
        <v>331</v>
      </c>
      <c r="Q28" s="6">
        <v>81715</v>
      </c>
      <c r="R28" s="6">
        <v>6652</v>
      </c>
      <c r="S28" s="6"/>
      <c r="T28" s="517"/>
      <c r="U28" s="517"/>
      <c r="V28" s="517"/>
      <c r="W28" s="517"/>
    </row>
    <row r="29" spans="1:24">
      <c r="A29" s="149" t="s">
        <v>329</v>
      </c>
      <c r="B29" s="142">
        <v>33696</v>
      </c>
      <c r="C29" s="142">
        <v>4229</v>
      </c>
      <c r="D29" s="148"/>
      <c r="L29" s="143" t="s">
        <v>707</v>
      </c>
      <c r="M29" s="6">
        <v>7342</v>
      </c>
      <c r="N29" s="6">
        <v>19438</v>
      </c>
      <c r="P29" s="143" t="s">
        <v>334</v>
      </c>
      <c r="Q29" s="6">
        <v>83328</v>
      </c>
      <c r="R29" s="6">
        <v>6802</v>
      </c>
      <c r="S29" s="6"/>
      <c r="T29" s="517"/>
      <c r="U29" s="517"/>
      <c r="V29" s="517"/>
      <c r="W29" s="517"/>
      <c r="X29" s="284"/>
    </row>
    <row r="30" spans="1:24">
      <c r="A30" s="150" t="s">
        <v>332</v>
      </c>
      <c r="B30" s="142">
        <v>20341</v>
      </c>
      <c r="C30" s="142">
        <v>2268</v>
      </c>
      <c r="D30" s="142"/>
      <c r="L30" s="143" t="s">
        <v>725</v>
      </c>
      <c r="M30" s="6">
        <v>9116</v>
      </c>
      <c r="N30" s="6">
        <v>18845</v>
      </c>
      <c r="P30" s="143" t="s">
        <v>337</v>
      </c>
      <c r="Q30" s="6">
        <v>72704</v>
      </c>
      <c r="R30" s="6">
        <v>5780</v>
      </c>
      <c r="S30" s="6"/>
    </row>
    <row r="31" spans="1:24">
      <c r="A31" s="150" t="s">
        <v>335</v>
      </c>
      <c r="B31" s="142">
        <v>839</v>
      </c>
      <c r="C31" s="148">
        <v>68</v>
      </c>
      <c r="D31" s="148"/>
      <c r="L31" s="143" t="s">
        <v>733</v>
      </c>
      <c r="M31" s="6">
        <v>12712</v>
      </c>
      <c r="N31" s="6">
        <v>18385</v>
      </c>
      <c r="P31" s="143" t="s">
        <v>524</v>
      </c>
      <c r="Q31" s="6">
        <v>72265</v>
      </c>
      <c r="R31" s="6">
        <v>5818</v>
      </c>
      <c r="S31" s="6"/>
    </row>
    <row r="32" spans="1:24">
      <c r="A32" s="150" t="s">
        <v>338</v>
      </c>
      <c r="B32" s="142">
        <v>1671</v>
      </c>
      <c r="C32" s="148">
        <v>135</v>
      </c>
      <c r="D32" s="148"/>
      <c r="M32" s="12"/>
      <c r="N32" s="12"/>
      <c r="O32" s="297"/>
      <c r="P32" s="394"/>
    </row>
    <row r="33" spans="1:17">
      <c r="A33" s="150" t="s">
        <v>339</v>
      </c>
      <c r="B33" s="142">
        <v>10845</v>
      </c>
      <c r="C33" s="142">
        <v>1758</v>
      </c>
      <c r="D33" s="148"/>
      <c r="L33" s="258"/>
      <c r="M33" s="472"/>
      <c r="N33" s="472"/>
      <c r="P33" s="394"/>
    </row>
    <row r="34" spans="1:17">
      <c r="A34" s="149" t="s">
        <v>340</v>
      </c>
      <c r="B34" s="142">
        <v>0</v>
      </c>
      <c r="C34" s="148">
        <v>0</v>
      </c>
      <c r="D34" s="148"/>
      <c r="L34" s="258"/>
      <c r="M34" s="258"/>
      <c r="N34" s="258"/>
      <c r="P34" s="145"/>
    </row>
    <row r="35" spans="1:17">
      <c r="A35" s="150" t="s">
        <v>341</v>
      </c>
      <c r="B35" s="142">
        <v>0</v>
      </c>
      <c r="C35" s="148">
        <v>0</v>
      </c>
      <c r="D35" s="148"/>
      <c r="L35" s="258"/>
      <c r="M35" s="258"/>
      <c r="N35" s="258"/>
      <c r="P35" s="145"/>
    </row>
    <row r="36" spans="1:17">
      <c r="A36" s="149" t="s">
        <v>342</v>
      </c>
      <c r="B36" s="142">
        <v>6803</v>
      </c>
      <c r="C36" s="148">
        <v>888</v>
      </c>
      <c r="D36" s="148"/>
      <c r="L36" s="258"/>
      <c r="M36" s="258"/>
      <c r="N36" s="258"/>
    </row>
    <row r="37" spans="1:17">
      <c r="A37" s="150" t="s">
        <v>343</v>
      </c>
      <c r="B37" s="142">
        <v>583</v>
      </c>
      <c r="C37" s="148">
        <v>13</v>
      </c>
      <c r="D37" s="148"/>
      <c r="L37" s="258"/>
      <c r="M37" s="258"/>
      <c r="N37" s="258"/>
    </row>
    <row r="38" spans="1:17">
      <c r="A38" s="150" t="s">
        <v>344</v>
      </c>
      <c r="B38" s="142">
        <v>3257</v>
      </c>
      <c r="C38" s="148">
        <v>802</v>
      </c>
      <c r="D38" s="148"/>
      <c r="L38" s="258"/>
      <c r="M38" s="258"/>
      <c r="N38" s="258"/>
    </row>
    <row r="39" spans="1:17">
      <c r="A39" s="150" t="s">
        <v>345</v>
      </c>
      <c r="B39" s="142">
        <v>2963</v>
      </c>
      <c r="C39" s="148">
        <v>73</v>
      </c>
      <c r="D39" s="148"/>
      <c r="L39" s="258"/>
      <c r="M39" s="258"/>
      <c r="N39" s="258"/>
    </row>
    <row r="40" spans="1:17">
      <c r="A40" s="149" t="s">
        <v>346</v>
      </c>
      <c r="B40" s="142">
        <v>1219</v>
      </c>
      <c r="C40" s="148">
        <v>61</v>
      </c>
      <c r="D40" s="148"/>
      <c r="L40" s="258"/>
      <c r="M40" s="258"/>
      <c r="N40" s="258"/>
    </row>
    <row r="41" spans="1:17">
      <c r="A41" s="150" t="s">
        <v>347</v>
      </c>
      <c r="B41" s="142">
        <v>1156</v>
      </c>
      <c r="C41" s="148">
        <v>51</v>
      </c>
      <c r="D41" s="148"/>
      <c r="L41" s="258"/>
      <c r="M41" s="258"/>
      <c r="N41" s="258"/>
    </row>
    <row r="42" spans="1:17">
      <c r="A42" s="150" t="s">
        <v>348</v>
      </c>
      <c r="B42" s="142">
        <v>63</v>
      </c>
      <c r="C42" s="148">
        <v>10</v>
      </c>
      <c r="D42" s="148"/>
      <c r="L42" s="258"/>
      <c r="M42" s="258"/>
      <c r="N42" s="258"/>
    </row>
    <row r="43" spans="1:17">
      <c r="A43" s="149" t="s">
        <v>349</v>
      </c>
      <c r="B43" s="142">
        <v>2725</v>
      </c>
      <c r="C43" s="148">
        <v>42</v>
      </c>
      <c r="D43" s="148"/>
      <c r="L43" s="258"/>
      <c r="M43" s="258"/>
      <c r="N43" s="258"/>
    </row>
    <row r="44" spans="1:17">
      <c r="A44" s="150" t="s">
        <v>350</v>
      </c>
      <c r="B44" s="142">
        <v>906</v>
      </c>
      <c r="C44" s="148">
        <v>15</v>
      </c>
      <c r="D44" s="148"/>
      <c r="L44" s="258"/>
      <c r="M44" s="258"/>
      <c r="N44" s="258"/>
    </row>
    <row r="45" spans="1:17">
      <c r="A45" s="150" t="s">
        <v>351</v>
      </c>
      <c r="B45" s="142">
        <v>1819</v>
      </c>
      <c r="C45" s="148">
        <v>27</v>
      </c>
      <c r="D45" s="148"/>
      <c r="L45" s="258"/>
      <c r="M45" s="258"/>
      <c r="N45" s="258"/>
    </row>
    <row r="46" spans="1:17" ht="15" customHeight="1">
      <c r="A46" s="149" t="s">
        <v>352</v>
      </c>
      <c r="B46" s="142">
        <v>1071</v>
      </c>
      <c r="C46" s="148">
        <v>90</v>
      </c>
      <c r="D46" s="148"/>
      <c r="L46" s="258"/>
      <c r="M46" s="258"/>
      <c r="N46" s="258"/>
      <c r="O46" s="258"/>
      <c r="P46" s="258"/>
      <c r="Q46" s="258"/>
    </row>
    <row r="47" spans="1:17">
      <c r="A47" s="150" t="s">
        <v>353</v>
      </c>
      <c r="B47" s="142">
        <v>998</v>
      </c>
      <c r="C47" s="148">
        <v>81</v>
      </c>
      <c r="D47" s="148"/>
      <c r="L47" s="258"/>
      <c r="M47" s="258"/>
      <c r="N47" s="258"/>
      <c r="O47" s="258"/>
      <c r="P47" s="258"/>
      <c r="Q47" s="258"/>
    </row>
    <row r="48" spans="1:17">
      <c r="A48" s="150" t="s">
        <v>354</v>
      </c>
      <c r="B48" s="142">
        <v>72</v>
      </c>
      <c r="C48" s="148">
        <v>9</v>
      </c>
      <c r="D48" s="148"/>
      <c r="L48" s="258"/>
      <c r="M48" s="258"/>
      <c r="N48" s="258"/>
      <c r="O48" s="258"/>
      <c r="P48" s="258"/>
      <c r="Q48" s="258"/>
    </row>
    <row r="49" spans="1:17" ht="15" customHeight="1">
      <c r="A49" s="150" t="s">
        <v>355</v>
      </c>
      <c r="B49" s="142">
        <v>1</v>
      </c>
      <c r="C49" s="148">
        <v>0</v>
      </c>
      <c r="D49" s="148"/>
      <c r="L49" s="513" t="s">
        <v>734</v>
      </c>
      <c r="M49" s="513"/>
      <c r="N49" s="513"/>
      <c r="O49" s="513"/>
      <c r="P49" s="513"/>
      <c r="Q49" s="513"/>
    </row>
    <row r="50" spans="1:17">
      <c r="A50" s="149" t="s">
        <v>356</v>
      </c>
      <c r="B50" s="142">
        <v>2182</v>
      </c>
      <c r="C50" s="148">
        <v>178</v>
      </c>
      <c r="D50" s="148"/>
      <c r="L50" s="513"/>
      <c r="M50" s="513"/>
      <c r="N50" s="513"/>
      <c r="O50" s="513"/>
      <c r="P50" s="513"/>
      <c r="Q50" s="513"/>
    </row>
    <row r="51" spans="1:17">
      <c r="A51" s="150" t="s">
        <v>357</v>
      </c>
      <c r="B51" s="142">
        <v>1507</v>
      </c>
      <c r="C51" s="148">
        <v>136</v>
      </c>
      <c r="D51" s="148"/>
      <c r="L51" s="513"/>
      <c r="M51" s="513"/>
      <c r="N51" s="513"/>
      <c r="O51" s="513"/>
      <c r="P51" s="513"/>
      <c r="Q51" s="513"/>
    </row>
    <row r="52" spans="1:17">
      <c r="A52" s="150" t="s">
        <v>358</v>
      </c>
      <c r="B52" s="142">
        <v>147</v>
      </c>
      <c r="C52" s="148">
        <v>6</v>
      </c>
      <c r="D52" s="148"/>
      <c r="L52" s="513"/>
      <c r="M52" s="513"/>
      <c r="N52" s="513"/>
      <c r="O52" s="513"/>
      <c r="P52" s="513"/>
      <c r="Q52" s="513"/>
    </row>
    <row r="53" spans="1:17">
      <c r="A53" s="150" t="s">
        <v>359</v>
      </c>
      <c r="B53" s="142">
        <v>528</v>
      </c>
      <c r="C53" s="148">
        <v>36</v>
      </c>
      <c r="D53" s="148"/>
      <c r="L53" s="513"/>
      <c r="M53" s="513"/>
      <c r="N53" s="513"/>
      <c r="O53" s="513"/>
      <c r="P53" s="513"/>
      <c r="Q53" s="513"/>
    </row>
    <row r="54" spans="1:17">
      <c r="A54" s="149" t="s">
        <v>360</v>
      </c>
      <c r="B54" s="142">
        <v>1938</v>
      </c>
      <c r="C54" s="148">
        <v>119</v>
      </c>
      <c r="D54" s="148"/>
      <c r="L54" s="513"/>
      <c r="M54" s="513"/>
      <c r="N54" s="513"/>
      <c r="O54" s="513"/>
      <c r="P54" s="513"/>
      <c r="Q54" s="513"/>
    </row>
    <row r="55" spans="1:17">
      <c r="A55" s="150" t="s">
        <v>361</v>
      </c>
      <c r="B55" s="142">
        <v>864</v>
      </c>
      <c r="C55" s="148">
        <v>52</v>
      </c>
      <c r="D55" s="148"/>
      <c r="L55" s="513"/>
      <c r="M55" s="513"/>
      <c r="N55" s="513"/>
      <c r="O55" s="513"/>
      <c r="P55" s="513"/>
      <c r="Q55" s="513"/>
    </row>
    <row r="56" spans="1:17">
      <c r="A56" s="150" t="s">
        <v>362</v>
      </c>
      <c r="B56" s="142">
        <v>288</v>
      </c>
      <c r="C56" s="148">
        <v>28</v>
      </c>
      <c r="D56" s="148"/>
      <c r="L56" s="513"/>
      <c r="M56" s="513"/>
      <c r="N56" s="513"/>
      <c r="O56" s="513"/>
      <c r="P56" s="513"/>
      <c r="Q56" s="513"/>
    </row>
    <row r="57" spans="1:17">
      <c r="A57" s="150" t="s">
        <v>363</v>
      </c>
      <c r="B57" s="142">
        <v>317</v>
      </c>
      <c r="C57" s="148">
        <v>11</v>
      </c>
      <c r="D57" s="148"/>
      <c r="L57" s="513"/>
      <c r="M57" s="513"/>
      <c r="N57" s="513"/>
      <c r="O57" s="513"/>
      <c r="P57" s="513"/>
      <c r="Q57" s="513"/>
    </row>
    <row r="58" spans="1:17">
      <c r="A58" s="150" t="s">
        <v>364</v>
      </c>
      <c r="B58" s="142">
        <v>143</v>
      </c>
      <c r="C58" s="148">
        <v>9</v>
      </c>
      <c r="D58" s="148"/>
      <c r="L58" s="513"/>
      <c r="M58" s="513"/>
      <c r="N58" s="513"/>
      <c r="O58" s="513"/>
      <c r="P58" s="513"/>
      <c r="Q58" s="513"/>
    </row>
    <row r="59" spans="1:17">
      <c r="A59" s="150" t="s">
        <v>365</v>
      </c>
      <c r="B59" s="142">
        <v>176</v>
      </c>
      <c r="C59" s="148">
        <v>11</v>
      </c>
      <c r="D59" s="148"/>
      <c r="L59" s="513"/>
      <c r="M59" s="513"/>
      <c r="N59" s="513"/>
      <c r="O59" s="513"/>
      <c r="P59" s="513"/>
      <c r="Q59" s="513"/>
    </row>
    <row r="60" spans="1:17">
      <c r="A60" s="150" t="s">
        <v>366</v>
      </c>
      <c r="B60" s="142">
        <v>11</v>
      </c>
      <c r="C60" s="148">
        <v>3</v>
      </c>
      <c r="D60" s="148"/>
      <c r="L60" s="513"/>
      <c r="M60" s="513"/>
      <c r="N60" s="513"/>
      <c r="O60" s="513"/>
      <c r="P60" s="513"/>
      <c r="Q60" s="513"/>
    </row>
    <row r="61" spans="1:17">
      <c r="A61" s="150" t="s">
        <v>367</v>
      </c>
      <c r="B61" s="142">
        <v>139</v>
      </c>
      <c r="C61" s="148">
        <v>5</v>
      </c>
      <c r="D61" s="148"/>
      <c r="L61" s="513"/>
      <c r="M61" s="513"/>
      <c r="N61" s="513"/>
      <c r="O61" s="513"/>
      <c r="P61" s="513"/>
      <c r="Q61" s="513"/>
    </row>
    <row r="62" spans="1:17">
      <c r="A62" s="149" t="s">
        <v>368</v>
      </c>
      <c r="B62" s="142">
        <v>4505</v>
      </c>
      <c r="C62" s="148">
        <v>410</v>
      </c>
      <c r="D62" s="148"/>
      <c r="L62" s="513"/>
      <c r="M62" s="513"/>
      <c r="N62" s="513"/>
      <c r="O62" s="513"/>
      <c r="P62" s="513"/>
      <c r="Q62" s="513"/>
    </row>
    <row r="63" spans="1:17">
      <c r="A63" s="150" t="s">
        <v>369</v>
      </c>
      <c r="B63" s="142">
        <v>124</v>
      </c>
      <c r="C63" s="148">
        <v>19</v>
      </c>
      <c r="D63" s="148"/>
      <c r="L63" s="513"/>
      <c r="M63" s="513"/>
      <c r="N63" s="513"/>
      <c r="O63" s="513"/>
      <c r="P63" s="513"/>
      <c r="Q63" s="513"/>
    </row>
    <row r="64" spans="1:17">
      <c r="A64" s="150" t="s">
        <v>370</v>
      </c>
      <c r="B64" s="142">
        <v>667</v>
      </c>
      <c r="C64" s="148">
        <v>86</v>
      </c>
      <c r="D64" s="148"/>
      <c r="L64" s="513"/>
      <c r="M64" s="513"/>
      <c r="N64" s="513"/>
      <c r="O64" s="513"/>
      <c r="P64" s="513"/>
      <c r="Q64" s="513"/>
    </row>
    <row r="65" spans="1:4">
      <c r="A65" s="150" t="s">
        <v>371</v>
      </c>
      <c r="B65" s="142">
        <v>1097</v>
      </c>
      <c r="C65" s="148">
        <v>70</v>
      </c>
      <c r="D65" s="148"/>
    </row>
    <row r="66" spans="1:4">
      <c r="A66" s="150" t="s">
        <v>372</v>
      </c>
      <c r="B66" s="142">
        <v>881</v>
      </c>
      <c r="C66" s="148">
        <v>95</v>
      </c>
    </row>
    <row r="67" spans="1:4">
      <c r="A67" s="150" t="s">
        <v>373</v>
      </c>
      <c r="B67" s="142">
        <v>190</v>
      </c>
      <c r="C67" s="148">
        <v>24</v>
      </c>
    </row>
    <row r="68" spans="1:4">
      <c r="A68" s="150" t="s">
        <v>374</v>
      </c>
      <c r="B68" s="142">
        <v>1546</v>
      </c>
      <c r="C68" s="148">
        <v>116</v>
      </c>
    </row>
    <row r="69" spans="1:4">
      <c r="A69" s="150"/>
      <c r="B69" s="142"/>
      <c r="C69" s="148"/>
    </row>
    <row r="82" spans="1:3">
      <c r="A82" s="401" t="s">
        <v>597</v>
      </c>
      <c r="B82" s="142"/>
      <c r="C82" s="148"/>
    </row>
    <row r="83" spans="1:3" ht="45.75">
      <c r="A83" s="465" t="s">
        <v>756</v>
      </c>
    </row>
    <row r="86" spans="1:3">
      <c r="A86" s="34" t="s">
        <v>375</v>
      </c>
    </row>
    <row r="87" spans="1:3">
      <c r="A87" s="34" t="s">
        <v>308</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F22" sqref="F22"/>
    </sheetView>
  </sheetViews>
  <sheetFormatPr baseColWidth="10" defaultRowHeight="15"/>
  <cols>
    <col min="1" max="2" width="11.42578125" style="256"/>
    <col min="3" max="3" width="11.42578125" style="256" customWidth="1"/>
    <col min="4" max="7" width="11.42578125" style="256"/>
    <col min="8" max="8" width="0" style="256" hidden="1" customWidth="1"/>
    <col min="9" max="13" width="11.42578125" style="256"/>
    <col min="14" max="14" width="22.7109375" style="256" customWidth="1"/>
    <col min="15" max="15" width="22.5703125" style="256" customWidth="1"/>
    <col min="16" max="17" width="22.7109375" style="256" customWidth="1"/>
    <col min="18" max="16384" width="11.42578125" style="256"/>
  </cols>
  <sheetData>
    <row r="1" spans="1:19" s="136" customFormat="1" ht="22.5" customHeight="1">
      <c r="A1" s="518" t="s">
        <v>90</v>
      </c>
      <c r="B1" s="518"/>
      <c r="C1" s="518"/>
      <c r="D1" s="518"/>
      <c r="E1" s="518"/>
      <c r="F1" s="518"/>
      <c r="G1" s="518"/>
      <c r="H1" s="518"/>
      <c r="I1" s="518"/>
      <c r="J1" s="518"/>
      <c r="K1" s="518"/>
      <c r="L1" s="518"/>
      <c r="M1" s="518"/>
      <c r="N1" s="518"/>
      <c r="O1" s="518"/>
      <c r="P1" s="518"/>
      <c r="Q1" s="135"/>
      <c r="R1" s="135"/>
      <c r="S1" s="135"/>
    </row>
    <row r="2" spans="1:19">
      <c r="A2" s="18"/>
      <c r="B2" s="101"/>
      <c r="C2" s="101"/>
      <c r="D2" s="101"/>
      <c r="E2" s="101"/>
      <c r="F2" s="31"/>
      <c r="G2" s="17"/>
      <c r="H2" s="17"/>
      <c r="I2" s="17"/>
      <c r="J2" s="17"/>
      <c r="K2" s="17"/>
      <c r="L2" s="17"/>
      <c r="M2" s="17"/>
      <c r="N2" s="17"/>
      <c r="O2" s="17"/>
      <c r="P2" s="17"/>
    </row>
    <row r="3" spans="1:19">
      <c r="A3" s="18"/>
      <c r="B3" s="18"/>
      <c r="C3" s="18"/>
      <c r="D3" s="18"/>
      <c r="E3" s="18"/>
      <c r="F3" s="17"/>
      <c r="G3" s="17"/>
      <c r="H3" s="17"/>
      <c r="I3" s="17"/>
      <c r="J3" s="17"/>
      <c r="K3" s="17"/>
      <c r="L3" s="17"/>
      <c r="M3" s="17"/>
      <c r="N3" s="17"/>
      <c r="O3" s="17"/>
      <c r="P3" s="17"/>
    </row>
    <row r="4" spans="1:19">
      <c r="A4" s="519" t="s">
        <v>91</v>
      </c>
      <c r="B4" s="519"/>
      <c r="C4" s="519"/>
      <c r="D4" s="519"/>
      <c r="E4" s="519"/>
      <c r="F4" s="519"/>
      <c r="G4" s="19"/>
      <c r="H4" s="19"/>
      <c r="I4" s="519" t="s">
        <v>92</v>
      </c>
      <c r="J4" s="519"/>
      <c r="K4" s="519"/>
      <c r="L4" s="519"/>
      <c r="M4" s="519"/>
      <c r="N4" s="519"/>
      <c r="O4" s="17"/>
      <c r="P4" s="17"/>
    </row>
    <row r="5" spans="1:19" ht="25.5">
      <c r="A5" s="21" t="s">
        <v>93</v>
      </c>
      <c r="B5" s="22" t="s">
        <v>94</v>
      </c>
      <c r="C5" s="22" t="s">
        <v>95</v>
      </c>
      <c r="D5" s="23" t="s">
        <v>96</v>
      </c>
      <c r="E5" s="23" t="s">
        <v>97</v>
      </c>
      <c r="F5" s="24" t="s">
        <v>98</v>
      </c>
      <c r="G5" s="17"/>
      <c r="H5" s="17"/>
      <c r="I5" s="21" t="s">
        <v>99</v>
      </c>
      <c r="J5" s="22" t="s">
        <v>94</v>
      </c>
      <c r="K5" s="22" t="s">
        <v>95</v>
      </c>
      <c r="L5" s="23" t="s">
        <v>96</v>
      </c>
      <c r="M5" s="23" t="s">
        <v>97</v>
      </c>
      <c r="N5" s="24" t="s">
        <v>100</v>
      </c>
    </row>
    <row r="6" spans="1:19">
      <c r="A6" s="25">
        <v>44562</v>
      </c>
      <c r="B6" s="27">
        <v>39466</v>
      </c>
      <c r="C6" s="27">
        <v>50035</v>
      </c>
      <c r="D6" s="6">
        <v>5078</v>
      </c>
      <c r="E6" s="189">
        <v>84423</v>
      </c>
      <c r="F6" s="476">
        <v>89501</v>
      </c>
      <c r="G6" s="17"/>
      <c r="H6" s="17"/>
      <c r="I6" s="156">
        <v>2011</v>
      </c>
      <c r="J6" s="27">
        <v>55125</v>
      </c>
      <c r="K6" s="27">
        <v>51594</v>
      </c>
      <c r="L6" s="27">
        <v>8458</v>
      </c>
      <c r="M6" s="27">
        <v>98261</v>
      </c>
      <c r="N6" s="473">
        <v>106719</v>
      </c>
    </row>
    <row r="7" spans="1:19" s="368" customFormat="1">
      <c r="A7" s="25">
        <v>44593</v>
      </c>
      <c r="B7" s="367">
        <v>39202</v>
      </c>
      <c r="C7" s="367">
        <v>49583</v>
      </c>
      <c r="D7" s="31">
        <v>5263</v>
      </c>
      <c r="E7" s="494">
        <v>83522</v>
      </c>
      <c r="F7" s="476">
        <v>88785</v>
      </c>
      <c r="G7" s="31"/>
      <c r="H7" s="17"/>
      <c r="I7" s="156">
        <v>2012</v>
      </c>
      <c r="J7" s="27">
        <v>58916</v>
      </c>
      <c r="K7" s="27">
        <v>55674</v>
      </c>
      <c r="L7" s="27">
        <v>8673</v>
      </c>
      <c r="M7" s="27">
        <v>105917</v>
      </c>
      <c r="N7" s="473">
        <v>114590</v>
      </c>
    </row>
    <row r="8" spans="1:19" s="127" customFormat="1">
      <c r="A8" s="130">
        <v>44621</v>
      </c>
      <c r="B8" s="487">
        <v>38630</v>
      </c>
      <c r="C8" s="487">
        <v>48968</v>
      </c>
      <c r="D8" s="331">
        <v>5240</v>
      </c>
      <c r="E8" s="482">
        <v>82358</v>
      </c>
      <c r="F8" s="475">
        <v>87598</v>
      </c>
      <c r="G8" s="366"/>
      <c r="H8" s="366"/>
      <c r="I8" s="156">
        <v>2013</v>
      </c>
      <c r="J8" s="27">
        <v>61582</v>
      </c>
      <c r="K8" s="27">
        <v>58914</v>
      </c>
      <c r="L8" s="27">
        <v>8477</v>
      </c>
      <c r="M8" s="27">
        <v>112019</v>
      </c>
      <c r="N8" s="473">
        <v>120496</v>
      </c>
    </row>
    <row r="9" spans="1:19">
      <c r="A9" s="25">
        <v>44652</v>
      </c>
      <c r="B9" s="484"/>
      <c r="C9" s="484"/>
      <c r="D9" s="393"/>
      <c r="E9" s="189"/>
      <c r="F9" s="476"/>
      <c r="G9" s="293"/>
      <c r="H9" s="31"/>
      <c r="I9" s="156">
        <v>2014</v>
      </c>
      <c r="J9" s="27">
        <v>58134</v>
      </c>
      <c r="K9" s="27">
        <v>56797</v>
      </c>
      <c r="L9" s="27">
        <v>7379</v>
      </c>
      <c r="M9" s="27">
        <v>107552</v>
      </c>
      <c r="N9" s="473">
        <v>114931</v>
      </c>
    </row>
    <row r="10" spans="1:19">
      <c r="A10" s="25">
        <v>44682</v>
      </c>
      <c r="B10" s="488"/>
      <c r="C10" s="488"/>
      <c r="D10" s="27"/>
      <c r="E10" s="189"/>
      <c r="F10" s="476"/>
      <c r="G10" s="17"/>
      <c r="H10" s="17"/>
      <c r="I10" s="156">
        <v>2015</v>
      </c>
      <c r="J10" s="27">
        <v>53523</v>
      </c>
      <c r="K10" s="27">
        <v>54850</v>
      </c>
      <c r="L10" s="27">
        <v>6521</v>
      </c>
      <c r="M10" s="27">
        <v>101852</v>
      </c>
      <c r="N10" s="473">
        <v>108373</v>
      </c>
    </row>
    <row r="11" spans="1:19">
      <c r="A11" s="25">
        <v>44713</v>
      </c>
      <c r="B11" s="27"/>
      <c r="C11" s="27"/>
      <c r="D11" s="27"/>
      <c r="E11" s="189"/>
      <c r="F11" s="476"/>
      <c r="G11" s="31"/>
      <c r="H11" s="31"/>
      <c r="I11" s="156">
        <v>2016</v>
      </c>
      <c r="J11" s="27">
        <v>49494</v>
      </c>
      <c r="K11" s="27">
        <v>53655</v>
      </c>
      <c r="L11" s="27">
        <v>5328</v>
      </c>
      <c r="M11" s="27">
        <v>97821</v>
      </c>
      <c r="N11" s="473">
        <v>103149</v>
      </c>
    </row>
    <row r="12" spans="1:19">
      <c r="A12" s="25">
        <v>44743</v>
      </c>
      <c r="B12" s="27"/>
      <c r="C12" s="27"/>
      <c r="D12" s="27"/>
      <c r="E12" s="20"/>
      <c r="F12" s="476"/>
      <c r="G12" s="31"/>
      <c r="H12" s="31"/>
      <c r="I12" s="156">
        <v>2017</v>
      </c>
      <c r="J12" s="27">
        <v>45576</v>
      </c>
      <c r="K12" s="27">
        <v>52375</v>
      </c>
      <c r="L12" s="27">
        <v>6044</v>
      </c>
      <c r="M12" s="27">
        <v>91907</v>
      </c>
      <c r="N12" s="473">
        <v>97951</v>
      </c>
    </row>
    <row r="13" spans="1:19">
      <c r="A13" s="25">
        <v>44774</v>
      </c>
      <c r="B13" s="27"/>
      <c r="C13" s="27"/>
      <c r="D13" s="27"/>
      <c r="E13" s="27"/>
      <c r="F13" s="476"/>
      <c r="G13" s="293"/>
      <c r="H13" s="31"/>
      <c r="I13" s="156">
        <v>2018</v>
      </c>
      <c r="J13" s="27">
        <v>41129</v>
      </c>
      <c r="K13" s="27">
        <v>50921</v>
      </c>
      <c r="L13" s="27">
        <v>5576</v>
      </c>
      <c r="M13" s="27">
        <v>86474</v>
      </c>
      <c r="N13" s="473">
        <v>92050</v>
      </c>
    </row>
    <row r="14" spans="1:19">
      <c r="A14" s="25">
        <v>44805</v>
      </c>
      <c r="B14" s="27"/>
      <c r="C14" s="27"/>
      <c r="D14" s="301"/>
      <c r="E14" s="27"/>
      <c r="F14" s="476"/>
      <c r="G14" s="293"/>
      <c r="H14" s="31"/>
      <c r="I14" s="156">
        <v>2019</v>
      </c>
      <c r="J14" s="27">
        <v>39836</v>
      </c>
      <c r="K14" s="27">
        <v>49947</v>
      </c>
      <c r="L14" s="27">
        <v>5707</v>
      </c>
      <c r="M14" s="27">
        <v>84076</v>
      </c>
      <c r="N14" s="473">
        <v>89783</v>
      </c>
    </row>
    <row r="15" spans="1:19">
      <c r="A15" s="25">
        <v>44835</v>
      </c>
      <c r="B15" s="27"/>
      <c r="C15" s="27"/>
      <c r="D15" s="27"/>
      <c r="E15" s="27"/>
      <c r="F15" s="476"/>
      <c r="G15" s="31"/>
      <c r="H15" s="31"/>
      <c r="I15" s="156">
        <v>2020</v>
      </c>
      <c r="J15" s="27">
        <v>40983</v>
      </c>
      <c r="K15" s="27">
        <v>50406</v>
      </c>
      <c r="L15" s="27">
        <v>5806</v>
      </c>
      <c r="M15" s="27">
        <v>85583</v>
      </c>
      <c r="N15" s="473">
        <v>91389</v>
      </c>
    </row>
    <row r="16" spans="1:19">
      <c r="A16" s="25">
        <v>44866</v>
      </c>
      <c r="B16" s="27"/>
      <c r="C16" s="27"/>
      <c r="D16" s="301"/>
      <c r="E16" s="27"/>
      <c r="F16" s="476"/>
      <c r="G16" s="293"/>
      <c r="H16" s="31"/>
      <c r="I16" s="346">
        <v>2021</v>
      </c>
      <c r="J16" s="27">
        <v>56457</v>
      </c>
      <c r="K16" s="27">
        <v>65878</v>
      </c>
      <c r="L16" s="27">
        <v>9877</v>
      </c>
      <c r="M16" s="27">
        <v>112458</v>
      </c>
      <c r="N16" s="473">
        <v>122335</v>
      </c>
    </row>
    <row r="17" spans="1:16">
      <c r="A17" s="25">
        <v>44896</v>
      </c>
      <c r="B17" s="27"/>
      <c r="C17" s="27"/>
      <c r="D17" s="27"/>
      <c r="E17" s="31"/>
      <c r="F17" s="476"/>
      <c r="G17" s="293"/>
      <c r="H17" s="293"/>
      <c r="I17" s="346">
        <v>2022</v>
      </c>
      <c r="J17" s="188">
        <v>39466</v>
      </c>
      <c r="K17" s="188">
        <v>50035</v>
      </c>
      <c r="L17" s="188">
        <v>5078</v>
      </c>
      <c r="M17" s="188">
        <v>84423</v>
      </c>
      <c r="N17" s="474">
        <v>89501</v>
      </c>
    </row>
    <row r="18" spans="1:16">
      <c r="A18" s="17"/>
      <c r="B18" s="31"/>
      <c r="C18" s="31"/>
      <c r="D18" s="17"/>
      <c r="E18" s="17"/>
      <c r="F18" s="17"/>
      <c r="G18" s="17"/>
      <c r="H18" s="31"/>
      <c r="I18" s="31"/>
      <c r="J18" s="31"/>
      <c r="K18" s="31"/>
      <c r="L18" s="31"/>
      <c r="M18" s="17"/>
      <c r="N18" s="17"/>
      <c r="O18" s="17"/>
      <c r="P18" s="17"/>
    </row>
    <row r="19" spans="1:16">
      <c r="A19" s="17"/>
      <c r="B19" s="17"/>
      <c r="C19" s="17"/>
      <c r="D19" s="17"/>
      <c r="E19" s="17"/>
      <c r="F19" s="17"/>
      <c r="G19" s="17"/>
      <c r="H19" s="31"/>
      <c r="I19" s="6"/>
      <c r="J19" s="6"/>
      <c r="K19" s="6"/>
      <c r="L19" s="6"/>
      <c r="M19" s="6"/>
      <c r="N19" s="17"/>
      <c r="O19" s="17"/>
      <c r="P19" s="17"/>
    </row>
    <row r="20" spans="1:16">
      <c r="A20" s="31"/>
      <c r="B20" s="31"/>
      <c r="C20" s="31"/>
      <c r="D20" s="31"/>
      <c r="E20" s="31"/>
      <c r="F20" s="31"/>
      <c r="G20" s="17"/>
      <c r="H20" s="31"/>
      <c r="I20" s="31"/>
      <c r="J20" s="31"/>
      <c r="K20" s="6"/>
    </row>
    <row r="21" spans="1:16">
      <c r="A21" s="17"/>
      <c r="B21" s="17"/>
      <c r="C21" s="17"/>
      <c r="D21" s="17"/>
      <c r="E21" s="17"/>
      <c r="F21" s="17"/>
      <c r="G21" s="17"/>
      <c r="H21" s="31"/>
    </row>
    <row r="22" spans="1:16">
      <c r="A22" s="31"/>
      <c r="B22" s="31"/>
      <c r="C22" s="31"/>
      <c r="D22" s="31"/>
      <c r="E22" s="31"/>
      <c r="F22" s="31"/>
      <c r="G22" s="17"/>
      <c r="H22" s="31"/>
    </row>
    <row r="23" spans="1:16">
      <c r="A23" s="25"/>
      <c r="B23" s="28"/>
      <c r="C23" s="28"/>
      <c r="D23" s="28"/>
      <c r="E23" s="29"/>
      <c r="F23" s="25"/>
      <c r="G23" s="17"/>
      <c r="H23" s="17"/>
    </row>
    <row r="24" spans="1:16">
      <c r="A24" s="25"/>
      <c r="B24" s="28"/>
      <c r="C24" s="28"/>
      <c r="D24" s="28"/>
      <c r="E24" s="29"/>
      <c r="F24" s="25"/>
      <c r="G24" s="17"/>
      <c r="H24" s="17"/>
    </row>
    <row r="25" spans="1:16">
      <c r="A25" s="25"/>
      <c r="B25" s="28"/>
      <c r="C25" s="28"/>
      <c r="D25" s="28"/>
      <c r="E25" s="29"/>
      <c r="F25" s="25"/>
      <c r="G25" s="17"/>
      <c r="H25" s="17"/>
    </row>
    <row r="26" spans="1:16">
      <c r="A26" s="25"/>
      <c r="B26" s="32"/>
      <c r="C26" s="32"/>
      <c r="D26" s="32"/>
      <c r="E26" s="33"/>
      <c r="F26" s="25"/>
      <c r="G26" s="17"/>
      <c r="H26" s="17"/>
    </row>
    <row r="27" spans="1:16">
      <c r="A27" s="17"/>
      <c r="B27" s="31"/>
      <c r="C27" s="31"/>
      <c r="D27" s="31"/>
      <c r="E27" s="17"/>
      <c r="F27" s="17"/>
      <c r="G27" s="17"/>
      <c r="H27" s="17"/>
    </row>
    <row r="28" spans="1:16">
      <c r="A28" s="17"/>
      <c r="B28" s="17"/>
      <c r="C28" s="31"/>
      <c r="D28" s="31"/>
      <c r="E28" s="31"/>
      <c r="F28" s="31"/>
      <c r="G28" s="19"/>
      <c r="H28" s="17"/>
    </row>
    <row r="29" spans="1:16">
      <c r="B29" s="6"/>
      <c r="C29" s="31"/>
      <c r="D29" s="31"/>
      <c r="E29" s="31"/>
      <c r="F29" s="17"/>
      <c r="G29" s="17"/>
      <c r="H29" s="17"/>
    </row>
    <row r="30" spans="1:16">
      <c r="C30" s="17"/>
      <c r="D30" s="17"/>
      <c r="E30" s="17"/>
      <c r="F30" s="17"/>
      <c r="G30" s="17"/>
      <c r="H30" s="17"/>
    </row>
    <row r="31" spans="1:16">
      <c r="A31" s="17"/>
      <c r="B31" s="17"/>
      <c r="C31" s="31"/>
      <c r="D31" s="31"/>
      <c r="E31" s="17"/>
      <c r="F31" s="17"/>
      <c r="G31" s="17"/>
      <c r="H31" s="17"/>
    </row>
    <row r="32" spans="1:16">
      <c r="A32" s="17"/>
      <c r="B32" s="17"/>
      <c r="C32" s="17"/>
      <c r="D32" s="17"/>
      <c r="E32" s="17"/>
      <c r="F32" s="17"/>
      <c r="G32" s="17"/>
      <c r="H32" s="17"/>
    </row>
    <row r="33" spans="1:20">
      <c r="A33" s="17"/>
      <c r="B33" s="17"/>
      <c r="C33" s="17"/>
      <c r="D33" s="17"/>
      <c r="E33" s="17"/>
      <c r="F33" s="17"/>
      <c r="G33" s="17"/>
      <c r="H33" s="17"/>
    </row>
    <row r="34" spans="1:20">
      <c r="A34" s="17"/>
      <c r="B34" s="17"/>
      <c r="C34" s="17"/>
      <c r="D34" s="17"/>
      <c r="E34" s="17"/>
      <c r="F34" s="17"/>
      <c r="G34" s="17"/>
      <c r="H34" s="17"/>
    </row>
    <row r="35" spans="1:20">
      <c r="A35" s="17"/>
      <c r="B35" s="17"/>
      <c r="C35" s="17"/>
      <c r="D35" s="17"/>
      <c r="E35" s="17"/>
      <c r="F35" s="17"/>
      <c r="G35" s="17"/>
      <c r="H35" s="17"/>
    </row>
    <row r="36" spans="1:20">
      <c r="C36" s="17"/>
      <c r="D36" s="17"/>
      <c r="E36" s="17"/>
      <c r="F36" s="17"/>
      <c r="G36" s="17"/>
      <c r="H36" s="17"/>
    </row>
    <row r="37" spans="1:20">
      <c r="C37" s="17"/>
      <c r="D37" s="17"/>
      <c r="E37" s="17"/>
      <c r="F37" s="17"/>
      <c r="G37" s="17"/>
      <c r="H37" s="17"/>
    </row>
    <row r="38" spans="1:20">
      <c r="A38" s="17"/>
      <c r="B38" s="17"/>
      <c r="C38" s="17"/>
      <c r="D38" s="17"/>
      <c r="E38" s="17"/>
      <c r="F38" s="17"/>
      <c r="G38" s="17"/>
      <c r="H38" s="17"/>
    </row>
    <row r="39" spans="1:20">
      <c r="A39" s="17"/>
      <c r="B39" s="17"/>
      <c r="C39" s="17"/>
      <c r="D39" s="17"/>
      <c r="E39" s="17"/>
      <c r="F39" s="17"/>
      <c r="G39" s="17"/>
      <c r="H39" s="17"/>
      <c r="I39" s="521" t="s">
        <v>692</v>
      </c>
      <c r="J39" s="521"/>
      <c r="K39" s="521"/>
      <c r="L39" s="521"/>
      <c r="M39" s="521"/>
      <c r="N39" s="521"/>
      <c r="O39" s="521"/>
      <c r="P39" s="521"/>
      <c r="Q39" s="521"/>
    </row>
    <row r="40" spans="1:20">
      <c r="A40" s="17"/>
      <c r="B40" s="17"/>
      <c r="C40" s="17"/>
      <c r="D40" s="17"/>
      <c r="E40" s="17"/>
      <c r="F40" s="17"/>
      <c r="G40" s="17"/>
      <c r="H40" s="17"/>
      <c r="I40" s="438" t="s">
        <v>93</v>
      </c>
      <c r="J40" s="442" t="s">
        <v>689</v>
      </c>
      <c r="K40" s="441" t="s">
        <v>690</v>
      </c>
      <c r="L40" s="442" t="s">
        <v>691</v>
      </c>
      <c r="M40" s="441" t="s">
        <v>708</v>
      </c>
      <c r="N40" s="467" t="s">
        <v>273</v>
      </c>
      <c r="O40" s="439" t="s">
        <v>560</v>
      </c>
      <c r="P40" s="439" t="s">
        <v>688</v>
      </c>
      <c r="Q40" s="439" t="s">
        <v>709</v>
      </c>
    </row>
    <row r="41" spans="1:20">
      <c r="A41" s="17"/>
      <c r="B41" s="17"/>
      <c r="C41" s="17"/>
      <c r="D41" s="17"/>
      <c r="E41" s="17"/>
      <c r="F41" s="17"/>
      <c r="G41" s="17"/>
      <c r="H41" s="17"/>
      <c r="I41" s="30" t="s">
        <v>552</v>
      </c>
      <c r="J41" s="20">
        <v>89783</v>
      </c>
      <c r="K41" s="20">
        <v>91389</v>
      </c>
      <c r="L41" s="20">
        <v>122335</v>
      </c>
      <c r="M41" s="20">
        <v>89501</v>
      </c>
      <c r="N41" s="468">
        <f>((K41-J41)/J41)*100</f>
        <v>1.7887573371350922</v>
      </c>
      <c r="O41" s="468">
        <f>((L41-K41)/K41)*100</f>
        <v>33.861843329065863</v>
      </c>
      <c r="P41" s="468">
        <f>((L41-J41)/J41)*100</f>
        <v>36.256306873238806</v>
      </c>
      <c r="Q41" s="468">
        <f>((M41-L41)/L41)*100</f>
        <v>-26.839416356725387</v>
      </c>
    </row>
    <row r="42" spans="1:20">
      <c r="A42" s="17"/>
      <c r="B42" s="17"/>
      <c r="C42" s="17"/>
      <c r="D42" s="17"/>
      <c r="E42" s="17"/>
      <c r="F42" s="17"/>
      <c r="G42" s="17"/>
      <c r="H42" s="17"/>
      <c r="I42" s="30" t="s">
        <v>79</v>
      </c>
      <c r="J42" s="20">
        <v>89435</v>
      </c>
      <c r="K42" s="20">
        <v>89708</v>
      </c>
      <c r="L42" s="20">
        <v>123823</v>
      </c>
      <c r="M42" s="20">
        <v>88785</v>
      </c>
      <c r="N42" s="468">
        <f t="shared" ref="N42:N52" si="0">((K42-J42)/J42)*100</f>
        <v>0.30524962263096106</v>
      </c>
      <c r="O42" s="468">
        <f t="shared" ref="O42:O52" si="1">((L42-K42)/K42)*100</f>
        <v>38.028938333259013</v>
      </c>
      <c r="P42" s="468">
        <f t="shared" ref="P42:P52" si="2">((L42-J42)/J42)*100</f>
        <v>38.450271146642812</v>
      </c>
      <c r="Q42" s="468">
        <f>((M42-L42)/L42)*100</f>
        <v>-28.296843074388438</v>
      </c>
      <c r="R42" s="437"/>
      <c r="S42" s="437"/>
      <c r="T42" s="437"/>
    </row>
    <row r="43" spans="1:20">
      <c r="B43" s="31"/>
      <c r="C43" s="31"/>
      <c r="D43" s="31"/>
      <c r="E43" s="31"/>
      <c r="F43" s="17"/>
      <c r="G43" s="17"/>
      <c r="H43" s="17"/>
      <c r="I43" s="30" t="s">
        <v>80</v>
      </c>
      <c r="J43" s="20">
        <v>89263</v>
      </c>
      <c r="K43" s="20">
        <v>99630</v>
      </c>
      <c r="L43" s="20">
        <v>121950</v>
      </c>
      <c r="M43" s="20">
        <v>87598</v>
      </c>
      <c r="N43" s="468">
        <f t="shared" si="0"/>
        <v>11.613994600226297</v>
      </c>
      <c r="O43" s="468">
        <f t="shared" si="1"/>
        <v>22.402890695573621</v>
      </c>
      <c r="P43" s="468">
        <f t="shared" si="2"/>
        <v>36.618755811478444</v>
      </c>
      <c r="Q43" s="468">
        <f>((M43-L43)/L43)*100</f>
        <v>-28.168921689216891</v>
      </c>
    </row>
    <row r="44" spans="1:20" ht="15" customHeight="1">
      <c r="B44" s="285"/>
      <c r="C44" s="285"/>
      <c r="D44" s="285"/>
      <c r="E44" s="285"/>
      <c r="F44" s="285"/>
      <c r="G44" s="285"/>
      <c r="H44" s="17"/>
      <c r="I44" s="30" t="s">
        <v>81</v>
      </c>
      <c r="J44" s="20">
        <v>88275</v>
      </c>
      <c r="K44" s="20">
        <v>110726</v>
      </c>
      <c r="L44" s="20">
        <v>122463</v>
      </c>
      <c r="M44" s="20"/>
      <c r="N44" s="468">
        <f t="shared" si="0"/>
        <v>25.433021806853585</v>
      </c>
      <c r="O44" s="468">
        <f t="shared" si="1"/>
        <v>10.600039737730976</v>
      </c>
      <c r="P44" s="468">
        <f t="shared" si="2"/>
        <v>38.728971962616818</v>
      </c>
      <c r="Q44" s="468"/>
    </row>
    <row r="45" spans="1:20">
      <c r="A45" s="285"/>
      <c r="B45" s="285"/>
      <c r="C45" s="285"/>
      <c r="D45" s="285"/>
      <c r="E45" s="285"/>
      <c r="F45" s="285"/>
      <c r="G45" s="285"/>
      <c r="H45" s="17"/>
      <c r="I45" s="30" t="s">
        <v>82</v>
      </c>
      <c r="J45" s="20">
        <v>87986</v>
      </c>
      <c r="K45" s="20">
        <v>112673</v>
      </c>
      <c r="L45" s="20">
        <v>120210</v>
      </c>
      <c r="M45" s="495"/>
      <c r="N45" s="468">
        <f t="shared" si="0"/>
        <v>28.057872843406905</v>
      </c>
      <c r="O45" s="468">
        <f t="shared" si="1"/>
        <v>6.6892689464201709</v>
      </c>
      <c r="P45" s="468">
        <f t="shared" si="2"/>
        <v>36.624008364967153</v>
      </c>
      <c r="Q45" s="468"/>
    </row>
    <row r="46" spans="1:20">
      <c r="A46" s="285"/>
      <c r="B46" s="285"/>
      <c r="C46" s="285"/>
      <c r="D46" s="285"/>
      <c r="E46" s="285"/>
      <c r="F46" s="285"/>
      <c r="G46" s="285"/>
      <c r="H46" s="17"/>
      <c r="I46" s="30" t="s">
        <v>83</v>
      </c>
      <c r="J46" s="20">
        <v>86860</v>
      </c>
      <c r="K46" s="20">
        <v>112750</v>
      </c>
      <c r="L46" s="20">
        <v>118831</v>
      </c>
      <c r="M46" s="20"/>
      <c r="N46" s="468">
        <f t="shared" si="0"/>
        <v>29.806585309693762</v>
      </c>
      <c r="O46" s="468">
        <f t="shared" si="1"/>
        <v>5.3933481152993341</v>
      </c>
      <c r="P46" s="468">
        <f t="shared" si="2"/>
        <v>36.807506332028552</v>
      </c>
      <c r="Q46" s="468"/>
    </row>
    <row r="47" spans="1:20">
      <c r="A47" s="285"/>
      <c r="B47" s="285"/>
      <c r="C47" s="285"/>
      <c r="D47" s="285"/>
      <c r="E47" s="285"/>
      <c r="F47" s="285"/>
      <c r="G47" s="285"/>
      <c r="H47" s="17"/>
      <c r="I47" s="30" t="s">
        <v>84</v>
      </c>
      <c r="J47" s="20">
        <v>88074</v>
      </c>
      <c r="K47" s="20">
        <v>110806</v>
      </c>
      <c r="L47" s="20">
        <v>110583</v>
      </c>
      <c r="M47" s="20"/>
      <c r="N47" s="468">
        <f t="shared" si="0"/>
        <v>25.810114222131393</v>
      </c>
      <c r="O47" s="468">
        <f t="shared" si="1"/>
        <v>-0.20125263974875005</v>
      </c>
      <c r="P47" s="468">
        <f t="shared" si="2"/>
        <v>25.556918046188432</v>
      </c>
      <c r="Q47" s="468"/>
    </row>
    <row r="48" spans="1:20">
      <c r="A48" s="285"/>
      <c r="B48" s="285"/>
      <c r="C48" s="285"/>
      <c r="D48" s="285"/>
      <c r="E48" s="285"/>
      <c r="F48" s="285"/>
      <c r="G48" s="285"/>
      <c r="H48" s="17"/>
      <c r="I48" s="30" t="s">
        <v>85</v>
      </c>
      <c r="J48" s="20">
        <v>88317</v>
      </c>
      <c r="K48" s="20">
        <v>111066</v>
      </c>
      <c r="L48" s="20">
        <v>102072</v>
      </c>
      <c r="M48" s="20"/>
      <c r="N48" s="468">
        <f t="shared" si="0"/>
        <v>25.758347769965013</v>
      </c>
      <c r="O48" s="468">
        <f t="shared" si="1"/>
        <v>-8.0978877424234241</v>
      </c>
      <c r="P48" s="468">
        <f t="shared" si="2"/>
        <v>15.574577940826796</v>
      </c>
      <c r="Q48" s="468"/>
    </row>
    <row r="49" spans="1:20">
      <c r="B49" s="285"/>
      <c r="C49" s="285"/>
      <c r="D49" s="285"/>
      <c r="E49" s="285"/>
      <c r="F49" s="285"/>
      <c r="G49" s="285"/>
      <c r="I49" s="30" t="s">
        <v>86</v>
      </c>
      <c r="J49" s="20">
        <v>88509</v>
      </c>
      <c r="K49" s="20">
        <v>109887</v>
      </c>
      <c r="L49" s="20">
        <v>92930</v>
      </c>
      <c r="M49" s="20"/>
      <c r="N49" s="468">
        <f t="shared" si="0"/>
        <v>24.153475917703286</v>
      </c>
      <c r="O49" s="468">
        <f t="shared" si="1"/>
        <v>-15.431306705979781</v>
      </c>
      <c r="P49" s="468">
        <f t="shared" si="2"/>
        <v>4.9949722627077477</v>
      </c>
      <c r="Q49" s="468"/>
    </row>
    <row r="50" spans="1:20">
      <c r="B50" s="285"/>
      <c r="C50" s="285"/>
      <c r="D50" s="285"/>
      <c r="E50" s="285"/>
      <c r="F50" s="285"/>
      <c r="G50" s="285"/>
      <c r="I50" s="30" t="s">
        <v>87</v>
      </c>
      <c r="J50" s="20">
        <v>91246</v>
      </c>
      <c r="K50" s="20">
        <v>113557</v>
      </c>
      <c r="L50" s="20">
        <v>90487</v>
      </c>
      <c r="M50" s="20"/>
      <c r="N50" s="469">
        <f t="shared" si="0"/>
        <v>24.451482804725686</v>
      </c>
      <c r="O50" s="468">
        <f t="shared" si="1"/>
        <v>-20.315788546721031</v>
      </c>
      <c r="P50" s="468">
        <f t="shared" si="2"/>
        <v>-0.83181728514126652</v>
      </c>
      <c r="Q50" s="468"/>
    </row>
    <row r="51" spans="1:20" ht="15" customHeight="1">
      <c r="B51" s="298"/>
      <c r="C51" s="298"/>
      <c r="D51" s="298"/>
      <c r="E51" s="298"/>
      <c r="F51" s="298"/>
      <c r="G51" s="298"/>
      <c r="H51" s="332"/>
      <c r="I51" s="30" t="s">
        <v>88</v>
      </c>
      <c r="J51" s="20">
        <v>91190</v>
      </c>
      <c r="K51" s="20">
        <v>116781</v>
      </c>
      <c r="L51" s="20">
        <v>89748</v>
      </c>
      <c r="M51" s="20"/>
      <c r="N51" s="469">
        <f t="shared" si="0"/>
        <v>28.063384142998139</v>
      </c>
      <c r="O51" s="468">
        <f t="shared" si="1"/>
        <v>-23.148457368921314</v>
      </c>
      <c r="P51" s="468">
        <f t="shared" si="2"/>
        <v>-1.5813137405417259</v>
      </c>
      <c r="Q51" s="468"/>
      <c r="T51" s="6"/>
    </row>
    <row r="52" spans="1:20">
      <c r="A52" s="253" t="s">
        <v>480</v>
      </c>
      <c r="B52" s="298"/>
      <c r="C52" s="298"/>
      <c r="D52" s="298"/>
      <c r="E52" s="298"/>
      <c r="F52" s="298"/>
      <c r="G52" s="298"/>
      <c r="H52" s="298"/>
      <c r="I52" s="30" t="s">
        <v>89</v>
      </c>
      <c r="J52" s="20">
        <v>89650</v>
      </c>
      <c r="K52" s="20">
        <v>117624</v>
      </c>
      <c r="L52" s="20">
        <v>87649</v>
      </c>
      <c r="M52" s="20"/>
      <c r="N52" s="469">
        <f t="shared" si="0"/>
        <v>31.20356943669827</v>
      </c>
      <c r="O52" s="468">
        <f t="shared" si="1"/>
        <v>-25.483744813983538</v>
      </c>
      <c r="P52" s="468">
        <f t="shared" si="2"/>
        <v>-2.2320133853876185</v>
      </c>
      <c r="Q52" s="468"/>
    </row>
    <row r="53" spans="1:20">
      <c r="A53" s="298"/>
      <c r="B53" s="298"/>
      <c r="C53" s="298"/>
      <c r="D53" s="298"/>
      <c r="E53" s="332"/>
      <c r="F53" s="298"/>
      <c r="G53" s="298"/>
      <c r="H53" s="332"/>
    </row>
    <row r="54" spans="1:20">
      <c r="A54" s="298"/>
      <c r="B54" s="298"/>
      <c r="C54" s="298"/>
      <c r="D54" s="298"/>
      <c r="E54" s="332"/>
      <c r="F54" s="332"/>
      <c r="G54" s="298"/>
      <c r="H54" s="298"/>
    </row>
    <row r="55" spans="1:20">
      <c r="A55" s="298"/>
      <c r="B55" s="298"/>
      <c r="C55" s="298"/>
      <c r="D55" s="298"/>
      <c r="E55" s="298"/>
      <c r="F55" s="332"/>
      <c r="G55" s="332"/>
      <c r="H55" s="298"/>
    </row>
    <row r="56" spans="1:20" ht="302.25" customHeight="1">
      <c r="A56" s="520" t="s">
        <v>735</v>
      </c>
      <c r="B56" s="520"/>
      <c r="C56" s="520"/>
      <c r="D56" s="520"/>
      <c r="E56" s="520"/>
      <c r="F56" s="520"/>
      <c r="G56" s="520"/>
      <c r="H56" s="520"/>
      <c r="I56" s="17"/>
      <c r="J56" s="440"/>
      <c r="K56" s="19"/>
      <c r="L56" s="19"/>
      <c r="M56" s="19"/>
      <c r="N56" s="19"/>
      <c r="O56" s="19"/>
      <c r="P56" s="17"/>
    </row>
    <row r="57" spans="1:20">
      <c r="A57" s="298"/>
      <c r="B57" s="298"/>
      <c r="C57" s="298"/>
      <c r="D57" s="298"/>
      <c r="E57" s="298"/>
      <c r="F57" s="298"/>
      <c r="G57" s="298"/>
      <c r="H57" s="298"/>
      <c r="I57" s="17"/>
      <c r="J57" s="17"/>
      <c r="K57" s="17"/>
      <c r="L57" s="17"/>
      <c r="M57" s="17"/>
      <c r="N57" s="17"/>
      <c r="O57" s="17"/>
      <c r="P57" s="17"/>
    </row>
    <row r="58" spans="1:20">
      <c r="A58" s="298"/>
      <c r="B58" s="298"/>
      <c r="C58" s="298"/>
      <c r="D58" s="298"/>
      <c r="E58" s="298"/>
      <c r="F58" s="298"/>
      <c r="G58" s="298"/>
      <c r="H58" s="298"/>
      <c r="I58" s="17"/>
      <c r="J58" s="17"/>
      <c r="K58" s="17"/>
      <c r="L58" s="17"/>
      <c r="M58" s="17"/>
      <c r="N58" s="17"/>
      <c r="O58" s="31"/>
      <c r="P58" s="31"/>
    </row>
    <row r="59" spans="1:20">
      <c r="A59" s="34" t="s">
        <v>102</v>
      </c>
      <c r="B59" s="34" t="s">
        <v>103</v>
      </c>
      <c r="C59" s="298"/>
      <c r="D59" s="298"/>
      <c r="E59" s="298"/>
      <c r="F59" s="298"/>
      <c r="G59" s="298"/>
      <c r="H59" s="298"/>
      <c r="I59" s="17"/>
      <c r="J59" s="17"/>
      <c r="K59" s="17"/>
      <c r="L59" s="17"/>
      <c r="M59" s="31"/>
      <c r="N59" s="31"/>
      <c r="O59" s="31"/>
      <c r="P59" s="17"/>
    </row>
    <row r="60" spans="1:20">
      <c r="A60" s="34" t="s">
        <v>104</v>
      </c>
      <c r="B60" s="34" t="s">
        <v>46</v>
      </c>
      <c r="C60" s="298"/>
      <c r="D60" s="298"/>
      <c r="E60" s="298"/>
      <c r="F60" s="298"/>
      <c r="G60" s="298"/>
      <c r="H60" s="298"/>
      <c r="I60" s="17"/>
      <c r="J60" s="17"/>
      <c r="K60" s="17"/>
      <c r="L60" s="17"/>
      <c r="M60" s="31"/>
      <c r="N60" s="31"/>
      <c r="O60" s="31"/>
      <c r="P60" s="31"/>
    </row>
    <row r="61" spans="1:20">
      <c r="A61" s="298"/>
      <c r="B61" s="298"/>
      <c r="C61" s="298"/>
      <c r="D61" s="298"/>
      <c r="E61" s="298"/>
      <c r="F61" s="298"/>
      <c r="G61" s="298"/>
      <c r="H61" s="298"/>
      <c r="I61" s="17"/>
      <c r="J61" s="17"/>
      <c r="K61" s="17"/>
      <c r="L61" s="17"/>
      <c r="M61" s="31"/>
      <c r="N61" s="31"/>
      <c r="O61" s="31"/>
      <c r="P61" s="31"/>
    </row>
    <row r="62" spans="1:20">
      <c r="A62" s="298"/>
      <c r="B62" s="298"/>
      <c r="C62" s="298"/>
      <c r="D62" s="298"/>
      <c r="E62" s="298"/>
      <c r="F62" s="298"/>
      <c r="G62" s="298"/>
      <c r="H62" s="298"/>
      <c r="I62" s="17"/>
      <c r="J62" s="17"/>
      <c r="K62" s="17"/>
      <c r="L62" s="17"/>
      <c r="M62" s="31"/>
      <c r="N62" s="31"/>
      <c r="O62" s="31"/>
      <c r="P62" s="17"/>
    </row>
    <row r="63" spans="1:20">
      <c r="A63" s="298"/>
      <c r="B63" s="298"/>
      <c r="C63" s="298"/>
      <c r="D63" s="298"/>
      <c r="E63" s="298"/>
      <c r="F63" s="298"/>
      <c r="G63" s="298"/>
      <c r="H63" s="298"/>
      <c r="I63" s="17"/>
      <c r="J63" s="17"/>
      <c r="K63" s="17"/>
      <c r="L63" s="17"/>
      <c r="M63" s="17"/>
      <c r="N63" s="17"/>
      <c r="O63" s="17"/>
      <c r="P63" s="17"/>
    </row>
    <row r="64" spans="1:20">
      <c r="A64" s="298"/>
      <c r="B64" s="298"/>
      <c r="C64" s="298"/>
      <c r="D64" s="298"/>
      <c r="E64" s="298"/>
      <c r="F64" s="298"/>
      <c r="G64" s="298"/>
      <c r="H64" s="298"/>
    </row>
    <row r="65" spans="1:8">
      <c r="A65" s="298"/>
      <c r="B65" s="298"/>
      <c r="C65" s="298"/>
      <c r="D65" s="298"/>
      <c r="E65" s="298"/>
      <c r="F65" s="298"/>
      <c r="G65" s="298"/>
      <c r="H65" s="298"/>
    </row>
    <row r="66" spans="1:8">
      <c r="A66" s="298"/>
      <c r="B66" s="298"/>
      <c r="C66" s="298"/>
      <c r="D66" s="298"/>
      <c r="E66" s="298"/>
      <c r="F66" s="298"/>
      <c r="G66" s="298"/>
      <c r="H66" s="298"/>
    </row>
    <row r="67" spans="1:8">
      <c r="A67" s="298"/>
      <c r="B67" s="298"/>
      <c r="C67" s="298"/>
      <c r="D67" s="298"/>
      <c r="E67" s="298"/>
      <c r="F67" s="298"/>
      <c r="G67" s="298"/>
      <c r="H67" s="298"/>
    </row>
    <row r="68" spans="1:8">
      <c r="A68" s="298"/>
      <c r="B68" s="298"/>
      <c r="C68" s="298"/>
      <c r="D68" s="298"/>
      <c r="E68" s="298"/>
      <c r="F68" s="298"/>
      <c r="G68" s="298"/>
      <c r="H68" s="298"/>
    </row>
    <row r="69" spans="1:8">
      <c r="A69" s="298"/>
      <c r="B69" s="298"/>
      <c r="C69" s="298"/>
      <c r="D69" s="298"/>
      <c r="E69" s="298"/>
      <c r="F69" s="298"/>
      <c r="G69" s="298"/>
      <c r="H69" s="298"/>
    </row>
    <row r="70" spans="1:8">
      <c r="A70" s="298"/>
      <c r="B70" s="298"/>
      <c r="C70" s="298"/>
      <c r="D70" s="298"/>
      <c r="E70" s="298"/>
      <c r="F70" s="298"/>
      <c r="G70" s="298"/>
      <c r="H70" s="298"/>
    </row>
    <row r="71" spans="1:8">
      <c r="A71" s="298"/>
      <c r="B71" s="298"/>
      <c r="C71" s="298"/>
      <c r="D71" s="298"/>
      <c r="E71" s="298"/>
      <c r="F71" s="298"/>
      <c r="G71" s="298"/>
      <c r="H71" s="298"/>
    </row>
    <row r="72" spans="1:8">
      <c r="A72" s="298"/>
      <c r="B72" s="298"/>
      <c r="C72" s="298"/>
      <c r="D72" s="298"/>
      <c r="E72" s="298"/>
      <c r="F72" s="298"/>
      <c r="G72" s="298"/>
      <c r="H72" s="298"/>
    </row>
    <row r="73" spans="1:8">
      <c r="A73" s="298"/>
      <c r="B73" s="298"/>
      <c r="C73" s="298"/>
      <c r="D73" s="298"/>
      <c r="E73" s="298"/>
      <c r="F73" s="298"/>
      <c r="G73" s="298"/>
      <c r="H73" s="298"/>
    </row>
    <row r="74" spans="1:8">
      <c r="A74" s="298"/>
      <c r="B74" s="298"/>
      <c r="C74" s="298"/>
      <c r="D74" s="298"/>
      <c r="E74" s="298"/>
      <c r="F74" s="298"/>
      <c r="G74" s="298"/>
      <c r="H74" s="298"/>
    </row>
    <row r="75" spans="1:8">
      <c r="A75" s="285"/>
      <c r="B75" s="285"/>
      <c r="C75" s="285"/>
      <c r="D75" s="285"/>
      <c r="E75" s="285"/>
      <c r="F75" s="285"/>
      <c r="G75" s="285"/>
    </row>
    <row r="76" spans="1:8">
      <c r="A76" s="285"/>
      <c r="B76" s="285"/>
      <c r="C76" s="285"/>
      <c r="D76" s="285"/>
      <c r="E76" s="285"/>
      <c r="F76" s="285"/>
      <c r="G76" s="285"/>
    </row>
  </sheetData>
  <sheetProtection password="CCE3"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K51" sqref="K5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22" t="s">
        <v>413</v>
      </c>
      <c r="B1" s="522"/>
      <c r="C1" s="522"/>
      <c r="D1" s="522"/>
      <c r="E1" s="522"/>
      <c r="F1" s="522"/>
      <c r="G1" s="522"/>
      <c r="H1" s="522"/>
      <c r="I1" s="522"/>
      <c r="J1" s="522"/>
      <c r="K1" s="522"/>
    </row>
    <row r="2" spans="1:11" ht="47.25" customHeight="1" thickBot="1">
      <c r="A2" s="36" t="s">
        <v>105</v>
      </c>
      <c r="B2" s="36" t="s">
        <v>106</v>
      </c>
      <c r="C2" s="36" t="s">
        <v>107</v>
      </c>
      <c r="D2" s="36" t="s">
        <v>108</v>
      </c>
      <c r="E2" s="36" t="s">
        <v>109</v>
      </c>
      <c r="F2" s="36" t="s">
        <v>110</v>
      </c>
      <c r="G2" s="37" t="s">
        <v>111</v>
      </c>
      <c r="H2" s="37" t="s">
        <v>112</v>
      </c>
      <c r="I2" s="38" t="s">
        <v>699</v>
      </c>
      <c r="J2" s="36" t="s">
        <v>592</v>
      </c>
      <c r="K2" s="37" t="s">
        <v>700</v>
      </c>
    </row>
    <row r="3" spans="1:11">
      <c r="A3" s="35" t="s">
        <v>561</v>
      </c>
      <c r="B3" s="40">
        <v>27</v>
      </c>
      <c r="C3" s="40">
        <v>525</v>
      </c>
      <c r="D3" s="40">
        <v>179</v>
      </c>
      <c r="E3" s="40">
        <v>1018</v>
      </c>
      <c r="F3" s="40">
        <v>46</v>
      </c>
      <c r="G3" s="40">
        <v>1191</v>
      </c>
      <c r="H3" s="40">
        <v>162</v>
      </c>
      <c r="I3" s="41">
        <v>3148</v>
      </c>
      <c r="J3" s="42">
        <v>5684</v>
      </c>
      <c r="K3" s="43">
        <f>I3*100/J3-100</f>
        <v>-44.6164672765658</v>
      </c>
    </row>
    <row r="4" spans="1:11">
      <c r="A4" s="35" t="s">
        <v>562</v>
      </c>
      <c r="B4" s="40">
        <v>17</v>
      </c>
      <c r="C4" s="40">
        <v>94</v>
      </c>
      <c r="D4" s="40">
        <v>38</v>
      </c>
      <c r="E4" s="40">
        <v>46</v>
      </c>
      <c r="F4" s="40">
        <v>37</v>
      </c>
      <c r="G4" s="40">
        <v>237</v>
      </c>
      <c r="H4" s="40">
        <v>30</v>
      </c>
      <c r="I4" s="41">
        <v>499</v>
      </c>
      <c r="J4" s="42">
        <v>630</v>
      </c>
      <c r="K4" s="43">
        <f t="shared" ref="K4:K35" si="0">I4*100/J4-100</f>
        <v>-20.793650793650798</v>
      </c>
    </row>
    <row r="5" spans="1:11">
      <c r="A5" s="35" t="s">
        <v>563</v>
      </c>
      <c r="B5" s="40">
        <v>25</v>
      </c>
      <c r="C5" s="40">
        <v>106</v>
      </c>
      <c r="D5" s="40">
        <v>82</v>
      </c>
      <c r="E5" s="40">
        <v>118</v>
      </c>
      <c r="F5" s="40">
        <v>70</v>
      </c>
      <c r="G5" s="40">
        <v>267</v>
      </c>
      <c r="H5" s="40">
        <v>37</v>
      </c>
      <c r="I5" s="41">
        <v>705</v>
      </c>
      <c r="J5" s="42">
        <v>935</v>
      </c>
      <c r="K5" s="43">
        <f t="shared" si="0"/>
        <v>-24.598930481283418</v>
      </c>
    </row>
    <row r="6" spans="1:11">
      <c r="A6" s="35" t="s">
        <v>564</v>
      </c>
      <c r="B6" s="40">
        <v>149</v>
      </c>
      <c r="C6" s="40">
        <v>1104</v>
      </c>
      <c r="D6" s="40">
        <v>657</v>
      </c>
      <c r="E6" s="40">
        <v>2144</v>
      </c>
      <c r="F6" s="40">
        <v>167</v>
      </c>
      <c r="G6" s="40">
        <v>2795</v>
      </c>
      <c r="H6" s="40">
        <v>428</v>
      </c>
      <c r="I6" s="41">
        <v>7444</v>
      </c>
      <c r="J6" s="42">
        <v>12342</v>
      </c>
      <c r="K6" s="43">
        <f t="shared" si="0"/>
        <v>-39.685626316642356</v>
      </c>
    </row>
    <row r="7" spans="1:11">
      <c r="A7" s="35" t="s">
        <v>565</v>
      </c>
      <c r="B7" s="40">
        <v>32</v>
      </c>
      <c r="C7" s="40">
        <v>50</v>
      </c>
      <c r="D7" s="40">
        <v>35</v>
      </c>
      <c r="E7" s="40">
        <v>55</v>
      </c>
      <c r="F7" s="40">
        <v>9</v>
      </c>
      <c r="G7" s="40">
        <v>259</v>
      </c>
      <c r="H7" s="40">
        <v>47</v>
      </c>
      <c r="I7" s="41">
        <v>487</v>
      </c>
      <c r="J7" s="42">
        <v>594</v>
      </c>
      <c r="K7" s="43">
        <f t="shared" si="0"/>
        <v>-18.013468013468014</v>
      </c>
    </row>
    <row r="8" spans="1:11">
      <c r="A8" s="35" t="s">
        <v>566</v>
      </c>
      <c r="B8" s="40">
        <v>39</v>
      </c>
      <c r="C8" s="40">
        <v>421</v>
      </c>
      <c r="D8" s="40">
        <v>169</v>
      </c>
      <c r="E8" s="40">
        <v>278</v>
      </c>
      <c r="F8" s="40">
        <v>138</v>
      </c>
      <c r="G8" s="40">
        <v>1058</v>
      </c>
      <c r="H8" s="40">
        <v>167</v>
      </c>
      <c r="I8" s="41">
        <v>2270</v>
      </c>
      <c r="J8" s="42">
        <v>2799</v>
      </c>
      <c r="K8" s="43">
        <f t="shared" si="0"/>
        <v>-18.899607002500886</v>
      </c>
    </row>
    <row r="9" spans="1:11">
      <c r="A9" s="35" t="s">
        <v>567</v>
      </c>
      <c r="B9" s="40">
        <v>20</v>
      </c>
      <c r="C9" s="40">
        <v>203</v>
      </c>
      <c r="D9" s="40">
        <v>119</v>
      </c>
      <c r="E9" s="40">
        <v>106</v>
      </c>
      <c r="F9" s="40">
        <v>57</v>
      </c>
      <c r="G9" s="40">
        <v>615</v>
      </c>
      <c r="H9" s="40">
        <v>110</v>
      </c>
      <c r="I9" s="41">
        <v>1230</v>
      </c>
      <c r="J9" s="42">
        <v>1558</v>
      </c>
      <c r="K9" s="43">
        <f t="shared" si="0"/>
        <v>-21.05263157894737</v>
      </c>
    </row>
    <row r="10" spans="1:11">
      <c r="A10" s="35" t="s">
        <v>568</v>
      </c>
      <c r="B10" s="40">
        <v>10</v>
      </c>
      <c r="C10" s="40">
        <v>123</v>
      </c>
      <c r="D10" s="40">
        <v>135</v>
      </c>
      <c r="E10" s="40">
        <v>94</v>
      </c>
      <c r="F10" s="40">
        <v>35</v>
      </c>
      <c r="G10" s="40">
        <v>378</v>
      </c>
      <c r="H10" s="40">
        <v>83</v>
      </c>
      <c r="I10" s="41">
        <v>858</v>
      </c>
      <c r="J10" s="42">
        <v>999</v>
      </c>
      <c r="K10" s="43">
        <f t="shared" si="0"/>
        <v>-14.114114114114116</v>
      </c>
    </row>
    <row r="11" spans="1:11">
      <c r="A11" s="35" t="s">
        <v>569</v>
      </c>
      <c r="B11" s="40">
        <v>18</v>
      </c>
      <c r="C11" s="40">
        <v>26</v>
      </c>
      <c r="D11" s="40">
        <v>50</v>
      </c>
      <c r="E11" s="40">
        <v>49</v>
      </c>
      <c r="F11" s="40">
        <v>8</v>
      </c>
      <c r="G11" s="40">
        <v>147</v>
      </c>
      <c r="H11" s="40">
        <v>16</v>
      </c>
      <c r="I11" s="41">
        <v>314</v>
      </c>
      <c r="J11" s="42">
        <v>366</v>
      </c>
      <c r="K11" s="43">
        <f t="shared" si="0"/>
        <v>-14.207650273224047</v>
      </c>
    </row>
    <row r="12" spans="1:11">
      <c r="A12" s="35" t="s">
        <v>570</v>
      </c>
      <c r="B12" s="40">
        <v>9</v>
      </c>
      <c r="C12" s="40">
        <v>25</v>
      </c>
      <c r="D12" s="40">
        <v>32</v>
      </c>
      <c r="E12" s="40">
        <v>30</v>
      </c>
      <c r="F12" s="40">
        <v>13</v>
      </c>
      <c r="G12" s="40">
        <v>137</v>
      </c>
      <c r="H12" s="40">
        <v>13</v>
      </c>
      <c r="I12" s="41">
        <v>259</v>
      </c>
      <c r="J12" s="42">
        <v>302</v>
      </c>
      <c r="K12" s="43">
        <f t="shared" si="0"/>
        <v>-14.238410596026483</v>
      </c>
    </row>
    <row r="13" spans="1:11">
      <c r="A13" s="35" t="s">
        <v>571</v>
      </c>
      <c r="B13" s="40">
        <v>19</v>
      </c>
      <c r="C13" s="40">
        <v>51</v>
      </c>
      <c r="D13" s="40">
        <v>46</v>
      </c>
      <c r="E13" s="40">
        <v>67</v>
      </c>
      <c r="F13" s="40">
        <v>9</v>
      </c>
      <c r="G13" s="40">
        <v>267</v>
      </c>
      <c r="H13" s="40">
        <v>50</v>
      </c>
      <c r="I13" s="41">
        <v>509</v>
      </c>
      <c r="J13" s="42">
        <v>622</v>
      </c>
      <c r="K13" s="43">
        <f t="shared" si="0"/>
        <v>-18.167202572347264</v>
      </c>
    </row>
    <row r="14" spans="1:11">
      <c r="A14" s="35" t="s">
        <v>572</v>
      </c>
      <c r="B14" s="40">
        <v>96</v>
      </c>
      <c r="C14" s="40">
        <v>704</v>
      </c>
      <c r="D14" s="40">
        <v>490</v>
      </c>
      <c r="E14" s="40">
        <v>1100</v>
      </c>
      <c r="F14" s="40">
        <v>164</v>
      </c>
      <c r="G14" s="40">
        <v>1901</v>
      </c>
      <c r="H14" s="40">
        <v>345</v>
      </c>
      <c r="I14" s="41">
        <v>4800</v>
      </c>
      <c r="J14" s="42">
        <v>7317</v>
      </c>
      <c r="K14" s="43">
        <f t="shared" si="0"/>
        <v>-34.399343993439928</v>
      </c>
    </row>
    <row r="15" spans="1:11">
      <c r="A15" s="35" t="s">
        <v>573</v>
      </c>
      <c r="B15" s="40">
        <v>84</v>
      </c>
      <c r="C15" s="40">
        <v>214</v>
      </c>
      <c r="D15" s="40">
        <v>167</v>
      </c>
      <c r="E15" s="40">
        <v>433</v>
      </c>
      <c r="F15" s="40">
        <v>46</v>
      </c>
      <c r="G15" s="40">
        <v>633</v>
      </c>
      <c r="H15" s="40">
        <v>110</v>
      </c>
      <c r="I15" s="41">
        <v>1687</v>
      </c>
      <c r="J15" s="42">
        <v>2732</v>
      </c>
      <c r="K15" s="43">
        <f t="shared" si="0"/>
        <v>-38.250366032210835</v>
      </c>
    </row>
    <row r="16" spans="1:11">
      <c r="A16" s="35" t="s">
        <v>574</v>
      </c>
      <c r="B16" s="40">
        <v>54</v>
      </c>
      <c r="C16" s="40">
        <v>378</v>
      </c>
      <c r="D16" s="40">
        <v>251</v>
      </c>
      <c r="E16" s="40">
        <v>247</v>
      </c>
      <c r="F16" s="40">
        <v>131</v>
      </c>
      <c r="G16" s="40">
        <v>943</v>
      </c>
      <c r="H16" s="40">
        <v>117</v>
      </c>
      <c r="I16" s="41">
        <v>2121</v>
      </c>
      <c r="J16" s="42">
        <v>2668</v>
      </c>
      <c r="K16" s="43">
        <f t="shared" si="0"/>
        <v>-20.502248875562216</v>
      </c>
    </row>
    <row r="17" spans="1:11">
      <c r="A17" s="35" t="s">
        <v>575</v>
      </c>
      <c r="B17" s="40">
        <v>82</v>
      </c>
      <c r="C17" s="40">
        <v>408</v>
      </c>
      <c r="D17" s="40">
        <v>413</v>
      </c>
      <c r="E17" s="40">
        <v>364</v>
      </c>
      <c r="F17" s="40">
        <v>119</v>
      </c>
      <c r="G17" s="40">
        <v>1132</v>
      </c>
      <c r="H17" s="40">
        <v>212</v>
      </c>
      <c r="I17" s="41">
        <v>2730</v>
      </c>
      <c r="J17" s="42">
        <v>3277</v>
      </c>
      <c r="K17" s="43">
        <f t="shared" si="0"/>
        <v>-16.692096429661277</v>
      </c>
    </row>
    <row r="18" spans="1:11">
      <c r="A18" s="35" t="s">
        <v>576</v>
      </c>
      <c r="B18" s="40">
        <v>19</v>
      </c>
      <c r="C18" s="40">
        <v>75</v>
      </c>
      <c r="D18" s="40">
        <v>96</v>
      </c>
      <c r="E18" s="40">
        <v>55</v>
      </c>
      <c r="F18" s="40">
        <v>12</v>
      </c>
      <c r="G18" s="40">
        <v>250</v>
      </c>
      <c r="H18" s="40">
        <v>53</v>
      </c>
      <c r="I18" s="41">
        <v>560</v>
      </c>
      <c r="J18" s="42">
        <v>624</v>
      </c>
      <c r="K18" s="43">
        <f t="shared" si="0"/>
        <v>-10.256410256410263</v>
      </c>
    </row>
    <row r="19" spans="1:11">
      <c r="A19" s="35" t="s">
        <v>577</v>
      </c>
      <c r="B19" s="40">
        <v>205</v>
      </c>
      <c r="C19" s="40">
        <v>2817</v>
      </c>
      <c r="D19" s="40">
        <v>1567</v>
      </c>
      <c r="E19" s="40">
        <v>1844</v>
      </c>
      <c r="F19" s="40">
        <v>749</v>
      </c>
      <c r="G19" s="40">
        <v>6941</v>
      </c>
      <c r="H19" s="40">
        <v>1687</v>
      </c>
      <c r="I19" s="41">
        <v>15810</v>
      </c>
      <c r="J19" s="42">
        <v>19917</v>
      </c>
      <c r="K19" s="43">
        <f t="shared" si="0"/>
        <v>-20.620575387859617</v>
      </c>
    </row>
    <row r="20" spans="1:11">
      <c r="A20" s="35" t="s">
        <v>578</v>
      </c>
      <c r="B20" s="40">
        <v>25</v>
      </c>
      <c r="C20" s="40">
        <v>120</v>
      </c>
      <c r="D20" s="40">
        <v>157</v>
      </c>
      <c r="E20" s="40">
        <v>97</v>
      </c>
      <c r="F20" s="40">
        <v>45</v>
      </c>
      <c r="G20" s="40">
        <v>464</v>
      </c>
      <c r="H20" s="40">
        <v>79</v>
      </c>
      <c r="I20" s="41">
        <v>987</v>
      </c>
      <c r="J20" s="42">
        <v>1221</v>
      </c>
      <c r="K20" s="43">
        <f t="shared" si="0"/>
        <v>-19.164619164619168</v>
      </c>
    </row>
    <row r="21" spans="1:11">
      <c r="A21" s="35" t="s">
        <v>579</v>
      </c>
      <c r="B21" s="40">
        <v>48</v>
      </c>
      <c r="C21" s="40">
        <v>804</v>
      </c>
      <c r="D21" s="40">
        <v>544</v>
      </c>
      <c r="E21" s="40">
        <v>618</v>
      </c>
      <c r="F21" s="40">
        <v>143</v>
      </c>
      <c r="G21" s="40">
        <v>1615</v>
      </c>
      <c r="H21" s="40">
        <v>369</v>
      </c>
      <c r="I21" s="41">
        <v>4141</v>
      </c>
      <c r="J21" s="42">
        <v>5437</v>
      </c>
      <c r="K21" s="43">
        <f t="shared" si="0"/>
        <v>-23.836674636748214</v>
      </c>
    </row>
    <row r="22" spans="1:11">
      <c r="A22" s="35" t="s">
        <v>580</v>
      </c>
      <c r="B22" s="40">
        <v>19</v>
      </c>
      <c r="C22" s="40">
        <v>141</v>
      </c>
      <c r="D22" s="40">
        <v>232</v>
      </c>
      <c r="E22" s="40">
        <v>128</v>
      </c>
      <c r="F22" s="40">
        <v>45</v>
      </c>
      <c r="G22" s="40">
        <v>418</v>
      </c>
      <c r="H22" s="40">
        <v>82</v>
      </c>
      <c r="I22" s="41">
        <v>1065</v>
      </c>
      <c r="J22" s="42">
        <v>1299</v>
      </c>
      <c r="K22" s="43">
        <f t="shared" si="0"/>
        <v>-18.013856812933028</v>
      </c>
    </row>
    <row r="23" spans="1:11">
      <c r="A23" s="35" t="s">
        <v>581</v>
      </c>
      <c r="B23" s="40">
        <v>92</v>
      </c>
      <c r="C23" s="40">
        <v>691</v>
      </c>
      <c r="D23" s="40">
        <v>516</v>
      </c>
      <c r="E23" s="40">
        <v>666</v>
      </c>
      <c r="F23" s="40">
        <v>139</v>
      </c>
      <c r="G23" s="40">
        <v>1569</v>
      </c>
      <c r="H23" s="40">
        <v>341</v>
      </c>
      <c r="I23" s="41">
        <v>4014</v>
      </c>
      <c r="J23" s="42">
        <v>5063</v>
      </c>
      <c r="K23" s="43">
        <f t="shared" si="0"/>
        <v>-20.718941339126999</v>
      </c>
    </row>
    <row r="24" spans="1:11">
      <c r="A24" s="35" t="s">
        <v>582</v>
      </c>
      <c r="B24" s="40">
        <v>34</v>
      </c>
      <c r="C24" s="40">
        <v>48</v>
      </c>
      <c r="D24" s="40">
        <v>40</v>
      </c>
      <c r="E24" s="40">
        <v>65</v>
      </c>
      <c r="F24" s="40">
        <v>13</v>
      </c>
      <c r="G24" s="40">
        <v>252</v>
      </c>
      <c r="H24" s="40">
        <v>48</v>
      </c>
      <c r="I24" s="41">
        <v>500</v>
      </c>
      <c r="J24" s="42">
        <v>595</v>
      </c>
      <c r="K24" s="43">
        <f t="shared" si="0"/>
        <v>-15.966386554621849</v>
      </c>
    </row>
    <row r="25" spans="1:11">
      <c r="A25" s="35" t="s">
        <v>583</v>
      </c>
      <c r="B25" s="40">
        <v>38</v>
      </c>
      <c r="C25" s="40">
        <v>505</v>
      </c>
      <c r="D25" s="40">
        <v>178</v>
      </c>
      <c r="E25" s="40">
        <v>716</v>
      </c>
      <c r="F25" s="40">
        <v>79</v>
      </c>
      <c r="G25" s="40">
        <v>1317</v>
      </c>
      <c r="H25" s="40">
        <v>196</v>
      </c>
      <c r="I25" s="41">
        <v>3029</v>
      </c>
      <c r="J25" s="42">
        <v>4057</v>
      </c>
      <c r="K25" s="43">
        <f t="shared" si="0"/>
        <v>-25.338920384520577</v>
      </c>
    </row>
    <row r="26" spans="1:11">
      <c r="A26" s="35" t="s">
        <v>584</v>
      </c>
      <c r="B26" s="40">
        <v>17</v>
      </c>
      <c r="C26" s="40">
        <v>61</v>
      </c>
      <c r="D26" s="40">
        <v>74</v>
      </c>
      <c r="E26" s="40">
        <v>60</v>
      </c>
      <c r="F26" s="40">
        <v>16</v>
      </c>
      <c r="G26" s="40">
        <v>208</v>
      </c>
      <c r="H26" s="40">
        <v>38</v>
      </c>
      <c r="I26" s="41">
        <v>474</v>
      </c>
      <c r="J26" s="42">
        <v>588</v>
      </c>
      <c r="K26" s="43">
        <f t="shared" si="0"/>
        <v>-19.387755102040813</v>
      </c>
    </row>
    <row r="27" spans="1:11">
      <c r="A27" s="35" t="s">
        <v>585</v>
      </c>
      <c r="B27" s="40">
        <v>32</v>
      </c>
      <c r="C27" s="40">
        <v>226</v>
      </c>
      <c r="D27" s="40">
        <v>123</v>
      </c>
      <c r="E27" s="40">
        <v>323</v>
      </c>
      <c r="F27" s="40">
        <v>35</v>
      </c>
      <c r="G27" s="40">
        <v>535</v>
      </c>
      <c r="H27" s="40">
        <v>75</v>
      </c>
      <c r="I27" s="41">
        <v>1349</v>
      </c>
      <c r="J27" s="42">
        <v>2192</v>
      </c>
      <c r="K27" s="43">
        <f t="shared" si="0"/>
        <v>-38.458029197080293</v>
      </c>
    </row>
    <row r="28" spans="1:11">
      <c r="A28" s="35" t="s">
        <v>586</v>
      </c>
      <c r="B28" s="40">
        <v>260</v>
      </c>
      <c r="C28" s="40">
        <v>3710</v>
      </c>
      <c r="D28" s="40">
        <v>1827</v>
      </c>
      <c r="E28" s="40">
        <v>2361</v>
      </c>
      <c r="F28" s="40">
        <v>957</v>
      </c>
      <c r="G28" s="40">
        <v>9789</v>
      </c>
      <c r="H28" s="40">
        <v>1985</v>
      </c>
      <c r="I28" s="41">
        <v>20889</v>
      </c>
      <c r="J28" s="42">
        <v>26316</v>
      </c>
      <c r="K28" s="43">
        <f t="shared" si="0"/>
        <v>-20.622435020519831</v>
      </c>
    </row>
    <row r="29" spans="1:11">
      <c r="A29" s="35" t="s">
        <v>587</v>
      </c>
      <c r="B29" s="40">
        <v>36</v>
      </c>
      <c r="C29" s="40">
        <v>239</v>
      </c>
      <c r="D29" s="40">
        <v>189</v>
      </c>
      <c r="E29" s="40">
        <v>255</v>
      </c>
      <c r="F29" s="40">
        <v>47</v>
      </c>
      <c r="G29" s="40">
        <v>676</v>
      </c>
      <c r="H29" s="40">
        <v>153</v>
      </c>
      <c r="I29" s="41">
        <v>1595</v>
      </c>
      <c r="J29" s="42">
        <v>1975</v>
      </c>
      <c r="K29" s="43">
        <f t="shared" si="0"/>
        <v>-19.240506329113927</v>
      </c>
    </row>
    <row r="30" spans="1:11">
      <c r="A30" s="35" t="s">
        <v>588</v>
      </c>
      <c r="B30" s="40">
        <v>15</v>
      </c>
      <c r="C30" s="40">
        <v>89</v>
      </c>
      <c r="D30" s="40">
        <v>51</v>
      </c>
      <c r="E30" s="40">
        <v>191</v>
      </c>
      <c r="F30" s="40">
        <v>17</v>
      </c>
      <c r="G30" s="40">
        <v>239</v>
      </c>
      <c r="H30" s="40">
        <v>41</v>
      </c>
      <c r="I30" s="41">
        <v>643</v>
      </c>
      <c r="J30" s="42">
        <v>1157</v>
      </c>
      <c r="K30" s="43">
        <f t="shared" si="0"/>
        <v>-44.425237683664648</v>
      </c>
    </row>
    <row r="31" spans="1:11">
      <c r="A31" s="35" t="s">
        <v>589</v>
      </c>
      <c r="B31" s="40">
        <v>39</v>
      </c>
      <c r="C31" s="40">
        <v>434</v>
      </c>
      <c r="D31" s="40">
        <v>348</v>
      </c>
      <c r="E31" s="40">
        <v>257</v>
      </c>
      <c r="F31" s="40">
        <v>116</v>
      </c>
      <c r="G31" s="40">
        <v>1085</v>
      </c>
      <c r="H31" s="40">
        <v>219</v>
      </c>
      <c r="I31" s="41">
        <v>2498</v>
      </c>
      <c r="J31" s="42">
        <v>3082</v>
      </c>
      <c r="K31" s="43">
        <f t="shared" si="0"/>
        <v>-18.94873458792992</v>
      </c>
    </row>
    <row r="32" spans="1:11">
      <c r="A32" s="35" t="s">
        <v>590</v>
      </c>
      <c r="B32" s="40">
        <v>30</v>
      </c>
      <c r="C32" s="40">
        <v>141</v>
      </c>
      <c r="D32" s="40">
        <v>92</v>
      </c>
      <c r="E32" s="40">
        <v>63</v>
      </c>
      <c r="F32" s="40">
        <v>48</v>
      </c>
      <c r="G32" s="40">
        <v>435</v>
      </c>
      <c r="H32" s="40">
        <v>83</v>
      </c>
      <c r="I32" s="41">
        <v>892</v>
      </c>
      <c r="J32" s="42">
        <v>1087</v>
      </c>
      <c r="K32" s="43">
        <f t="shared" si="0"/>
        <v>-17.939282428702853</v>
      </c>
    </row>
    <row r="33" spans="1:24">
      <c r="A33" s="35" t="s">
        <v>591</v>
      </c>
      <c r="B33" s="45">
        <v>6</v>
      </c>
      <c r="C33" s="45">
        <v>27</v>
      </c>
      <c r="D33" s="45">
        <v>8</v>
      </c>
      <c r="E33" s="45">
        <v>17</v>
      </c>
      <c r="F33" s="45">
        <v>10</v>
      </c>
      <c r="G33" s="45">
        <v>67</v>
      </c>
      <c r="H33" s="45">
        <v>7</v>
      </c>
      <c r="I33" s="46">
        <v>142</v>
      </c>
      <c r="J33" s="42">
        <v>189</v>
      </c>
      <c r="K33" s="43">
        <f t="shared" si="0"/>
        <v>-24.867724867724874</v>
      </c>
    </row>
    <row r="34" spans="1:24">
      <c r="A34" s="47"/>
      <c r="B34" s="45"/>
      <c r="C34" s="45"/>
      <c r="D34" s="45"/>
      <c r="E34" s="45"/>
      <c r="F34" s="45"/>
      <c r="G34" s="45"/>
      <c r="H34" s="45"/>
      <c r="I34" s="45"/>
      <c r="J34" s="42"/>
      <c r="K34" s="43"/>
    </row>
    <row r="35" spans="1:24">
      <c r="A35" s="48" t="s">
        <v>135</v>
      </c>
      <c r="B35" s="49">
        <v>1596</v>
      </c>
      <c r="C35" s="49">
        <v>14560</v>
      </c>
      <c r="D35" s="49">
        <v>8905</v>
      </c>
      <c r="E35" s="49">
        <v>13865</v>
      </c>
      <c r="F35" s="49">
        <v>3520</v>
      </c>
      <c r="G35" s="49">
        <v>37820</v>
      </c>
      <c r="H35" s="49">
        <v>7383</v>
      </c>
      <c r="I35" s="49">
        <v>87649</v>
      </c>
      <c r="J35" s="50">
        <v>117624</v>
      </c>
      <c r="K35" s="51">
        <f t="shared" si="0"/>
        <v>-25.483744813983535</v>
      </c>
      <c r="M35" s="345"/>
      <c r="N35" s="345"/>
      <c r="O35" s="345"/>
      <c r="P35" s="345"/>
      <c r="Q35" s="345"/>
      <c r="R35" s="6"/>
      <c r="S35" s="345"/>
      <c r="T35" s="6"/>
      <c r="U35" s="345"/>
      <c r="V35" s="6"/>
      <c r="W35" s="345"/>
      <c r="X35" s="345"/>
    </row>
    <row r="36" spans="1:24">
      <c r="A36" s="52"/>
      <c r="B36" s="347"/>
      <c r="C36" s="347"/>
      <c r="D36" s="347"/>
      <c r="E36" s="347"/>
      <c r="F36" s="347"/>
      <c r="G36" s="347"/>
      <c r="H36" s="347"/>
      <c r="I36" s="347"/>
      <c r="J36" s="53"/>
      <c r="K36" s="54"/>
      <c r="M36" s="457"/>
      <c r="N36" s="457"/>
      <c r="O36" s="457"/>
      <c r="P36" s="457"/>
      <c r="Q36" s="457"/>
      <c r="R36" s="6"/>
      <c r="S36" s="457"/>
      <c r="T36" s="6"/>
      <c r="U36" s="457"/>
      <c r="V36" s="6"/>
      <c r="W36" s="457"/>
      <c r="X36" s="457"/>
    </row>
    <row r="37" spans="1:24">
      <c r="M37" s="457"/>
      <c r="N37" s="457"/>
      <c r="O37" s="457"/>
      <c r="P37" s="457"/>
      <c r="Q37" s="457"/>
      <c r="R37" s="457"/>
      <c r="S37" s="457"/>
      <c r="T37" s="457"/>
      <c r="U37" s="457"/>
      <c r="V37" s="457"/>
      <c r="W37" s="457"/>
      <c r="X37" s="457"/>
    </row>
    <row r="38" spans="1:24">
      <c r="C38" s="35"/>
      <c r="D38" s="35"/>
      <c r="E38" s="35"/>
      <c r="F38" s="35"/>
      <c r="G38" s="35"/>
      <c r="H38" s="35"/>
      <c r="I38" s="35"/>
      <c r="J38" s="35"/>
      <c r="K38" s="35"/>
      <c r="M38" s="457"/>
      <c r="N38" s="457"/>
      <c r="O38" s="457"/>
      <c r="P38" s="6"/>
      <c r="Q38" s="457"/>
      <c r="R38" s="6"/>
      <c r="S38" s="457"/>
      <c r="T38" s="6"/>
      <c r="U38" s="457"/>
      <c r="V38" s="6"/>
      <c r="W38" s="457"/>
      <c r="X38" s="457"/>
    </row>
    <row r="39" spans="1:24">
      <c r="C39" s="35"/>
      <c r="D39" s="35"/>
      <c r="E39" s="35"/>
      <c r="F39" s="35"/>
      <c r="G39" s="35"/>
      <c r="H39" s="35"/>
      <c r="I39" s="35"/>
      <c r="J39" s="35"/>
      <c r="K39" s="35"/>
      <c r="L39" s="345"/>
      <c r="M39" s="457"/>
      <c r="N39" s="457"/>
      <c r="O39" s="457"/>
      <c r="P39" s="6"/>
      <c r="Q39" s="457"/>
      <c r="R39" s="6"/>
      <c r="S39" s="457"/>
      <c r="T39" s="6"/>
      <c r="U39" s="457"/>
      <c r="V39" s="6"/>
      <c r="W39" s="457"/>
      <c r="X39" s="457"/>
    </row>
    <row r="40" spans="1:24">
      <c r="A40" s="34" t="s">
        <v>102</v>
      </c>
      <c r="B40" s="34" t="s">
        <v>103</v>
      </c>
      <c r="J40" s="35"/>
      <c r="K40" s="345"/>
      <c r="L40" s="345"/>
      <c r="M40" s="457"/>
      <c r="N40" s="457"/>
      <c r="O40" s="457"/>
      <c r="P40" s="457"/>
      <c r="Q40" s="457"/>
      <c r="R40" s="457"/>
      <c r="S40" s="457"/>
      <c r="T40" s="6"/>
      <c r="U40" s="457"/>
      <c r="V40" s="6"/>
      <c r="W40" s="457"/>
      <c r="X40" s="457"/>
    </row>
    <row r="41" spans="1:24">
      <c r="A41" s="34" t="s">
        <v>104</v>
      </c>
      <c r="B41" s="34" t="s">
        <v>46</v>
      </c>
      <c r="J41" s="35"/>
      <c r="K41" s="345"/>
      <c r="L41" s="345"/>
      <c r="M41" s="457"/>
      <c r="N41" s="457"/>
      <c r="O41" s="457"/>
      <c r="P41" s="457"/>
      <c r="Q41" s="457"/>
      <c r="R41" s="457"/>
      <c r="S41" s="457"/>
      <c r="T41" s="6"/>
      <c r="U41" s="457"/>
      <c r="V41" s="6"/>
      <c r="W41" s="457"/>
      <c r="X41" s="457"/>
    </row>
    <row r="42" spans="1:24">
      <c r="J42" s="35"/>
      <c r="K42" s="345"/>
      <c r="L42" s="345"/>
      <c r="M42" s="457"/>
      <c r="N42" s="6"/>
      <c r="O42" s="457"/>
      <c r="P42" s="6"/>
      <c r="Q42" s="457"/>
      <c r="R42" s="6"/>
      <c r="S42" s="457"/>
      <c r="T42" s="6"/>
      <c r="U42" s="457"/>
      <c r="V42" s="6"/>
      <c r="W42" s="457"/>
      <c r="X42" s="457"/>
    </row>
    <row r="43" spans="1:24">
      <c r="J43" s="35"/>
      <c r="K43" s="345"/>
      <c r="L43" s="345"/>
      <c r="M43" s="457"/>
      <c r="N43" s="457"/>
      <c r="O43" s="457"/>
      <c r="P43" s="457"/>
      <c r="Q43" s="457"/>
      <c r="R43" s="457"/>
      <c r="S43" s="457"/>
      <c r="T43" s="457"/>
      <c r="U43" s="457"/>
      <c r="V43" s="457"/>
      <c r="W43" s="457"/>
      <c r="X43" s="457"/>
    </row>
    <row r="44" spans="1:24">
      <c r="J44" s="35"/>
      <c r="K44" s="345"/>
      <c r="L44" s="345"/>
      <c r="M44" s="457"/>
      <c r="N44" s="457"/>
      <c r="O44" s="457"/>
      <c r="P44" s="457"/>
      <c r="Q44" s="457"/>
      <c r="R44" s="6"/>
      <c r="S44" s="457"/>
      <c r="T44" s="6"/>
      <c r="U44" s="457"/>
      <c r="V44" s="457"/>
      <c r="W44" s="457"/>
      <c r="X44" s="457"/>
    </row>
    <row r="45" spans="1:24">
      <c r="J45" s="35"/>
      <c r="K45" s="345"/>
      <c r="L45" s="345"/>
      <c r="M45" s="457"/>
      <c r="N45" s="457"/>
      <c r="O45" s="457"/>
      <c r="P45" s="457"/>
      <c r="Q45" s="457"/>
      <c r="R45" s="457"/>
      <c r="S45" s="457"/>
      <c r="T45" s="6"/>
      <c r="U45" s="457"/>
      <c r="V45" s="457"/>
      <c r="W45" s="457"/>
      <c r="X45" s="457"/>
    </row>
    <row r="46" spans="1:24">
      <c r="J46" s="35"/>
      <c r="K46" s="345"/>
      <c r="L46" s="345"/>
      <c r="M46" s="457"/>
      <c r="N46" s="457"/>
      <c r="O46" s="457"/>
      <c r="P46" s="6"/>
      <c r="Q46" s="457"/>
      <c r="R46" s="6"/>
      <c r="S46" s="457"/>
      <c r="T46" s="6"/>
      <c r="U46" s="457"/>
      <c r="V46" s="6"/>
      <c r="W46" s="457"/>
      <c r="X46" s="457"/>
    </row>
    <row r="47" spans="1:24">
      <c r="J47" s="35"/>
      <c r="K47" s="345"/>
      <c r="L47" s="345"/>
      <c r="M47" s="457"/>
      <c r="N47" s="457"/>
      <c r="O47" s="457"/>
      <c r="P47" s="457"/>
      <c r="Q47" s="457"/>
      <c r="R47" s="6"/>
      <c r="S47" s="457"/>
      <c r="T47" s="6"/>
      <c r="U47" s="457"/>
      <c r="V47" s="6"/>
      <c r="W47" s="457"/>
      <c r="X47" s="457"/>
    </row>
    <row r="48" spans="1:24">
      <c r="J48" s="35"/>
      <c r="K48" s="345"/>
      <c r="L48" s="345"/>
      <c r="M48" s="457"/>
      <c r="N48" s="457"/>
      <c r="O48" s="457"/>
      <c r="P48" s="457"/>
      <c r="Q48" s="457"/>
      <c r="R48" s="457"/>
      <c r="S48" s="457"/>
      <c r="T48" s="6"/>
      <c r="U48" s="457"/>
      <c r="V48" s="6"/>
      <c r="W48" s="457"/>
      <c r="X48" s="457"/>
    </row>
    <row r="49" spans="10:24">
      <c r="J49" s="35"/>
      <c r="K49" s="345"/>
      <c r="L49" s="345"/>
      <c r="M49" s="457"/>
      <c r="N49" s="457"/>
      <c r="O49" s="457"/>
      <c r="P49" s="457"/>
      <c r="Q49" s="457"/>
      <c r="R49" s="457"/>
      <c r="S49" s="457"/>
      <c r="T49" s="6"/>
      <c r="U49" s="457"/>
      <c r="V49" s="6"/>
      <c r="W49" s="457"/>
      <c r="X49" s="457"/>
    </row>
    <row r="50" spans="10:24">
      <c r="J50" s="35"/>
      <c r="K50" s="345"/>
      <c r="L50" s="345"/>
      <c r="M50" s="457"/>
      <c r="N50" s="6"/>
      <c r="O50" s="457"/>
      <c r="P50" s="6"/>
      <c r="Q50" s="457"/>
      <c r="R50" s="6"/>
      <c r="S50" s="457"/>
      <c r="T50" s="6"/>
      <c r="U50" s="457"/>
      <c r="V50" s="6"/>
      <c r="W50" s="457"/>
      <c r="X50" s="457"/>
    </row>
    <row r="51" spans="10:24">
      <c r="J51" s="35"/>
      <c r="K51" s="345"/>
      <c r="L51" s="345"/>
      <c r="M51" s="457"/>
      <c r="N51" s="457"/>
      <c r="O51" s="457"/>
      <c r="P51" s="6"/>
      <c r="Q51" s="6"/>
      <c r="R51" s="6"/>
      <c r="S51" s="457"/>
      <c r="T51" s="6"/>
      <c r="U51" s="6"/>
      <c r="V51" s="6"/>
      <c r="W51" s="457"/>
      <c r="X51" s="457"/>
    </row>
    <row r="52" spans="10:24">
      <c r="J52" s="35"/>
      <c r="K52" s="345"/>
      <c r="L52" s="345"/>
      <c r="M52" s="457"/>
      <c r="N52" s="457"/>
      <c r="O52" s="457"/>
      <c r="P52" s="6"/>
      <c r="Q52" s="6"/>
      <c r="R52" s="6"/>
      <c r="S52" s="457"/>
      <c r="T52" s="6"/>
      <c r="U52" s="6"/>
      <c r="V52" s="6"/>
      <c r="W52" s="457"/>
      <c r="X52" s="457"/>
    </row>
    <row r="53" spans="10:24">
      <c r="J53" s="35"/>
      <c r="K53" s="345"/>
      <c r="L53" s="345"/>
      <c r="M53" s="457"/>
      <c r="N53" s="457"/>
      <c r="O53" s="457"/>
      <c r="P53" s="6"/>
      <c r="Q53" s="457"/>
      <c r="R53" s="6"/>
      <c r="S53" s="457"/>
      <c r="T53" s="6"/>
      <c r="U53" s="457"/>
      <c r="V53" s="6"/>
      <c r="W53" s="457"/>
      <c r="X53" s="457"/>
    </row>
    <row r="54" spans="10:24">
      <c r="J54" s="35"/>
      <c r="K54" s="345"/>
      <c r="L54" s="345"/>
      <c r="M54" s="457"/>
      <c r="N54" s="457"/>
      <c r="O54" s="457"/>
      <c r="P54" s="457"/>
      <c r="Q54" s="457"/>
      <c r="R54" s="457"/>
      <c r="S54" s="457"/>
      <c r="T54" s="6"/>
      <c r="U54" s="457"/>
      <c r="V54" s="6"/>
      <c r="W54" s="457"/>
      <c r="X54" s="457"/>
    </row>
    <row r="55" spans="10:24">
      <c r="J55" s="35"/>
      <c r="K55" s="345"/>
      <c r="L55" s="345"/>
      <c r="M55" s="457"/>
      <c r="N55" s="6"/>
      <c r="O55" s="6"/>
      <c r="P55" s="6"/>
      <c r="Q55" s="457"/>
      <c r="R55" s="6"/>
      <c r="S55" s="6"/>
      <c r="T55" s="6"/>
      <c r="U55" s="457"/>
      <c r="V55" s="6"/>
      <c r="W55" s="457"/>
      <c r="X55" s="457"/>
    </row>
    <row r="56" spans="10:24">
      <c r="J56" s="35"/>
      <c r="K56" s="345"/>
      <c r="L56" s="345"/>
      <c r="M56" s="457"/>
      <c r="N56" s="457"/>
      <c r="O56" s="457"/>
      <c r="P56" s="457"/>
      <c r="Q56" s="457"/>
      <c r="R56" s="457"/>
      <c r="S56" s="457"/>
      <c r="T56" s="6"/>
      <c r="U56" s="457"/>
      <c r="V56" s="6"/>
      <c r="W56" s="457"/>
      <c r="X56" s="457"/>
    </row>
    <row r="57" spans="10:24">
      <c r="J57" s="35"/>
      <c r="K57" s="345"/>
      <c r="L57" s="345"/>
      <c r="M57" s="457"/>
      <c r="N57" s="6"/>
      <c r="O57" s="457"/>
      <c r="P57" s="457"/>
      <c r="Q57" s="457"/>
      <c r="R57" s="6"/>
      <c r="S57" s="457"/>
      <c r="T57" s="6"/>
      <c r="U57" s="457"/>
      <c r="V57" s="6"/>
      <c r="W57" s="457"/>
      <c r="X57" s="457"/>
    </row>
    <row r="58" spans="10:24">
      <c r="J58" s="35"/>
      <c r="K58" s="345"/>
      <c r="L58" s="345"/>
      <c r="M58" s="457"/>
      <c r="N58" s="457"/>
      <c r="O58" s="457"/>
      <c r="P58" s="457"/>
      <c r="Q58" s="457"/>
      <c r="R58" s="457"/>
      <c r="S58" s="457"/>
      <c r="T58" s="6"/>
      <c r="U58" s="457"/>
      <c r="V58" s="6"/>
      <c r="W58" s="457"/>
      <c r="X58" s="457"/>
    </row>
    <row r="59" spans="10:24">
      <c r="J59" s="35"/>
      <c r="K59" s="345"/>
      <c r="L59" s="345"/>
      <c r="M59" s="457"/>
      <c r="N59" s="457"/>
      <c r="O59" s="457"/>
      <c r="P59" s="457"/>
      <c r="Q59" s="457"/>
      <c r="R59" s="6"/>
      <c r="S59" s="457"/>
      <c r="T59" s="6"/>
      <c r="U59" s="457"/>
      <c r="V59" s="6"/>
      <c r="W59" s="457"/>
      <c r="X59" s="457"/>
    </row>
    <row r="60" spans="10:24">
      <c r="J60" s="35"/>
      <c r="K60" s="345"/>
      <c r="L60" s="345"/>
      <c r="M60" s="457"/>
      <c r="N60" s="457"/>
      <c r="O60" s="457"/>
      <c r="P60" s="6"/>
      <c r="Q60" s="6"/>
      <c r="R60" s="6"/>
      <c r="S60" s="6"/>
      <c r="T60" s="6"/>
      <c r="U60" s="6"/>
      <c r="V60" s="6"/>
      <c r="W60" s="457"/>
      <c r="X60" s="457"/>
    </row>
    <row r="61" spans="10:24">
      <c r="J61" s="35"/>
      <c r="K61" s="345"/>
      <c r="L61" s="345"/>
      <c r="M61" s="457"/>
      <c r="N61" s="457"/>
      <c r="O61" s="457"/>
      <c r="P61" s="6"/>
      <c r="Q61" s="6"/>
      <c r="R61" s="6"/>
      <c r="S61" s="457"/>
      <c r="T61" s="6"/>
      <c r="U61" s="6"/>
      <c r="V61" s="6"/>
      <c r="W61" s="457"/>
      <c r="X61" s="457"/>
    </row>
    <row r="62" spans="10:24">
      <c r="J62" s="35"/>
      <c r="K62" s="345"/>
      <c r="L62" s="345"/>
      <c r="M62" s="457"/>
      <c r="N62" s="457"/>
      <c r="O62" s="457"/>
      <c r="P62" s="457"/>
      <c r="Q62" s="457"/>
      <c r="R62" s="457"/>
      <c r="S62" s="457"/>
      <c r="T62" s="457"/>
      <c r="U62" s="457"/>
      <c r="V62" s="6"/>
      <c r="W62" s="457"/>
      <c r="X62" s="457"/>
    </row>
    <row r="63" spans="10:24">
      <c r="J63" s="35"/>
      <c r="K63" s="345"/>
      <c r="L63" s="345"/>
      <c r="M63" s="457"/>
      <c r="N63" s="457"/>
      <c r="O63" s="457"/>
      <c r="P63" s="457"/>
      <c r="Q63" s="457"/>
      <c r="R63" s="457"/>
      <c r="S63" s="457"/>
      <c r="T63" s="6"/>
      <c r="U63" s="457"/>
      <c r="V63" s="6"/>
      <c r="W63" s="457"/>
      <c r="X63" s="457"/>
    </row>
    <row r="64" spans="10:24">
      <c r="J64" s="35"/>
      <c r="K64" s="345"/>
      <c r="L64" s="345"/>
      <c r="M64" s="457"/>
      <c r="N64" s="6"/>
      <c r="O64" s="6"/>
      <c r="P64" s="6"/>
      <c r="Q64" s="6"/>
      <c r="R64" s="6"/>
      <c r="S64" s="6"/>
      <c r="T64" s="6"/>
      <c r="U64" s="457"/>
      <c r="V64" s="6"/>
      <c r="W64" s="457"/>
      <c r="X64" s="457"/>
    </row>
    <row r="65" spans="10:24">
      <c r="J65" s="35"/>
      <c r="K65" s="345"/>
      <c r="L65" s="345"/>
      <c r="M65" s="457"/>
      <c r="N65" s="457"/>
      <c r="O65" s="457"/>
      <c r="P65" s="457"/>
      <c r="Q65" s="457"/>
      <c r="R65" s="457"/>
      <c r="S65" s="457"/>
      <c r="T65" s="6"/>
      <c r="U65" s="457"/>
      <c r="V65" s="457"/>
      <c r="W65" s="457"/>
      <c r="X65" s="457"/>
    </row>
    <row r="66" spans="10:24">
      <c r="J66" s="35"/>
      <c r="K66" s="345"/>
      <c r="L66" s="345"/>
      <c r="M66" s="457"/>
      <c r="N66" s="457"/>
      <c r="O66" s="457"/>
      <c r="P66" s="457"/>
      <c r="Q66" s="6"/>
      <c r="R66" s="6"/>
      <c r="S66" s="6"/>
      <c r="T66" s="6"/>
      <c r="U66" s="6"/>
      <c r="V66" s="6"/>
      <c r="W66" s="6"/>
      <c r="X66" s="6"/>
    </row>
    <row r="67" spans="10:24" s="457" customFormat="1">
      <c r="J67" s="35"/>
      <c r="Q67" s="6"/>
      <c r="R67" s="6"/>
      <c r="S67" s="6"/>
      <c r="T67" s="6"/>
      <c r="U67" s="6"/>
      <c r="V67" s="6"/>
      <c r="W67" s="6"/>
      <c r="X67" s="6"/>
    </row>
    <row r="68" spans="10:24">
      <c r="J68" s="35"/>
      <c r="K68" s="345"/>
      <c r="L68" s="345"/>
      <c r="M68" s="457"/>
      <c r="N68" s="457"/>
      <c r="O68" s="6"/>
      <c r="P68" s="6"/>
      <c r="Q68" s="6"/>
      <c r="R68" s="6"/>
      <c r="S68" s="6"/>
      <c r="T68" s="6"/>
      <c r="U68" s="6"/>
      <c r="V68" s="6"/>
    </row>
    <row r="69" spans="10:24">
      <c r="J69" s="35"/>
      <c r="K69" s="345"/>
      <c r="L69" s="345"/>
      <c r="M69" s="345"/>
      <c r="N69" s="345"/>
      <c r="O69" s="345"/>
      <c r="P69" s="345"/>
      <c r="Q69" s="345"/>
      <c r="R69" s="345"/>
      <c r="S69" s="345"/>
      <c r="T69" s="6"/>
      <c r="U69" s="345"/>
      <c r="V69" s="345"/>
    </row>
    <row r="70" spans="10:24">
      <c r="J70" s="44"/>
      <c r="K70" s="345"/>
      <c r="L70" s="345"/>
      <c r="M70" s="345"/>
      <c r="N70" s="345"/>
      <c r="O70" s="345"/>
      <c r="P70" s="345"/>
      <c r="Q70" s="345"/>
      <c r="R70" s="345"/>
      <c r="S70" s="345"/>
      <c r="T70" s="345"/>
      <c r="U70" s="345"/>
      <c r="V70" s="345"/>
    </row>
    <row r="71" spans="10:24">
      <c r="K71" s="345"/>
      <c r="L71" s="345"/>
      <c r="M71" s="6"/>
      <c r="N71" s="6"/>
      <c r="O71" s="6"/>
      <c r="P71" s="6"/>
      <c r="Q71" s="6"/>
      <c r="R71" s="6"/>
      <c r="S71" s="6"/>
      <c r="T71" s="6"/>
    </row>
    <row r="72" spans="10:24">
      <c r="K72" s="345"/>
      <c r="L72" s="345"/>
      <c r="M72" s="345"/>
      <c r="N72" s="345"/>
      <c r="O72" s="345"/>
      <c r="P72" s="6"/>
      <c r="Q72" s="345"/>
      <c r="R72" s="6"/>
      <c r="S72" s="345"/>
      <c r="T72" s="6"/>
      <c r="U72" s="345"/>
      <c r="V72" s="345"/>
    </row>
    <row r="73" spans="10:24">
      <c r="K73" s="345"/>
      <c r="L73" s="345"/>
      <c r="M73" s="345"/>
      <c r="N73" s="345"/>
      <c r="O73" s="345"/>
      <c r="P73" s="345"/>
      <c r="Q73" s="345"/>
      <c r="R73" s="345"/>
      <c r="S73" s="345"/>
      <c r="T73" s="345"/>
      <c r="U73" s="345"/>
      <c r="V73" s="345"/>
    </row>
    <row r="74" spans="10:24">
      <c r="K74" s="345"/>
      <c r="L74" s="345"/>
      <c r="M74" s="345"/>
      <c r="N74" s="345"/>
      <c r="O74" s="345"/>
      <c r="P74" s="345"/>
      <c r="Q74" s="345"/>
      <c r="R74" s="345"/>
      <c r="S74" s="345"/>
      <c r="T74" s="345"/>
      <c r="U74" s="345"/>
      <c r="V74" s="345"/>
    </row>
    <row r="75" spans="10:24">
      <c r="K75" s="345"/>
      <c r="L75" s="345"/>
      <c r="M75" s="345"/>
      <c r="N75" s="6"/>
      <c r="O75" s="345"/>
      <c r="P75" s="6"/>
      <c r="Q75" s="345"/>
      <c r="R75" s="6"/>
      <c r="S75" s="345"/>
      <c r="T75" s="6"/>
      <c r="U75" s="345"/>
      <c r="V75" s="345"/>
    </row>
    <row r="76" spans="10:24">
      <c r="K76" s="345"/>
      <c r="L76" s="345"/>
      <c r="M76" s="345"/>
      <c r="N76" s="345"/>
      <c r="O76" s="345"/>
      <c r="P76" s="345"/>
      <c r="Q76" s="345"/>
      <c r="R76" s="345"/>
      <c r="S76" s="345"/>
      <c r="T76" s="345"/>
      <c r="U76" s="345"/>
      <c r="V76" s="345"/>
    </row>
    <row r="77" spans="10:24">
      <c r="K77" s="345"/>
      <c r="L77" s="345"/>
      <c r="M77" s="345"/>
      <c r="N77" s="345"/>
      <c r="O77" s="345"/>
      <c r="P77" s="345"/>
      <c r="Q77" s="345"/>
      <c r="R77" s="6"/>
      <c r="S77" s="345"/>
      <c r="T77" s="6"/>
      <c r="U77" s="345"/>
      <c r="V77" s="345"/>
    </row>
    <row r="78" spans="10:24">
      <c r="K78" s="345"/>
      <c r="L78" s="345"/>
      <c r="M78" s="345"/>
      <c r="N78" s="345"/>
      <c r="O78" s="345"/>
      <c r="P78" s="345"/>
      <c r="Q78" s="345"/>
      <c r="R78" s="345"/>
      <c r="S78" s="345"/>
      <c r="T78" s="6"/>
      <c r="U78" s="345"/>
      <c r="V78" s="345"/>
    </row>
    <row r="79" spans="10:24">
      <c r="K79" s="345"/>
      <c r="L79" s="345"/>
      <c r="M79" s="345"/>
      <c r="N79" s="345"/>
      <c r="O79" s="345"/>
      <c r="P79" s="345"/>
      <c r="Q79" s="345"/>
      <c r="R79" s="345"/>
      <c r="S79" s="345"/>
      <c r="T79" s="345"/>
      <c r="U79" s="345"/>
      <c r="V79" s="345"/>
    </row>
    <row r="80" spans="10:24">
      <c r="K80" s="345"/>
      <c r="L80" s="345"/>
      <c r="M80" s="345"/>
      <c r="N80" s="345"/>
      <c r="O80" s="345"/>
      <c r="P80" s="345"/>
      <c r="Q80" s="345"/>
      <c r="R80" s="345"/>
      <c r="S80" s="345"/>
      <c r="T80" s="345"/>
      <c r="U80" s="345"/>
      <c r="V80" s="345"/>
    </row>
    <row r="81" spans="11:22">
      <c r="K81" s="345"/>
      <c r="L81" s="345"/>
      <c r="M81" s="345"/>
      <c r="N81" s="345"/>
      <c r="O81" s="345"/>
      <c r="P81" s="345"/>
      <c r="Q81" s="345"/>
      <c r="R81" s="345"/>
      <c r="S81" s="345"/>
      <c r="T81" s="345"/>
      <c r="U81" s="345"/>
      <c r="V81" s="345"/>
    </row>
    <row r="82" spans="11:22">
      <c r="K82" s="345"/>
      <c r="L82" s="345"/>
      <c r="M82" s="345"/>
      <c r="N82" s="345"/>
      <c r="O82" s="345"/>
      <c r="P82" s="345"/>
      <c r="Q82" s="345"/>
      <c r="R82" s="345"/>
      <c r="S82" s="345"/>
      <c r="T82" s="345"/>
      <c r="U82" s="345"/>
      <c r="V82" s="345"/>
    </row>
    <row r="83" spans="11:22">
      <c r="K83" s="345"/>
      <c r="L83" s="345"/>
      <c r="M83" s="345"/>
      <c r="N83" s="345"/>
      <c r="O83" s="345"/>
      <c r="P83" s="6"/>
      <c r="Q83" s="345"/>
      <c r="R83" s="6"/>
      <c r="S83" s="345"/>
      <c r="T83" s="6"/>
      <c r="U83" s="345"/>
      <c r="V83" s="345"/>
    </row>
    <row r="84" spans="11:22">
      <c r="K84" s="345"/>
      <c r="L84" s="345"/>
      <c r="M84" s="345"/>
      <c r="N84" s="345"/>
      <c r="O84" s="345"/>
      <c r="P84" s="345"/>
      <c r="Q84" s="345"/>
      <c r="R84" s="345"/>
      <c r="S84" s="345"/>
      <c r="T84" s="6"/>
      <c r="U84" s="345"/>
      <c r="V84" s="345"/>
    </row>
    <row r="85" spans="11:22">
      <c r="K85" s="345"/>
      <c r="L85" s="345"/>
      <c r="M85" s="345"/>
      <c r="N85" s="345"/>
      <c r="O85" s="345"/>
      <c r="P85" s="345"/>
      <c r="Q85" s="345"/>
      <c r="R85" s="345"/>
      <c r="S85" s="345"/>
      <c r="T85" s="6"/>
      <c r="U85" s="345"/>
      <c r="V85" s="345"/>
    </row>
    <row r="86" spans="11:22">
      <c r="K86" s="345"/>
      <c r="L86" s="345"/>
      <c r="M86" s="345"/>
      <c r="N86" s="345"/>
      <c r="O86" s="345"/>
      <c r="P86" s="345"/>
      <c r="Q86" s="345"/>
      <c r="R86" s="345"/>
      <c r="S86" s="345"/>
      <c r="T86" s="6"/>
      <c r="U86" s="345"/>
      <c r="V86" s="345"/>
    </row>
    <row r="87" spans="11:22">
      <c r="K87" s="345"/>
      <c r="L87" s="345"/>
      <c r="M87" s="345"/>
      <c r="N87" s="345"/>
      <c r="O87" s="345"/>
      <c r="P87" s="345"/>
      <c r="Q87" s="345"/>
      <c r="R87" s="345"/>
      <c r="S87" s="345"/>
      <c r="T87" s="345"/>
      <c r="U87" s="345"/>
      <c r="V87" s="345"/>
    </row>
    <row r="88" spans="11:22">
      <c r="K88" s="345"/>
      <c r="L88" s="345"/>
      <c r="M88" s="345"/>
      <c r="N88" s="6"/>
      <c r="O88" s="6"/>
      <c r="P88" s="6"/>
      <c r="Q88" s="345"/>
      <c r="R88" s="6"/>
      <c r="S88" s="6"/>
      <c r="T88" s="6"/>
      <c r="U88" s="345"/>
      <c r="V88" s="345"/>
    </row>
    <row r="89" spans="11:22">
      <c r="K89" s="345"/>
      <c r="L89" s="345"/>
      <c r="M89" s="345"/>
      <c r="N89" s="345"/>
      <c r="O89" s="345"/>
      <c r="P89" s="345"/>
      <c r="Q89" s="345"/>
      <c r="R89" s="345"/>
      <c r="S89" s="345"/>
      <c r="T89" s="6"/>
      <c r="U89" s="345"/>
      <c r="V89" s="345"/>
    </row>
    <row r="90" spans="11:22">
      <c r="K90" s="345"/>
      <c r="L90" s="345"/>
      <c r="M90" s="345"/>
      <c r="N90" s="345"/>
      <c r="O90" s="345"/>
      <c r="P90" s="345"/>
      <c r="Q90" s="345"/>
      <c r="R90" s="6"/>
      <c r="S90" s="345"/>
      <c r="T90" s="6"/>
      <c r="U90" s="345"/>
      <c r="V90" s="345"/>
    </row>
    <row r="91" spans="11:22">
      <c r="K91" s="345"/>
      <c r="L91" s="345"/>
      <c r="M91" s="345"/>
      <c r="N91" s="345"/>
      <c r="O91" s="345"/>
      <c r="P91" s="345"/>
      <c r="Q91" s="345"/>
      <c r="R91" s="345"/>
      <c r="S91" s="345"/>
      <c r="T91" s="6"/>
      <c r="U91" s="345"/>
      <c r="V91" s="345"/>
    </row>
    <row r="92" spans="11:22">
      <c r="K92" s="345"/>
      <c r="L92" s="345"/>
      <c r="M92" s="345"/>
      <c r="N92" s="345"/>
      <c r="O92" s="345"/>
      <c r="P92" s="345"/>
      <c r="Q92" s="345"/>
      <c r="R92" s="6"/>
      <c r="S92" s="345"/>
      <c r="T92" s="6"/>
      <c r="U92" s="345"/>
      <c r="V92" s="345"/>
    </row>
    <row r="93" spans="11:22">
      <c r="K93" s="345"/>
      <c r="L93" s="345"/>
      <c r="M93" s="345"/>
      <c r="N93" s="345"/>
      <c r="O93" s="345"/>
      <c r="P93" s="345"/>
      <c r="Q93" s="345"/>
      <c r="R93" s="345"/>
      <c r="S93" s="345"/>
      <c r="T93" s="345"/>
      <c r="U93" s="345"/>
      <c r="V93" s="345"/>
    </row>
    <row r="94" spans="11:22">
      <c r="K94" s="345"/>
      <c r="L94" s="345"/>
      <c r="M94" s="345"/>
      <c r="N94" s="345"/>
      <c r="O94" s="345"/>
      <c r="P94" s="345"/>
      <c r="Q94" s="345"/>
      <c r="R94" s="6"/>
      <c r="S94" s="345"/>
      <c r="T94" s="6"/>
      <c r="U94" s="345"/>
      <c r="V94" s="345"/>
    </row>
    <row r="95" spans="11:22">
      <c r="K95" s="345"/>
      <c r="L95" s="345"/>
      <c r="M95" s="345"/>
      <c r="N95" s="345"/>
      <c r="O95" s="345"/>
      <c r="P95" s="345"/>
      <c r="Q95" s="345"/>
      <c r="R95" s="345"/>
      <c r="S95" s="345"/>
      <c r="T95" s="345"/>
      <c r="U95" s="345"/>
      <c r="V95" s="345"/>
    </row>
    <row r="96" spans="11:22">
      <c r="K96" s="345"/>
      <c r="L96" s="345"/>
      <c r="M96" s="345"/>
      <c r="N96" s="345"/>
      <c r="O96" s="345"/>
      <c r="P96" s="345"/>
      <c r="Q96" s="345"/>
      <c r="R96" s="345"/>
      <c r="S96" s="345"/>
      <c r="T96" s="6"/>
      <c r="U96" s="345"/>
      <c r="V96" s="345"/>
    </row>
    <row r="97" spans="11:22">
      <c r="K97" s="345"/>
      <c r="L97" s="345"/>
      <c r="M97" s="345"/>
      <c r="N97" s="6"/>
      <c r="O97" s="6"/>
      <c r="P97" s="6"/>
      <c r="Q97" s="345"/>
      <c r="R97" s="6"/>
      <c r="S97" s="6"/>
      <c r="T97" s="6"/>
      <c r="U97" s="345"/>
      <c r="V97" s="345"/>
    </row>
    <row r="98" spans="11:22">
      <c r="K98" s="345"/>
      <c r="L98" s="345"/>
      <c r="M98" s="345"/>
      <c r="N98" s="345"/>
      <c r="O98" s="345"/>
      <c r="P98" s="345"/>
      <c r="Q98" s="345"/>
      <c r="R98" s="345"/>
      <c r="S98" s="345"/>
      <c r="T98" s="6"/>
      <c r="U98" s="345"/>
      <c r="V98" s="345"/>
    </row>
    <row r="99" spans="11:22">
      <c r="K99" s="345"/>
      <c r="L99" s="345"/>
      <c r="M99" s="345"/>
      <c r="N99" s="345"/>
      <c r="O99" s="345"/>
      <c r="P99" s="345"/>
      <c r="Q99" s="345"/>
      <c r="R99" s="345"/>
      <c r="S99" s="345"/>
      <c r="T99" s="345"/>
      <c r="U99" s="345"/>
      <c r="V99" s="345"/>
    </row>
    <row r="100" spans="11:22">
      <c r="K100" s="345"/>
      <c r="L100" s="345"/>
      <c r="M100" s="345"/>
      <c r="N100" s="345"/>
      <c r="O100" s="345"/>
      <c r="P100" s="345"/>
      <c r="Q100" s="345"/>
      <c r="R100" s="6"/>
      <c r="S100" s="345"/>
      <c r="T100" s="6"/>
      <c r="U100" s="345"/>
      <c r="V100" s="345"/>
    </row>
    <row r="101" spans="11:22">
      <c r="K101" s="345"/>
      <c r="L101" s="345"/>
      <c r="M101" s="345"/>
      <c r="N101" s="345"/>
      <c r="O101" s="345"/>
      <c r="P101" s="345"/>
      <c r="Q101" s="345"/>
      <c r="R101" s="345"/>
      <c r="S101" s="345"/>
      <c r="T101" s="345"/>
      <c r="U101" s="345"/>
      <c r="V101" s="345"/>
    </row>
    <row r="102" spans="11:22">
      <c r="K102" s="345"/>
      <c r="L102" s="345"/>
      <c r="M102" s="345"/>
      <c r="N102" s="345"/>
      <c r="O102" s="345"/>
      <c r="P102" s="345"/>
      <c r="Q102" s="345"/>
      <c r="R102" s="345"/>
      <c r="S102" s="345"/>
      <c r="T102" s="345"/>
      <c r="U102" s="345"/>
      <c r="V102" s="345"/>
    </row>
    <row r="103" spans="11:22">
      <c r="K103" s="345"/>
      <c r="L103" s="345"/>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0" zoomScaleNormal="80" workbookViewId="0">
      <selection activeCell="K48" sqref="K48"/>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3" t="s">
        <v>736</v>
      </c>
      <c r="B1" s="523"/>
      <c r="C1" s="523"/>
      <c r="D1" s="523"/>
      <c r="E1" s="523"/>
      <c r="F1" s="523"/>
      <c r="G1" s="523"/>
      <c r="H1" s="523"/>
      <c r="I1" s="523"/>
    </row>
    <row r="2" spans="1:22" ht="39" customHeight="1">
      <c r="A2" s="55" t="s">
        <v>93</v>
      </c>
      <c r="B2" s="56" t="s">
        <v>136</v>
      </c>
      <c r="C2" s="55" t="s">
        <v>106</v>
      </c>
      <c r="D2" s="56" t="s">
        <v>110</v>
      </c>
      <c r="E2" s="55" t="s">
        <v>108</v>
      </c>
      <c r="F2" s="56" t="s">
        <v>107</v>
      </c>
      <c r="G2" s="55" t="s">
        <v>109</v>
      </c>
      <c r="H2" s="56" t="s">
        <v>137</v>
      </c>
      <c r="I2" s="57" t="s">
        <v>138</v>
      </c>
      <c r="K2" s="330"/>
      <c r="L2" s="330"/>
      <c r="N2" s="330"/>
      <c r="O2" s="330"/>
      <c r="P2" s="330"/>
      <c r="Q2" s="330"/>
      <c r="R2" s="330"/>
    </row>
    <row r="3" spans="1:22">
      <c r="A3" s="182" t="s">
        <v>737</v>
      </c>
      <c r="B3" s="129">
        <v>7349</v>
      </c>
      <c r="C3" s="129">
        <v>1591</v>
      </c>
      <c r="D3" s="129">
        <v>3565</v>
      </c>
      <c r="E3" s="129">
        <v>8466</v>
      </c>
      <c r="F3" s="129">
        <v>15162</v>
      </c>
      <c r="G3" s="129">
        <v>13518</v>
      </c>
      <c r="H3" s="129">
        <v>37947</v>
      </c>
      <c r="I3" s="475">
        <v>87598</v>
      </c>
      <c r="K3" s="6"/>
      <c r="L3" s="6"/>
      <c r="M3" s="6"/>
      <c r="N3" s="6"/>
      <c r="O3" s="6"/>
      <c r="P3" s="6"/>
      <c r="Q3" s="6"/>
      <c r="R3" s="6"/>
    </row>
    <row r="4" spans="1:22">
      <c r="K4" s="6"/>
      <c r="L4" s="6"/>
      <c r="M4" s="6"/>
      <c r="N4" s="6"/>
      <c r="O4" s="6"/>
      <c r="P4" s="6"/>
      <c r="Q4" s="6"/>
      <c r="R4" s="6"/>
      <c r="S4" s="423"/>
      <c r="T4" s="423"/>
    </row>
    <row r="5" spans="1:22">
      <c r="J5" s="336"/>
      <c r="K5" s="129"/>
      <c r="L5" s="129"/>
      <c r="M5" s="129"/>
      <c r="N5" s="129"/>
      <c r="O5" s="129"/>
      <c r="P5" s="129"/>
      <c r="Q5" s="129"/>
      <c r="R5" s="129"/>
      <c r="S5" s="6"/>
      <c r="T5" s="6"/>
    </row>
    <row r="6" spans="1:22">
      <c r="J6" s="129"/>
      <c r="K6" s="129"/>
      <c r="L6" s="129"/>
      <c r="M6" s="129"/>
      <c r="N6" s="129"/>
      <c r="O6" s="129"/>
      <c r="P6" s="129"/>
      <c r="Q6" s="129"/>
      <c r="R6" s="6"/>
      <c r="S6" s="6"/>
    </row>
    <row r="7" spans="1:22">
      <c r="K7" s="6"/>
      <c r="L7" s="129"/>
      <c r="M7" s="129"/>
      <c r="N7" s="129"/>
      <c r="O7" s="129"/>
      <c r="P7" s="129"/>
      <c r="Q7" s="129"/>
      <c r="R7" s="129"/>
      <c r="S7" s="129"/>
      <c r="T7" s="404"/>
      <c r="U7" s="404"/>
      <c r="V7" s="404"/>
    </row>
    <row r="8" spans="1:22">
      <c r="K8" s="6"/>
      <c r="L8" s="6"/>
      <c r="M8" s="6"/>
      <c r="N8" s="6"/>
      <c r="O8" s="6"/>
      <c r="P8" s="6"/>
      <c r="Q8" s="6"/>
      <c r="R8" s="6"/>
      <c r="S8" s="457"/>
      <c r="T8" s="404"/>
      <c r="U8" s="330"/>
      <c r="V8" s="404"/>
    </row>
    <row r="9" spans="1:22">
      <c r="K9" s="6"/>
      <c r="L9" s="129"/>
      <c r="M9" s="129"/>
      <c r="N9" s="129"/>
      <c r="O9" s="129"/>
      <c r="P9" s="129"/>
      <c r="Q9" s="129"/>
      <c r="R9" s="129"/>
      <c r="S9" s="6"/>
      <c r="V9" s="404"/>
    </row>
    <row r="10" spans="1:22">
      <c r="G10" s="6"/>
      <c r="H10" s="6"/>
      <c r="I10" s="6"/>
      <c r="J10" s="6"/>
      <c r="L10" s="6"/>
      <c r="M10" s="6"/>
      <c r="N10" s="6"/>
      <c r="O10" s="6"/>
      <c r="P10" s="6"/>
      <c r="Q10" s="6"/>
      <c r="R10" s="6"/>
      <c r="S10" s="6"/>
    </row>
    <row r="11" spans="1:22">
      <c r="G11" s="6"/>
      <c r="H11" s="6"/>
      <c r="I11" s="6"/>
      <c r="J11" s="6"/>
    </row>
    <row r="12" spans="1:22">
      <c r="J12" s="129"/>
      <c r="L12" s="6"/>
      <c r="M12" s="396"/>
      <c r="N12" s="396"/>
      <c r="O12" s="396"/>
      <c r="P12" s="396"/>
      <c r="Q12" s="396"/>
      <c r="R12" s="396"/>
      <c r="S12" s="396"/>
      <c r="T12" s="396"/>
    </row>
    <row r="13" spans="1:22">
      <c r="M13" s="6"/>
      <c r="N13" s="6"/>
      <c r="O13" s="6"/>
      <c r="P13" s="6"/>
      <c r="Q13" s="6"/>
      <c r="R13" s="6"/>
      <c r="S13" s="6"/>
      <c r="T13" s="6"/>
    </row>
    <row r="14" spans="1:22">
      <c r="M14" s="6"/>
    </row>
    <row r="16" spans="1:22">
      <c r="N16" s="6"/>
    </row>
    <row r="26" spans="1:2">
      <c r="A26" s="34" t="s">
        <v>102</v>
      </c>
      <c r="B26" s="34" t="s">
        <v>103</v>
      </c>
    </row>
    <row r="27" spans="1:2">
      <c r="A27" s="34" t="s">
        <v>104</v>
      </c>
      <c r="B27" s="34" t="s">
        <v>46</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2023-03-15T17:33:33Z</dcterms:modified>
</cp:coreProperties>
</file>